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NIVEDITAAA\PROJ 1 - DATA CLEANING USING PYTHON AND EXCEL\DATASETS\"/>
    </mc:Choice>
  </mc:AlternateContent>
  <xr:revisionPtr revIDLastSave="0" documentId="13_ncr:1_{EB0031AC-AD17-4047-86A4-C166A134476E}" xr6:coauthVersionLast="36" xr6:coauthVersionMax="47" xr10:uidLastSave="{00000000-0000-0000-0000-000000000000}"/>
  <bookViews>
    <workbookView xWindow="0" yWindow="0" windowWidth="23040" windowHeight="8940" tabRatio="819" firstSheet="3" activeTab="10" xr2:uid="{FBEE0547-C1DD-4B7A-A3EB-2BA1446463BC}"/>
  </bookViews>
  <sheets>
    <sheet name="orignal_Data" sheetId="10" r:id="rId1"/>
    <sheet name="AutoFit" sheetId="25" r:id="rId2"/>
    <sheet name="Remove Duplicates" sheetId="12" r:id="rId3"/>
    <sheet name="Trim Extra Spaces" sheetId="13" r:id="rId4"/>
    <sheet name="Eliminate Blank Cells" sheetId="14" r:id="rId5"/>
    <sheet name="Spell Check" sheetId="15" r:id="rId6"/>
    <sheet name="Data Validation" sheetId="18" r:id="rId7"/>
    <sheet name="Table" sheetId="19" r:id="rId8"/>
    <sheet name="IFERROR" sheetId="21" r:id="rId9"/>
    <sheet name="Number Format" sheetId="22" r:id="rId10"/>
    <sheet name="Find &amp; Replace" sheetId="23" r:id="rId11"/>
    <sheet name="More Resources" sheetId="1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9" l="1"/>
  <c r="G30" i="19"/>
  <c r="H30" i="23" l="1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H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H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30" i="21" s="1"/>
  <c r="I30" i="22" l="1"/>
  <c r="I30" i="23"/>
</calcChain>
</file>

<file path=xl/sharedStrings.xml><?xml version="1.0" encoding="utf-8"?>
<sst xmlns="http://schemas.openxmlformats.org/spreadsheetml/2006/main" count="1464" uniqueCount="138">
  <si>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</si>
  <si>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</si>
  <si>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</si>
  <si>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</si>
  <si>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</si>
  <si>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</si>
  <si>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</si>
  <si>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</si>
  <si>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</si>
  <si>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</si>
  <si>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</si>
  <si>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</si>
  <si>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</si>
  <si>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</si>
  <si>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</si>
  <si>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</si>
  <si>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</si>
  <si>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</si>
  <si>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</si>
  <si>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</si>
  <si>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</si>
  <si>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</si>
  <si>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</si>
  <si>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</si>
  <si>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</si>
  <si>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</si>
  <si>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</si>
  <si>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</si>
  <si>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</si>
  <si>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</si>
  <si>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</si>
  <si>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</si>
  <si>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</si>
  <si>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</si>
  <si>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</si>
  <si>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</si>
  <si>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</si>
  <si>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</si>
  <si>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</si>
  <si>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</si>
  <si>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</si>
  <si>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</si>
  <si>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</si>
  <si>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</si>
  <si>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</si>
  <si>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</si>
  <si>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</si>
  <si>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</si>
  <si>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</si>
  <si>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</si>
  <si>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</si>
  <si>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</si>
  <si>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</si>
  <si>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</si>
  <si>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</si>
  <si>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</si>
  <si>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</si>
  <si>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</si>
  <si>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</si>
  <si>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</si>
  <si>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</si>
  <si>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</si>
  <si>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</si>
  <si>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</si>
  <si>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</si>
  <si>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</si>
  <si>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</si>
  <si>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</si>
  <si>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</si>
  <si>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</si>
  <si>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</si>
  <si>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</si>
  <si>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</si>
  <si>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</si>
  <si>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</si>
  <si>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</si>
  <si>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</si>
  <si>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</si>
  <si>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</si>
  <si>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</si>
  <si>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</si>
  <si>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</si>
  <si>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Total</t>
  </si>
  <si>
    <t>Sales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</si>
  <si>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</si>
  <si>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</si>
  <si>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</si>
  <si>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</si>
  <si>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</si>
  <si>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</si>
  <si>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</si>
  <si>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</si>
  <si>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</si>
  <si>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</si>
  <si>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</si>
  <si>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</si>
  <si>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</si>
  <si>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</si>
  <si>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</si>
  <si>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</si>
  <si>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</si>
  <si>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</si>
  <si>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</si>
  <si>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</si>
  <si>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</si>
  <si>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</si>
  <si>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</si>
  <si>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</si>
  <si>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</si>
  <si>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</si>
  <si>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</si>
  <si>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</si>
  <si>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</si>
  <si>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</si>
  <si>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</si>
  <si>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</si>
  <si>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</si>
  <si>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</si>
  <si>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</si>
  <si>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</si>
  <si>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</si>
  <si>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</si>
  <si>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</si>
  <si>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</si>
  <si>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</si>
  <si>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</si>
  <si>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</si>
  <si>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</si>
  <si>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Trimmed values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</si>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</sst>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@*.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2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/>
    </xf>
    <xf numFmtId="22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4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horizontal="left" vertical="top"/>
    </xf>
    <xf numFmtId="4" fontId="5" fillId="0" borderId="0" xfId="0" applyNumberFormat="1" applyFont="1" applyAlignment="1">
      <alignment vertical="top"/>
    </xf>
    <xf numFmtId="4" fontId="7" fillId="0" borderId="0" xfId="0" applyNumberFormat="1" applyFont="1" applyAlignment="1">
      <alignment vertical="top"/>
    </xf>
    <xf numFmtId="4" fontId="0" fillId="0" borderId="0" xfId="0" applyNumberFormat="1"/>
    <xf numFmtId="14" fontId="6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5" fillId="0" borderId="0" xfId="0" applyNumberFormat="1" applyFont="1"/>
    <xf numFmtId="14" fontId="0" fillId="0" borderId="0" xfId="0" applyNumberFormat="1"/>
    <xf numFmtId="14" fontId="5" fillId="0" borderId="0" xfId="0" applyNumberFormat="1" applyFont="1" applyAlignment="1">
      <alignment horizontal="right" vertical="top"/>
    </xf>
    <xf numFmtId="0" fontId="4" fillId="3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4.svg"/><Relationship Id="rId7" Type="http://schemas.openxmlformats.org/officeDocument/2006/relationships/image" Target="../media/image6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3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822243</xdr:colOff>
      <xdr:row>0</xdr:row>
      <xdr:rowOff>171449</xdr:rowOff>
    </xdr:from>
    <xdr:to>
      <xdr:col>5</xdr:col>
      <xdr:colOff>1063492</xdr:colOff>
      <xdr:row>2</xdr:row>
      <xdr:rowOff>43815</xdr:rowOff>
    </xdr:to>
    <xdr:pic>
      <xdr:nvPicPr>
        <xdr:cNvPr id="13" name="Graphic 12" descr="Document">
          <a:extLst>
            <a:ext uri="{FF2B5EF4-FFF2-40B4-BE49-F238E27FC236}">
              <a16:creationId xmlns:a16="http://schemas.microsoft.com/office/drawing/2014/main" id="{B7EA1B57-58F3-551B-849F-B1BC23A78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54302" y="171449"/>
          <a:ext cx="241249" cy="238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1:H30" totalsRowCount="1" headerRowDxfId="88" dataDxfId="87">
  <autoFilter ref="A1:H29" xr:uid="{683DA145-A723-457E-812B-65E723E9F8CD}"/>
  <tableColumns count="8">
    <tableColumn id="1" xr3:uid="{C49042CD-BF60-4C44-A0B4-176EFEE5C15D}" name="Date" totalsRowLabel="Total" dataDxfId="86" totalsRowDxfId="30"/>
    <tableColumn id="2" xr3:uid="{A66F44FB-46D3-4613-B3A6-513FEAB609A2}" name="ID" dataDxfId="85" totalsRowDxfId="29"/>
    <tableColumn id="3" xr3:uid="{9577779F-29EA-4942-B44D-8493D11525AB}" name="Name" dataDxfId="84" totalsRowDxfId="28"/>
    <tableColumn id="4" xr3:uid="{25150164-E3A0-4827-9A32-86C4C44B9A28}" name="Region" dataDxfId="83" totalsRowDxfId="27"/>
    <tableColumn id="5" xr3:uid="{90C53DBE-DE01-4CBD-89AB-8BEA69F9E214}" name="Rating" dataDxfId="82" totalsRowDxfId="26"/>
    <tableColumn id="6" xr3:uid="{630BC295-BE07-4A5D-84CD-3481157C7764}" name="Product" dataDxfId="81" totalsRowDxfId="25"/>
    <tableColumn id="7" xr3:uid="{F438AABA-03F8-4DBE-A2DF-FC280AE99F37}" name="Quantity" totalsRowFunction="sum" dataDxfId="80" totalsRowDxfId="24"/>
    <tableColumn id="8" xr3:uid="{BBBF0446-E1C0-4670-8A40-7D560DC49FB3}" name="Price Per Unit" totalsRowFunction="sum" dataDxfId="79" totalsRowDxfId="23"/>
  </tableColumns>
  <tableStyleInfo name="TableStyleMedium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1:I30" totalsRowCount="1" headerRowDxfId="78" dataDxfId="77">
  <autoFilter ref="A1:I29" xr:uid="{683DA145-A723-457E-812B-65E723E9F8CD}"/>
  <tableColumns count="9">
    <tableColumn id="1" xr3:uid="{E3557137-BC1F-4ABB-B2CA-7D0E20ACAA7D}" name="Date" totalsRowLabel="Total" dataDxfId="20" totalsRowDxfId="19"/>
    <tableColumn id="2" xr3:uid="{01B1FA8C-A9CE-4351-871F-866166D38A61}" name="ID" dataDxfId="76" totalsRowDxfId="75"/>
    <tableColumn id="3" xr3:uid="{FC0C5982-3031-417A-91B6-2499D37DAC99}" name="Name" dataDxfId="74" totalsRowDxfId="73"/>
    <tableColumn id="4" xr3:uid="{FB63233C-B3CD-4EE7-A61A-9C1F2FA41396}" name="Region" dataDxfId="72" totalsRowDxfId="71"/>
    <tableColumn id="5" xr3:uid="{6390FFA4-2CCC-4D74-87BC-781CFBC61821}" name="Rating" dataDxfId="70" totalsRowDxfId="69"/>
    <tableColumn id="6" xr3:uid="{1002335C-C6BC-4757-AD1C-D69CF37D0BF9}" name="Product" dataDxfId="68" totalsRowDxfId="67"/>
    <tableColumn id="7" xr3:uid="{DED88F5D-5927-442D-B92B-78B9617AEC8E}" name="Quantity" dataDxfId="66" totalsRowDxfId="65"/>
    <tableColumn id="8" xr3:uid="{48062C4E-095B-4246-8691-576922D43763}" name="Price Per Unit" totalsRowFunction="max" dataDxfId="64" totalsRowDxfId="63"/>
    <tableColumn id="9" xr3:uid="{A0B2C8F9-B62F-470D-95E7-445F62EFDE89}" name="Sales" totalsRowFunction="sum" dataDxfId="22" totalsRowDxfId="2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1:I30" totalsRowCount="1" headerRowDxfId="62" dataDxfId="61">
  <autoFilter ref="A1:I29" xr:uid="{683DA145-A723-457E-812B-65E723E9F8CD}"/>
  <tableColumns count="9">
    <tableColumn id="1" xr3:uid="{4EE4F555-68A0-412F-9208-F5F87F04B619}" name="Column1" totalsRowLabel="Total" dataDxfId="60" totalsRowDxfId="18"/>
    <tableColumn id="2" xr3:uid="{DC93704D-60A7-4CE8-BBEF-A6837F28930E}" name="Column2" dataDxfId="59" totalsRowDxfId="17"/>
    <tableColumn id="3" xr3:uid="{6473E714-0516-4F7F-95E0-9E5CE02ADC3B}" name="Column3" dataDxfId="58" totalsRowDxfId="16"/>
    <tableColumn id="4" xr3:uid="{BE31A188-0E7C-4D3B-8371-072C3D86BF2D}" name="Column4" dataDxfId="57" totalsRowDxfId="15"/>
    <tableColumn id="5" xr3:uid="{6C2FFAD1-E2D8-484E-94F2-760E17A9CD45}" name="Column5" dataDxfId="56" totalsRowDxfId="14"/>
    <tableColumn id="6" xr3:uid="{2B69B1E8-D8CE-44BD-917D-5EE33F11F873}" name="Column6" dataDxfId="55" totalsRowDxfId="13"/>
    <tableColumn id="7" xr3:uid="{1EA5FAAB-313E-46FC-BF7B-AC74D3BCA5F0}" name="Column7" dataDxfId="54" totalsRowDxfId="12"/>
    <tableColumn id="8" xr3:uid="{A38E3D75-87BD-4B62-A5B7-847826AC7465}" name="Column8" totalsRowFunction="max" dataDxfId="53" totalsRowDxfId="11"/>
    <tableColumn id="9" xr3:uid="{2B2ED7A8-8CC1-4A34-8B3B-30401267EB73}" name="Column9" totalsRowFunction="sum" dataDxfId="52" totalsRowDxfId="10">
      <calculatedColumnFormula>IFERROR( Table1345[[#This Row],[Column7]]*Table1345[[#This Row],[Column8]],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1:I30" totalsRowCount="1" headerRowDxfId="51" dataDxfId="50">
  <autoFilter ref="A1:I29" xr:uid="{683DA145-A723-457E-812B-65E723E9F8CD}"/>
  <tableColumns count="9">
    <tableColumn id="1" xr3:uid="{E91001D3-E6AE-449F-BF3C-A5A69FFFC92B}" name="Date" totalsRowLabel="Total" dataDxfId="49" totalsRowDxfId="48"/>
    <tableColumn id="2" xr3:uid="{866719AB-7435-4785-AEA7-84C494E2B56B}" name="ID" dataDxfId="47" totalsRowDxfId="46"/>
    <tableColumn id="3" xr3:uid="{575A0FAC-BB6B-4BC8-B037-DEFC18B16961}" name="Name" dataDxfId="45" totalsRowDxfId="44"/>
    <tableColumn id="4" xr3:uid="{BDD26564-6751-4862-B6AB-60CBB9DF3778}" name="Region" dataDxfId="43" totalsRowDxfId="42"/>
    <tableColumn id="5" xr3:uid="{0B2AAE18-425A-48DF-A485-D935C0A207CC}" name="Rating" dataDxfId="41" totalsRowDxfId="40"/>
    <tableColumn id="6" xr3:uid="{C0351C81-A9A9-4A9A-8782-631681CB104E}" name="Product" dataDxfId="39" totalsRowDxfId="38"/>
    <tableColumn id="7" xr3:uid="{F3E18428-543D-4DC6-AC67-C49C626E43EC}" name="Quantity" dataDxfId="37" totalsRowDxfId="36"/>
    <tableColumn id="8" xr3:uid="{7E04434A-F770-4052-9A89-08A6C409913D}" name="Price Per Unit" totalsRowFunction="max" dataDxfId="35" totalsRowDxfId="34"/>
    <tableColumn id="9" xr3:uid="{E09B3537-518E-4642-A78D-917EA0B588AD}" name="Sales" totalsRowFunction="sum" dataDxfId="33" totalsRowDxfId="3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O13" sqref="O13"/>
    </sheetView>
  </sheetViews>
  <sheetFormatPr defaultRowHeight="14.4" x14ac:dyDescent="0.3"/>
  <cols>
    <col min="1" max="1" width="2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8" x14ac:dyDescent="0.3">
      <c r="A1" s="5"/>
      <c r="B1" s="5"/>
      <c r="C1" s="5"/>
      <c r="D1" s="5"/>
      <c r="E1" s="5"/>
      <c r="F1" s="5"/>
      <c r="G1" s="5"/>
      <c r="H1" s="5"/>
    </row>
    <row r="2" spans="1:8" ht="9.9" customHeight="1" x14ac:dyDescent="0.3">
      <c r="A2" s="6">
        <v>44227</v>
      </c>
      <c r="B2" s="7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ht="9.9" customHeight="1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</row>
    <row r="4" spans="1:8" ht="9.9" customHeight="1" x14ac:dyDescent="0.3">
      <c r="A4" s="6">
        <v>44286</v>
      </c>
      <c r="B4" s="7">
        <v>3</v>
      </c>
      <c r="C4" s="7" t="s">
        <v>16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ht="9.9" customHeight="1" x14ac:dyDescent="0.3">
      <c r="A5" s="6">
        <v>44316</v>
      </c>
      <c r="B5" s="7">
        <v>4</v>
      </c>
      <c r="C5" s="7" t="s">
        <v>21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6">
        <v>44377</v>
      </c>
      <c r="B7" s="7">
        <v>6</v>
      </c>
      <c r="C7" s="7" t="s">
        <v>27</v>
      </c>
      <c r="D7" s="7"/>
      <c r="E7" s="7" t="s">
        <v>14</v>
      </c>
      <c r="F7" s="7" t="s">
        <v>28</v>
      </c>
      <c r="G7" s="7">
        <v>0</v>
      </c>
      <c r="H7" s="7" t="s">
        <v>20</v>
      </c>
    </row>
    <row r="8" spans="1:8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ht="9.9" customHeight="1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</row>
    <row r="12" spans="1:8" ht="9.9" customHeight="1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ht="9.9" customHeight="1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ht="20.100000000000001" customHeight="1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ht="20.100000000000001" customHeight="1" x14ac:dyDescent="0.3">
      <c r="A15" s="6">
        <v>44620</v>
      </c>
      <c r="B15" s="7">
        <v>14</v>
      </c>
      <c r="C15" s="7" t="s">
        <v>43</v>
      </c>
      <c r="D15" s="7"/>
      <c r="E15" s="7" t="s">
        <v>14</v>
      </c>
      <c r="F15" s="7" t="s">
        <v>44</v>
      </c>
      <c r="G15" s="7">
        <v>30</v>
      </c>
      <c r="H15" s="8">
        <v>36.67</v>
      </c>
    </row>
    <row r="16" spans="1:8" ht="20.100000000000001" customHeight="1" x14ac:dyDescent="0.3">
      <c r="A16" s="6">
        <v>44316</v>
      </c>
      <c r="B16" s="7">
        <v>4</v>
      </c>
      <c r="C16" s="7" t="s">
        <v>21</v>
      </c>
      <c r="D16" s="7" t="s">
        <v>22</v>
      </c>
      <c r="E16" s="7" t="s">
        <v>23</v>
      </c>
      <c r="F16" s="7" t="s">
        <v>24</v>
      </c>
      <c r="G16" s="7">
        <v>25</v>
      </c>
      <c r="H16" s="8">
        <v>10</v>
      </c>
    </row>
    <row r="17" spans="1:8" ht="20.100000000000001" customHeight="1" x14ac:dyDescent="0.3">
      <c r="A17" s="6">
        <v>44347</v>
      </c>
      <c r="B17" s="7">
        <v>5</v>
      </c>
      <c r="C17" s="7" t="s">
        <v>25</v>
      </c>
      <c r="D17" s="7" t="s">
        <v>13</v>
      </c>
      <c r="E17" s="7" t="s">
        <v>10</v>
      </c>
      <c r="F17" s="7" t="s">
        <v>26</v>
      </c>
      <c r="G17" s="7">
        <v>30</v>
      </c>
      <c r="H17" s="8">
        <v>16.670000000000002</v>
      </c>
    </row>
    <row r="18" spans="1:8" ht="20.100000000000001" customHeight="1" x14ac:dyDescent="0.3">
      <c r="A18" s="6">
        <v>44377</v>
      </c>
      <c r="B18" s="7">
        <v>6</v>
      </c>
      <c r="C18" s="7" t="s">
        <v>27</v>
      </c>
      <c r="D18" s="7"/>
      <c r="E18" s="7" t="s">
        <v>14</v>
      </c>
      <c r="F18" s="7" t="s">
        <v>28</v>
      </c>
      <c r="G18" s="7">
        <v>0</v>
      </c>
      <c r="H18" s="7" t="s">
        <v>20</v>
      </c>
    </row>
    <row r="19" spans="1:8" ht="20.100000000000001" customHeight="1" x14ac:dyDescent="0.3">
      <c r="A19" s="6">
        <v>44651</v>
      </c>
      <c r="B19" s="7">
        <v>15</v>
      </c>
      <c r="C19" s="7" t="s">
        <v>45</v>
      </c>
      <c r="D19" s="7" t="s">
        <v>17</v>
      </c>
      <c r="E19" s="7" t="s">
        <v>18</v>
      </c>
      <c r="F19" s="7" t="s">
        <v>46</v>
      </c>
      <c r="G19" s="7">
        <v>35</v>
      </c>
      <c r="H19" s="8">
        <v>34.29</v>
      </c>
    </row>
    <row r="20" spans="1:8" ht="20.100000000000001" customHeight="1" x14ac:dyDescent="0.3">
      <c r="A20" s="6">
        <v>44681</v>
      </c>
      <c r="B20" s="7">
        <v>16</v>
      </c>
      <c r="C20" s="7" t="s">
        <v>47</v>
      </c>
      <c r="D20" s="7"/>
      <c r="E20" s="7" t="s">
        <v>23</v>
      </c>
      <c r="F20" s="7" t="s">
        <v>48</v>
      </c>
      <c r="G20" s="7">
        <v>0</v>
      </c>
      <c r="H20" s="7" t="s">
        <v>20</v>
      </c>
    </row>
    <row r="21" spans="1:8" ht="20.100000000000001" customHeight="1" x14ac:dyDescent="0.3">
      <c r="A21" s="6">
        <v>44712</v>
      </c>
      <c r="B21" s="7">
        <v>17</v>
      </c>
      <c r="C21" s="7" t="s">
        <v>49</v>
      </c>
      <c r="D21" s="7" t="s">
        <v>13</v>
      </c>
      <c r="E21" s="7" t="s">
        <v>10</v>
      </c>
      <c r="F21" s="7" t="s">
        <v>50</v>
      </c>
      <c r="G21" s="7">
        <v>40</v>
      </c>
      <c r="H21" s="8">
        <v>35</v>
      </c>
    </row>
    <row r="22" spans="1:8" ht="20.100000000000001" customHeight="1" x14ac:dyDescent="0.3">
      <c r="A22" s="6">
        <v>44742</v>
      </c>
      <c r="B22" s="7">
        <v>18</v>
      </c>
      <c r="C22" s="7" t="s">
        <v>51</v>
      </c>
      <c r="D22" s="7" t="s">
        <v>9</v>
      </c>
      <c r="E22" s="7" t="s">
        <v>14</v>
      </c>
      <c r="F22" s="7" t="s">
        <v>52</v>
      </c>
      <c r="G22" s="7">
        <v>45</v>
      </c>
      <c r="H22" s="8">
        <v>33.33</v>
      </c>
    </row>
    <row r="23" spans="1:8" ht="20.100000000000001" customHeight="1" x14ac:dyDescent="0.3">
      <c r="A23" s="6">
        <v>44773</v>
      </c>
      <c r="B23" s="7">
        <v>19</v>
      </c>
      <c r="C23" s="7" t="s">
        <v>53</v>
      </c>
      <c r="D23" s="7" t="s">
        <v>17</v>
      </c>
      <c r="E23" s="7" t="s">
        <v>18</v>
      </c>
      <c r="F23" s="7" t="s">
        <v>54</v>
      </c>
      <c r="G23" s="7">
        <v>50</v>
      </c>
      <c r="H23" s="8">
        <v>32</v>
      </c>
    </row>
    <row r="24" spans="1:8" ht="20.100000000000001" customHeight="1" x14ac:dyDescent="0.3">
      <c r="A24" s="6">
        <v>44804</v>
      </c>
      <c r="B24" s="7">
        <v>20</v>
      </c>
      <c r="C24" s="7" t="s">
        <v>55</v>
      </c>
      <c r="D24" s="7" t="s">
        <v>22</v>
      </c>
      <c r="E24" s="7" t="s">
        <v>23</v>
      </c>
      <c r="F24" s="7" t="s">
        <v>56</v>
      </c>
      <c r="G24" s="7">
        <v>55</v>
      </c>
      <c r="H24" s="8">
        <v>30.91</v>
      </c>
    </row>
    <row r="25" spans="1:8" ht="20.100000000000001" customHeight="1" x14ac:dyDescent="0.3">
      <c r="A25" s="6">
        <v>44834</v>
      </c>
      <c r="B25" s="7">
        <v>21</v>
      </c>
      <c r="C25" s="7" t="s">
        <v>57</v>
      </c>
      <c r="D25" s="7" t="s">
        <v>13</v>
      </c>
      <c r="E25" s="7" t="s">
        <v>10</v>
      </c>
      <c r="F25" s="7" t="s">
        <v>58</v>
      </c>
      <c r="G25" s="7">
        <v>60</v>
      </c>
      <c r="H25" s="8">
        <v>30</v>
      </c>
    </row>
    <row r="26" spans="1:8" ht="20.100000000000001" customHeight="1" x14ac:dyDescent="0.3">
      <c r="A26" s="6">
        <v>44865</v>
      </c>
      <c r="B26" s="7">
        <v>22</v>
      </c>
      <c r="C26" s="7" t="s">
        <v>59</v>
      </c>
      <c r="D26" s="7" t="s">
        <v>9</v>
      </c>
      <c r="E26" s="7" t="s">
        <v>14</v>
      </c>
      <c r="F26" s="7" t="s">
        <v>60</v>
      </c>
      <c r="G26" s="7">
        <v>0</v>
      </c>
      <c r="H26" s="7" t="s">
        <v>20</v>
      </c>
    </row>
    <row r="27" spans="1:8" ht="20.100000000000001" customHeight="1" x14ac:dyDescent="0.3">
      <c r="A27" s="6">
        <v>44895</v>
      </c>
      <c r="B27" s="7">
        <v>23</v>
      </c>
      <c r="C27" s="7" t="s">
        <v>61</v>
      </c>
      <c r="D27" s="7" t="s">
        <v>17</v>
      </c>
      <c r="E27" s="7" t="s">
        <v>18</v>
      </c>
      <c r="F27" s="7" t="s">
        <v>62</v>
      </c>
      <c r="G27" s="7">
        <v>65</v>
      </c>
      <c r="H27" s="8">
        <v>30.77</v>
      </c>
    </row>
    <row r="28" spans="1:8" ht="20.100000000000001" customHeight="1" x14ac:dyDescent="0.3">
      <c r="A28" s="6">
        <v>44926</v>
      </c>
      <c r="B28" s="7">
        <v>24</v>
      </c>
      <c r="C28" s="7" t="s">
        <v>63</v>
      </c>
      <c r="D28" s="7" t="s">
        <v>22</v>
      </c>
      <c r="E28" s="7" t="s">
        <v>23</v>
      </c>
      <c r="F28" s="7" t="s">
        <v>64</v>
      </c>
      <c r="G28" s="7">
        <v>70</v>
      </c>
      <c r="H28" s="8">
        <v>30</v>
      </c>
    </row>
    <row r="29" spans="1:8" ht="20.100000000000001" customHeight="1" x14ac:dyDescent="0.3">
      <c r="A29" s="6">
        <v>44957</v>
      </c>
      <c r="B29" s="7">
        <v>25</v>
      </c>
      <c r="C29" s="7" t="s">
        <v>65</v>
      </c>
      <c r="D29" s="7" t="s">
        <v>66</v>
      </c>
      <c r="E29" s="7" t="s">
        <v>67</v>
      </c>
      <c r="F29" s="7" t="s">
        <v>68</v>
      </c>
      <c r="G29" s="7">
        <v>75</v>
      </c>
      <c r="H29" s="8">
        <v>29.33</v>
      </c>
    </row>
    <row r="30" spans="1:8" ht="20.100000000000001" customHeight="1" x14ac:dyDescent="0.3">
      <c r="A30" s="6">
        <v>44985</v>
      </c>
      <c r="B30" s="7">
        <v>26</v>
      </c>
      <c r="C30" s="7" t="s">
        <v>69</v>
      </c>
      <c r="D30" s="7" t="s">
        <v>66</v>
      </c>
      <c r="E30" s="7" t="s">
        <v>70</v>
      </c>
      <c r="F30" s="7" t="s">
        <v>71</v>
      </c>
      <c r="G30" s="7">
        <v>80</v>
      </c>
      <c r="H30" s="8">
        <v>28.75</v>
      </c>
    </row>
    <row r="31" spans="1:8" ht="20.100000000000001" customHeight="1" x14ac:dyDescent="0.3">
      <c r="A31" s="6">
        <v>45016</v>
      </c>
      <c r="B31" s="7">
        <v>27</v>
      </c>
      <c r="C31" s="7" t="s">
        <v>41</v>
      </c>
      <c r="D31" s="7" t="s">
        <v>13</v>
      </c>
      <c r="E31" s="7" t="s">
        <v>72</v>
      </c>
      <c r="F31" s="7" t="s">
        <v>73</v>
      </c>
      <c r="G31" s="7">
        <v>0</v>
      </c>
      <c r="H31" s="7" t="s">
        <v>20</v>
      </c>
    </row>
    <row r="32" spans="1:8" ht="20.100000000000001" customHeight="1" x14ac:dyDescent="0.3">
      <c r="A32" s="6">
        <v>45046</v>
      </c>
      <c r="B32" s="7">
        <v>28</v>
      </c>
      <c r="C32" s="7" t="s">
        <v>39</v>
      </c>
      <c r="D32" s="7" t="s">
        <v>22</v>
      </c>
      <c r="E32" s="7" t="s">
        <v>74</v>
      </c>
      <c r="F32" s="7" t="s">
        <v>75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I30"/>
  <sheetViews>
    <sheetView zoomScale="107" workbookViewId="0">
      <selection activeCell="H2" sqref="H2:H30"/>
    </sheetView>
  </sheetViews>
  <sheetFormatPr defaultRowHeight="14.4" x14ac:dyDescent="0.3"/>
  <cols>
    <col min="1" max="1" width="12.88671875" style="27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1" bestFit="1" customWidth="1"/>
    <col min="8" max="8" width="17.88671875" style="24" bestFit="1" customWidth="1"/>
    <col min="9" max="9" width="10.88671875" style="24" bestFit="1" customWidth="1"/>
    <col min="10" max="11" width="50.88671875" customWidth="1"/>
  </cols>
  <sheetData>
    <row r="1" spans="1:9" s="11" customFormat="1" x14ac:dyDescent="0.3">
      <c r="A1" s="25" t="s">
        <v>129</v>
      </c>
      <c r="B1" s="12" t="s">
        <v>130</v>
      </c>
      <c r="C1" s="12" t="s">
        <v>131</v>
      </c>
      <c r="D1" s="12" t="s">
        <v>132</v>
      </c>
      <c r="E1" s="12" t="s">
        <v>133</v>
      </c>
      <c r="F1" s="12" t="s">
        <v>134</v>
      </c>
      <c r="G1" s="18" t="s">
        <v>135</v>
      </c>
      <c r="H1" s="20" t="s">
        <v>136</v>
      </c>
      <c r="I1" s="21" t="s">
        <v>137</v>
      </c>
    </row>
    <row r="2" spans="1:9" x14ac:dyDescent="0.3">
      <c r="A2" s="30">
        <v>44227</v>
      </c>
      <c r="B2" s="17">
        <v>1</v>
      </c>
      <c r="C2" s="14" t="s">
        <v>76</v>
      </c>
      <c r="D2" s="14" t="s">
        <v>9</v>
      </c>
      <c r="E2" s="14" t="s">
        <v>10</v>
      </c>
      <c r="F2" s="14" t="s">
        <v>11</v>
      </c>
      <c r="G2" s="19">
        <v>10</v>
      </c>
      <c r="H2" s="22">
        <v>20</v>
      </c>
      <c r="I2" s="23">
        <f>IFERROR( Table1345[[#This Row],[Column7]]*Table1345[[#This Row],[Column8]], "")</f>
        <v>200</v>
      </c>
    </row>
    <row r="3" spans="1:9" x14ac:dyDescent="0.3">
      <c r="A3" s="30">
        <v>44255</v>
      </c>
      <c r="B3" s="17">
        <v>2</v>
      </c>
      <c r="C3" s="14" t="s">
        <v>12</v>
      </c>
      <c r="D3" s="14" t="s">
        <v>13</v>
      </c>
      <c r="E3" s="14" t="s">
        <v>81</v>
      </c>
      <c r="F3" s="14" t="s">
        <v>15</v>
      </c>
      <c r="G3" s="19">
        <v>15</v>
      </c>
      <c r="H3" s="22">
        <v>10</v>
      </c>
      <c r="I3" s="23">
        <f>IFERROR( Table1345[[#This Row],[Column7]]*Table1345[[#This Row],[Column8]], "")</f>
        <v>150</v>
      </c>
    </row>
    <row r="4" spans="1:9" x14ac:dyDescent="0.3">
      <c r="A4" s="30">
        <v>44286</v>
      </c>
      <c r="B4" s="17">
        <v>3</v>
      </c>
      <c r="C4" s="14" t="s">
        <v>77</v>
      </c>
      <c r="D4" s="14" t="s">
        <v>17</v>
      </c>
      <c r="E4" s="14" t="s">
        <v>18</v>
      </c>
      <c r="F4" s="14" t="s">
        <v>19</v>
      </c>
      <c r="G4" s="19">
        <v>0</v>
      </c>
      <c r="H4" s="22" t="s">
        <v>20</v>
      </c>
      <c r="I4" s="23" t="str">
        <f>IFERROR( Table1345[[#This Row],[Column7]]*Table1345[[#This Row],[Column8]], "")</f>
        <v/>
      </c>
    </row>
    <row r="5" spans="1:9" x14ac:dyDescent="0.3">
      <c r="A5" s="30">
        <v>44316</v>
      </c>
      <c r="B5" s="17">
        <v>4</v>
      </c>
      <c r="C5" s="14" t="s">
        <v>78</v>
      </c>
      <c r="D5" s="14" t="s">
        <v>22</v>
      </c>
      <c r="E5" s="14" t="s">
        <v>23</v>
      </c>
      <c r="F5" s="14" t="s">
        <v>24</v>
      </c>
      <c r="G5" s="19">
        <v>25</v>
      </c>
      <c r="H5" s="22">
        <v>10</v>
      </c>
      <c r="I5" s="23">
        <f>IFERROR( Table1345[[#This Row],[Column7]]*Table1345[[#This Row],[Column8]], "")</f>
        <v>250</v>
      </c>
    </row>
    <row r="6" spans="1:9" x14ac:dyDescent="0.3">
      <c r="A6" s="30">
        <v>44347</v>
      </c>
      <c r="B6" s="17">
        <v>5</v>
      </c>
      <c r="C6" s="14" t="s">
        <v>25</v>
      </c>
      <c r="D6" s="14" t="s">
        <v>13</v>
      </c>
      <c r="E6" s="14" t="s">
        <v>10</v>
      </c>
      <c r="F6" s="14" t="s">
        <v>26</v>
      </c>
      <c r="G6" s="19">
        <v>30</v>
      </c>
      <c r="H6" s="22">
        <v>16.670000000000002</v>
      </c>
      <c r="I6" s="23">
        <f>IFERROR( Table1345[[#This Row],[Column7]]*Table1345[[#This Row],[Column8]], "")</f>
        <v>500.1</v>
      </c>
    </row>
    <row r="7" spans="1:9" x14ac:dyDescent="0.3">
      <c r="A7" s="30">
        <v>44377</v>
      </c>
      <c r="B7" s="17">
        <v>6</v>
      </c>
      <c r="C7" s="14" t="s">
        <v>79</v>
      </c>
      <c r="D7" s="16" t="s">
        <v>80</v>
      </c>
      <c r="E7" s="14" t="s">
        <v>81</v>
      </c>
      <c r="F7" s="14" t="s">
        <v>28</v>
      </c>
      <c r="G7" s="19">
        <v>0</v>
      </c>
      <c r="H7" s="22" t="s">
        <v>20</v>
      </c>
      <c r="I7" s="23" t="str">
        <f>IFERROR( Table1345[[#This Row],[Column7]]*Table1345[[#This Row],[Column8]], "")</f>
        <v/>
      </c>
    </row>
    <row r="8" spans="1:9" x14ac:dyDescent="0.3">
      <c r="A8" s="30">
        <v>44408</v>
      </c>
      <c r="B8" s="17">
        <v>7</v>
      </c>
      <c r="C8" s="14" t="s">
        <v>29</v>
      </c>
      <c r="D8" s="14" t="s">
        <v>17</v>
      </c>
      <c r="E8" s="14" t="s">
        <v>18</v>
      </c>
      <c r="F8" s="14" t="s">
        <v>30</v>
      </c>
      <c r="G8" s="19">
        <v>35</v>
      </c>
      <c r="H8" s="22">
        <v>10</v>
      </c>
      <c r="I8" s="23">
        <f>IFERROR( Table1345[[#This Row],[Column7]]*Table1345[[#This Row],[Column8]], "")</f>
        <v>350</v>
      </c>
    </row>
    <row r="9" spans="1:9" x14ac:dyDescent="0.3">
      <c r="A9" s="30">
        <v>44439</v>
      </c>
      <c r="B9" s="17">
        <v>8</v>
      </c>
      <c r="C9" s="14" t="s">
        <v>31</v>
      </c>
      <c r="D9" s="14" t="s">
        <v>22</v>
      </c>
      <c r="E9" s="14" t="s">
        <v>23</v>
      </c>
      <c r="F9" s="14" t="s">
        <v>32</v>
      </c>
      <c r="G9" s="19">
        <v>40</v>
      </c>
      <c r="H9" s="22">
        <v>15</v>
      </c>
      <c r="I9" s="23">
        <f>IFERROR( Table1345[[#This Row],[Column7]]*Table1345[[#This Row],[Column8]], "")</f>
        <v>600</v>
      </c>
    </row>
    <row r="10" spans="1:9" x14ac:dyDescent="0.3">
      <c r="A10" s="30">
        <v>44469</v>
      </c>
      <c r="B10" s="17">
        <v>9</v>
      </c>
      <c r="C10" s="14" t="s">
        <v>33</v>
      </c>
      <c r="D10" s="14" t="s">
        <v>13</v>
      </c>
      <c r="E10" s="14" t="s">
        <v>10</v>
      </c>
      <c r="F10" s="14" t="s">
        <v>34</v>
      </c>
      <c r="G10" s="19">
        <v>45</v>
      </c>
      <c r="H10" s="22">
        <v>12.22</v>
      </c>
      <c r="I10" s="23">
        <f>IFERROR( Table1345[[#This Row],[Column7]]*Table1345[[#This Row],[Column8]], "")</f>
        <v>549.9</v>
      </c>
    </row>
    <row r="11" spans="1:9" x14ac:dyDescent="0.3">
      <c r="A11" s="30">
        <v>44500</v>
      </c>
      <c r="B11" s="17">
        <v>10</v>
      </c>
      <c r="C11" s="14" t="s">
        <v>35</v>
      </c>
      <c r="D11" s="14" t="s">
        <v>9</v>
      </c>
      <c r="E11" s="14" t="s">
        <v>81</v>
      </c>
      <c r="F11" s="14" t="s">
        <v>36</v>
      </c>
      <c r="G11" s="19">
        <v>50</v>
      </c>
      <c r="H11" s="22">
        <v>14</v>
      </c>
      <c r="I11" s="23">
        <f>IFERROR( Table1345[[#This Row],[Column7]]*Table1345[[#This Row],[Column8]], "")</f>
        <v>700</v>
      </c>
    </row>
    <row r="12" spans="1:9" x14ac:dyDescent="0.3">
      <c r="A12" s="30">
        <v>44530</v>
      </c>
      <c r="B12" s="17">
        <v>11</v>
      </c>
      <c r="C12" s="14" t="s">
        <v>37</v>
      </c>
      <c r="D12" s="14" t="s">
        <v>17</v>
      </c>
      <c r="E12" s="14" t="s">
        <v>18</v>
      </c>
      <c r="F12" s="14" t="s">
        <v>38</v>
      </c>
      <c r="G12" s="19">
        <v>5</v>
      </c>
      <c r="H12" s="22">
        <v>160</v>
      </c>
      <c r="I12" s="23">
        <f>IFERROR( Table1345[[#This Row],[Column7]]*Table1345[[#This Row],[Column8]], "")</f>
        <v>800</v>
      </c>
    </row>
    <row r="13" spans="1:9" x14ac:dyDescent="0.3">
      <c r="A13" s="30">
        <v>44561</v>
      </c>
      <c r="B13" s="17">
        <v>12</v>
      </c>
      <c r="C13" s="14" t="s">
        <v>39</v>
      </c>
      <c r="D13" s="14" t="s">
        <v>22</v>
      </c>
      <c r="E13" s="14" t="s">
        <v>23</v>
      </c>
      <c r="F13" s="14" t="s">
        <v>40</v>
      </c>
      <c r="G13" s="19">
        <v>20</v>
      </c>
      <c r="H13" s="22">
        <v>45</v>
      </c>
      <c r="I13" s="23">
        <f>IFERROR( Table1345[[#This Row],[Column7]]*Table1345[[#This Row],[Column8]], "")</f>
        <v>900</v>
      </c>
    </row>
    <row r="14" spans="1:9" x14ac:dyDescent="0.3">
      <c r="A14" s="30">
        <v>44592</v>
      </c>
      <c r="B14" s="17">
        <v>13</v>
      </c>
      <c r="C14" s="14" t="s">
        <v>41</v>
      </c>
      <c r="D14" s="14" t="s">
        <v>13</v>
      </c>
      <c r="E14" s="14" t="s">
        <v>10</v>
      </c>
      <c r="F14" s="14" t="s">
        <v>42</v>
      </c>
      <c r="G14" s="19">
        <v>0</v>
      </c>
      <c r="H14" s="22" t="s">
        <v>20</v>
      </c>
      <c r="I14" s="23" t="str">
        <f>IFERROR( Table1345[[#This Row],[Column7]]*Table1345[[#This Row],[Column8]], "")</f>
        <v/>
      </c>
    </row>
    <row r="15" spans="1:9" x14ac:dyDescent="0.3">
      <c r="A15" s="30">
        <v>44620</v>
      </c>
      <c r="B15" s="17">
        <v>14</v>
      </c>
      <c r="C15" s="14" t="s">
        <v>43</v>
      </c>
      <c r="D15" s="16" t="s">
        <v>80</v>
      </c>
      <c r="E15" s="14" t="s">
        <v>81</v>
      </c>
      <c r="F15" s="14" t="s">
        <v>44</v>
      </c>
      <c r="G15" s="19">
        <v>30</v>
      </c>
      <c r="H15" s="22">
        <v>36.67</v>
      </c>
      <c r="I15" s="23">
        <f>IFERROR( Table1345[[#This Row],[Column7]]*Table1345[[#This Row],[Column8]], "")</f>
        <v>1100.1000000000001</v>
      </c>
    </row>
    <row r="16" spans="1:9" x14ac:dyDescent="0.3">
      <c r="A16" s="30">
        <v>44651</v>
      </c>
      <c r="B16" s="17">
        <v>15</v>
      </c>
      <c r="C16" s="14" t="s">
        <v>45</v>
      </c>
      <c r="D16" s="14" t="s">
        <v>17</v>
      </c>
      <c r="E16" s="14" t="s">
        <v>18</v>
      </c>
      <c r="F16" s="14" t="s">
        <v>46</v>
      </c>
      <c r="G16" s="19">
        <v>35</v>
      </c>
      <c r="H16" s="22">
        <v>34.29</v>
      </c>
      <c r="I16" s="23">
        <f>IFERROR( Table1345[[#This Row],[Column7]]*Table1345[[#This Row],[Column8]], "")</f>
        <v>1200.1499999999999</v>
      </c>
    </row>
    <row r="17" spans="1:9" x14ac:dyDescent="0.3">
      <c r="A17" s="30">
        <v>44681</v>
      </c>
      <c r="B17" s="17">
        <v>16</v>
      </c>
      <c r="C17" s="14" t="s">
        <v>47</v>
      </c>
      <c r="D17" s="16" t="s">
        <v>80</v>
      </c>
      <c r="E17" s="14" t="s">
        <v>23</v>
      </c>
      <c r="F17" s="14" t="s">
        <v>48</v>
      </c>
      <c r="G17" s="19">
        <v>0</v>
      </c>
      <c r="H17" s="22" t="s">
        <v>20</v>
      </c>
      <c r="I17" s="23" t="str">
        <f>IFERROR( Table1345[[#This Row],[Column7]]*Table1345[[#This Row],[Column8]], "")</f>
        <v/>
      </c>
    </row>
    <row r="18" spans="1:9" x14ac:dyDescent="0.3">
      <c r="A18" s="30">
        <v>44712</v>
      </c>
      <c r="B18" s="17">
        <v>17</v>
      </c>
      <c r="C18" s="14" t="s">
        <v>49</v>
      </c>
      <c r="D18" s="14" t="s">
        <v>13</v>
      </c>
      <c r="E18" s="14" t="s">
        <v>10</v>
      </c>
      <c r="F18" s="14" t="s">
        <v>50</v>
      </c>
      <c r="G18" s="19">
        <v>40</v>
      </c>
      <c r="H18" s="22">
        <v>35</v>
      </c>
      <c r="I18" s="23">
        <f>IFERROR( Table1345[[#This Row],[Column7]]*Table1345[[#This Row],[Column8]], "")</f>
        <v>1400</v>
      </c>
    </row>
    <row r="19" spans="1:9" x14ac:dyDescent="0.3">
      <c r="A19" s="30">
        <v>44742</v>
      </c>
      <c r="B19" s="17">
        <v>18</v>
      </c>
      <c r="C19" s="14" t="s">
        <v>51</v>
      </c>
      <c r="D19" s="14" t="s">
        <v>9</v>
      </c>
      <c r="E19" s="14" t="s">
        <v>81</v>
      </c>
      <c r="F19" s="14" t="s">
        <v>52</v>
      </c>
      <c r="G19" s="19">
        <v>45</v>
      </c>
      <c r="H19" s="22">
        <v>33.33</v>
      </c>
      <c r="I19" s="23">
        <f>IFERROR( Table1345[[#This Row],[Column7]]*Table1345[[#This Row],[Column8]], "")</f>
        <v>1499.85</v>
      </c>
    </row>
    <row r="20" spans="1:9" x14ac:dyDescent="0.3">
      <c r="A20" s="30">
        <v>44773</v>
      </c>
      <c r="B20" s="17">
        <v>19</v>
      </c>
      <c r="C20" s="14" t="s">
        <v>53</v>
      </c>
      <c r="D20" s="14" t="s">
        <v>17</v>
      </c>
      <c r="E20" s="14" t="s">
        <v>18</v>
      </c>
      <c r="F20" s="14" t="s">
        <v>54</v>
      </c>
      <c r="G20" s="19">
        <v>50</v>
      </c>
      <c r="H20" s="22">
        <v>32</v>
      </c>
      <c r="I20" s="23">
        <f>IFERROR( Table1345[[#This Row],[Column7]]*Table1345[[#This Row],[Column8]], "")</f>
        <v>1600</v>
      </c>
    </row>
    <row r="21" spans="1:9" x14ac:dyDescent="0.3">
      <c r="A21" s="30">
        <v>44804</v>
      </c>
      <c r="B21" s="17">
        <v>20</v>
      </c>
      <c r="C21" s="14" t="s">
        <v>55</v>
      </c>
      <c r="D21" s="14" t="s">
        <v>22</v>
      </c>
      <c r="E21" s="14" t="s">
        <v>23</v>
      </c>
      <c r="F21" s="14" t="s">
        <v>56</v>
      </c>
      <c r="G21" s="19">
        <v>55</v>
      </c>
      <c r="H21" s="22">
        <v>30.91</v>
      </c>
      <c r="I21" s="23">
        <f>IFERROR( Table1345[[#This Row],[Column7]]*Table1345[[#This Row],[Column8]], "")</f>
        <v>1700.05</v>
      </c>
    </row>
    <row r="22" spans="1:9" x14ac:dyDescent="0.3">
      <c r="A22" s="30">
        <v>44834</v>
      </c>
      <c r="B22" s="17">
        <v>21</v>
      </c>
      <c r="C22" s="14" t="s">
        <v>57</v>
      </c>
      <c r="D22" s="14" t="s">
        <v>13</v>
      </c>
      <c r="E22" s="14" t="s">
        <v>10</v>
      </c>
      <c r="F22" s="14" t="s">
        <v>58</v>
      </c>
      <c r="G22" s="19">
        <v>60</v>
      </c>
      <c r="H22" s="22">
        <v>30</v>
      </c>
      <c r="I22" s="23">
        <f>IFERROR( Table1345[[#This Row],[Column7]]*Table1345[[#This Row],[Column8]], "")</f>
        <v>1800</v>
      </c>
    </row>
    <row r="23" spans="1:9" x14ac:dyDescent="0.3">
      <c r="A23" s="30">
        <v>44865</v>
      </c>
      <c r="B23" s="17">
        <v>22</v>
      </c>
      <c r="C23" s="14" t="s">
        <v>59</v>
      </c>
      <c r="D23" s="14" t="s">
        <v>9</v>
      </c>
      <c r="E23" s="14" t="s">
        <v>81</v>
      </c>
      <c r="F23" s="14" t="s">
        <v>60</v>
      </c>
      <c r="G23" s="19">
        <v>0</v>
      </c>
      <c r="H23" s="22" t="s">
        <v>20</v>
      </c>
      <c r="I23" s="23" t="str">
        <f>IFERROR( Table1345[[#This Row],[Column7]]*Table1345[[#This Row],[Column8]], "")</f>
        <v/>
      </c>
    </row>
    <row r="24" spans="1:9" x14ac:dyDescent="0.3">
      <c r="A24" s="30">
        <v>44895</v>
      </c>
      <c r="B24" s="17">
        <v>23</v>
      </c>
      <c r="C24" s="14" t="s">
        <v>61</v>
      </c>
      <c r="D24" s="14" t="s">
        <v>17</v>
      </c>
      <c r="E24" s="14" t="s">
        <v>18</v>
      </c>
      <c r="F24" s="14" t="s">
        <v>62</v>
      </c>
      <c r="G24" s="19">
        <v>65</v>
      </c>
      <c r="H24" s="22">
        <v>30.77</v>
      </c>
      <c r="I24" s="23">
        <f>IFERROR( Table1345[[#This Row],[Column7]]*Table1345[[#This Row],[Column8]], "")</f>
        <v>2000.05</v>
      </c>
    </row>
    <row r="25" spans="1:9" x14ac:dyDescent="0.3">
      <c r="A25" s="30">
        <v>44926</v>
      </c>
      <c r="B25" s="17">
        <v>24</v>
      </c>
      <c r="C25" s="14" t="s">
        <v>63</v>
      </c>
      <c r="D25" s="14" t="s">
        <v>22</v>
      </c>
      <c r="E25" s="14" t="s">
        <v>23</v>
      </c>
      <c r="F25" s="14" t="s">
        <v>64</v>
      </c>
      <c r="G25" s="19">
        <v>70</v>
      </c>
      <c r="H25" s="22">
        <v>30</v>
      </c>
      <c r="I25" s="23">
        <f>IFERROR( Table1345[[#This Row],[Column7]]*Table1345[[#This Row],[Column8]], "")</f>
        <v>2100</v>
      </c>
    </row>
    <row r="26" spans="1:9" x14ac:dyDescent="0.3">
      <c r="A26" s="30">
        <v>44957</v>
      </c>
      <c r="B26" s="17">
        <v>25</v>
      </c>
      <c r="C26" s="14" t="s">
        <v>65</v>
      </c>
      <c r="D26" s="14" t="s">
        <v>66</v>
      </c>
      <c r="E26" s="14" t="s">
        <v>67</v>
      </c>
      <c r="F26" s="14" t="s">
        <v>68</v>
      </c>
      <c r="G26" s="19">
        <v>75</v>
      </c>
      <c r="H26" s="22">
        <v>29.33</v>
      </c>
      <c r="I26" s="23">
        <f>IFERROR( Table1345[[#This Row],[Column7]]*Table1345[[#This Row],[Column8]], "")</f>
        <v>2199.75</v>
      </c>
    </row>
    <row r="27" spans="1:9" x14ac:dyDescent="0.3">
      <c r="A27" s="30">
        <v>44985</v>
      </c>
      <c r="B27" s="17">
        <v>26</v>
      </c>
      <c r="C27" s="14" t="s">
        <v>69</v>
      </c>
      <c r="D27" s="14" t="s">
        <v>66</v>
      </c>
      <c r="E27" s="14" t="s">
        <v>70</v>
      </c>
      <c r="F27" s="14" t="s">
        <v>71</v>
      </c>
      <c r="G27" s="19">
        <v>80</v>
      </c>
      <c r="H27" s="22">
        <v>28.75</v>
      </c>
      <c r="I27" s="23">
        <f>IFERROR( Table1345[[#This Row],[Column7]]*Table1345[[#This Row],[Column8]], "")</f>
        <v>2300</v>
      </c>
    </row>
    <row r="28" spans="1:9" x14ac:dyDescent="0.3">
      <c r="A28" s="30">
        <v>45016</v>
      </c>
      <c r="B28" s="17">
        <v>27</v>
      </c>
      <c r="C28" s="14" t="s">
        <v>41</v>
      </c>
      <c r="D28" s="14" t="s">
        <v>13</v>
      </c>
      <c r="E28" s="14" t="s">
        <v>72</v>
      </c>
      <c r="F28" s="14" t="s">
        <v>73</v>
      </c>
      <c r="G28" s="19">
        <v>0</v>
      </c>
      <c r="H28" s="22" t="s">
        <v>20</v>
      </c>
      <c r="I28" s="23" t="str">
        <f>IFERROR( Table1345[[#This Row],[Column7]]*Table1345[[#This Row],[Column8]], "")</f>
        <v/>
      </c>
    </row>
    <row r="29" spans="1:9" x14ac:dyDescent="0.3">
      <c r="A29" s="30">
        <v>45046</v>
      </c>
      <c r="B29" s="17">
        <v>28</v>
      </c>
      <c r="C29" s="14" t="s">
        <v>39</v>
      </c>
      <c r="D29" s="14" t="s">
        <v>22</v>
      </c>
      <c r="E29" s="14" t="s">
        <v>74</v>
      </c>
      <c r="F29" s="14" t="s">
        <v>75</v>
      </c>
      <c r="G29" s="19">
        <v>85</v>
      </c>
      <c r="H29" s="22">
        <v>29.41</v>
      </c>
      <c r="I29" s="23">
        <f>IFERROR( Table1345[[#This Row],[Column7]]*Table1345[[#This Row],[Column8]], "")</f>
        <v>2499.85</v>
      </c>
    </row>
    <row r="30" spans="1:9" x14ac:dyDescent="0.3">
      <c r="A30" s="26" t="s">
        <v>82</v>
      </c>
      <c r="B30" s="17"/>
      <c r="C30" s="14"/>
      <c r="D30" s="14"/>
      <c r="E30" s="14"/>
      <c r="F30" s="14"/>
      <c r="G30" s="19"/>
      <c r="H30" s="22">
        <f>SUBTOTAL(104,Table1345[Column8])</f>
        <v>160</v>
      </c>
      <c r="I30" s="22">
        <f>SUBTOTAL(109,Table1345[Column9])</f>
        <v>26399.8</v>
      </c>
    </row>
  </sheetData>
  <conditionalFormatting sqref="B1:B29">
    <cfRule type="duplicateValues" dxfId="1" priority="1"/>
  </conditionalFormatting>
  <dataValidations count="1">
    <dataValidation type="list" allowBlank="1" showInputMessage="1" showErrorMessage="1" sqref="D2:D29" xr:uid="{128F3889-C648-467D-A45B-203AA7E5AE4D}">
      <formula1>"North, South, East, West, Asgard"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I30"/>
  <sheetViews>
    <sheetView tabSelected="1" workbookViewId="0">
      <selection sqref="A1:XFD1"/>
    </sheetView>
  </sheetViews>
  <sheetFormatPr defaultRowHeight="14.4" x14ac:dyDescent="0.3"/>
  <cols>
    <col min="1" max="1" width="11.44140625" style="27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1" bestFit="1" customWidth="1"/>
    <col min="8" max="8" width="17.88671875" style="24" bestFit="1" customWidth="1"/>
    <col min="9" max="9" width="10.88671875" style="24" bestFit="1" customWidth="1"/>
    <col min="10" max="11" width="50.88671875" customWidth="1"/>
  </cols>
  <sheetData>
    <row r="1" spans="1:9" s="11" customFormat="1" x14ac:dyDescent="0.3">
      <c r="A1" s="25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8" t="s">
        <v>6</v>
      </c>
      <c r="H1" s="20" t="s">
        <v>7</v>
      </c>
      <c r="I1" s="21" t="s">
        <v>83</v>
      </c>
    </row>
    <row r="2" spans="1:9" x14ac:dyDescent="0.3">
      <c r="A2" s="26">
        <v>44227</v>
      </c>
      <c r="B2" s="17">
        <v>1</v>
      </c>
      <c r="C2" s="14" t="s">
        <v>76</v>
      </c>
      <c r="D2" s="14" t="s">
        <v>9</v>
      </c>
      <c r="E2" s="14" t="s">
        <v>10</v>
      </c>
      <c r="F2" s="14" t="s">
        <v>11</v>
      </c>
      <c r="G2" s="19">
        <v>10</v>
      </c>
      <c r="H2" s="22">
        <v>20</v>
      </c>
      <c r="I2" s="23">
        <f>IFERROR( Table13456[[#This Row],[Quantity]]*Table13456[[#This Row],[Price Per Unit]], "")</f>
        <v>200</v>
      </c>
    </row>
    <row r="3" spans="1:9" x14ac:dyDescent="0.3">
      <c r="A3" s="26">
        <v>44255</v>
      </c>
      <c r="B3" s="17">
        <v>2</v>
      </c>
      <c r="C3" s="14" t="s">
        <v>12</v>
      </c>
      <c r="D3" s="14" t="s">
        <v>13</v>
      </c>
      <c r="E3" s="14" t="s">
        <v>81</v>
      </c>
      <c r="F3" s="14" t="s">
        <v>15</v>
      </c>
      <c r="G3" s="19">
        <v>15</v>
      </c>
      <c r="H3" s="22">
        <v>10</v>
      </c>
      <c r="I3" s="23">
        <f>IFERROR( Table13456[[#This Row],[Quantity]]*Table13456[[#This Row],[Price Per Unit]], "")</f>
        <v>150</v>
      </c>
    </row>
    <row r="4" spans="1:9" x14ac:dyDescent="0.3">
      <c r="A4" s="26">
        <v>44286</v>
      </c>
      <c r="B4" s="17">
        <v>3</v>
      </c>
      <c r="C4" s="14" t="s">
        <v>77</v>
      </c>
      <c r="D4" s="14" t="s">
        <v>17</v>
      </c>
      <c r="E4" s="14" t="s">
        <v>18</v>
      </c>
      <c r="F4" s="14" t="s">
        <v>19</v>
      </c>
      <c r="G4" s="19">
        <v>0</v>
      </c>
      <c r="H4" s="22"/>
      <c r="I4" s="23">
        <f>IFERROR( Table13456[[#This Row],[Quantity]]*Table13456[[#This Row],[Price Per Unit]], "")</f>
        <v>0</v>
      </c>
    </row>
    <row r="5" spans="1:9" x14ac:dyDescent="0.3">
      <c r="A5" s="26">
        <v>44316</v>
      </c>
      <c r="B5" s="17">
        <v>4</v>
      </c>
      <c r="C5" s="14" t="s">
        <v>78</v>
      </c>
      <c r="D5" s="14" t="s">
        <v>22</v>
      </c>
      <c r="E5" s="14" t="s">
        <v>23</v>
      </c>
      <c r="F5" s="14" t="s">
        <v>24</v>
      </c>
      <c r="G5" s="19">
        <v>25</v>
      </c>
      <c r="H5" s="22">
        <v>10</v>
      </c>
      <c r="I5" s="23">
        <f>IFERROR( Table13456[[#This Row],[Quantity]]*Table13456[[#This Row],[Price Per Unit]], "")</f>
        <v>250</v>
      </c>
    </row>
    <row r="6" spans="1:9" x14ac:dyDescent="0.3">
      <c r="A6" s="26">
        <v>44347</v>
      </c>
      <c r="B6" s="17">
        <v>5</v>
      </c>
      <c r="C6" s="14" t="s">
        <v>25</v>
      </c>
      <c r="D6" s="14" t="s">
        <v>13</v>
      </c>
      <c r="E6" s="14" t="s">
        <v>10</v>
      </c>
      <c r="F6" s="14" t="s">
        <v>26</v>
      </c>
      <c r="G6" s="19">
        <v>30</v>
      </c>
      <c r="H6" s="22">
        <v>16.670000000000002</v>
      </c>
      <c r="I6" s="23">
        <f>IFERROR( Table13456[[#This Row],[Quantity]]*Table13456[[#This Row],[Price Per Unit]], "")</f>
        <v>500.1</v>
      </c>
    </row>
    <row r="7" spans="1:9" x14ac:dyDescent="0.3">
      <c r="A7" s="26">
        <v>44377</v>
      </c>
      <c r="B7" s="17">
        <v>6</v>
      </c>
      <c r="C7" s="14" t="s">
        <v>79</v>
      </c>
      <c r="D7" s="16" t="s">
        <v>80</v>
      </c>
      <c r="E7" s="14" t="s">
        <v>81</v>
      </c>
      <c r="F7" s="14" t="s">
        <v>28</v>
      </c>
      <c r="G7" s="19">
        <v>0</v>
      </c>
      <c r="H7" s="22"/>
      <c r="I7" s="23">
        <f>IFERROR( Table13456[[#This Row],[Quantity]]*Table13456[[#This Row],[Price Per Unit]], "")</f>
        <v>0</v>
      </c>
    </row>
    <row r="8" spans="1:9" x14ac:dyDescent="0.3">
      <c r="A8" s="26">
        <v>44408</v>
      </c>
      <c r="B8" s="17">
        <v>7</v>
      </c>
      <c r="C8" s="14" t="s">
        <v>29</v>
      </c>
      <c r="D8" s="14" t="s">
        <v>17</v>
      </c>
      <c r="E8" s="14" t="s">
        <v>18</v>
      </c>
      <c r="F8" s="14" t="s">
        <v>30</v>
      </c>
      <c r="G8" s="19">
        <v>35</v>
      </c>
      <c r="H8" s="22">
        <v>10</v>
      </c>
      <c r="I8" s="23">
        <f>IFERROR( Table13456[[#This Row],[Quantity]]*Table13456[[#This Row],[Price Per Unit]], "")</f>
        <v>350</v>
      </c>
    </row>
    <row r="9" spans="1:9" x14ac:dyDescent="0.3">
      <c r="A9" s="26">
        <v>44439</v>
      </c>
      <c r="B9" s="17">
        <v>8</v>
      </c>
      <c r="C9" s="14" t="s">
        <v>31</v>
      </c>
      <c r="D9" s="14" t="s">
        <v>22</v>
      </c>
      <c r="E9" s="14" t="s">
        <v>23</v>
      </c>
      <c r="F9" s="14" t="s">
        <v>32</v>
      </c>
      <c r="G9" s="19">
        <v>40</v>
      </c>
      <c r="H9" s="22">
        <v>15</v>
      </c>
      <c r="I9" s="23">
        <f>IFERROR( Table13456[[#This Row],[Quantity]]*Table13456[[#This Row],[Price Per Unit]], "")</f>
        <v>600</v>
      </c>
    </row>
    <row r="10" spans="1:9" x14ac:dyDescent="0.3">
      <c r="A10" s="26">
        <v>44469</v>
      </c>
      <c r="B10" s="17">
        <v>9</v>
      </c>
      <c r="C10" s="14" t="s">
        <v>33</v>
      </c>
      <c r="D10" s="14" t="s">
        <v>13</v>
      </c>
      <c r="E10" s="14" t="s">
        <v>10</v>
      </c>
      <c r="F10" s="14" t="s">
        <v>34</v>
      </c>
      <c r="G10" s="19">
        <v>45</v>
      </c>
      <c r="H10" s="22">
        <v>12.22</v>
      </c>
      <c r="I10" s="23">
        <f>IFERROR( Table13456[[#This Row],[Quantity]]*Table13456[[#This Row],[Price Per Unit]], "")</f>
        <v>549.9</v>
      </c>
    </row>
    <row r="11" spans="1:9" x14ac:dyDescent="0.3">
      <c r="A11" s="26">
        <v>44500</v>
      </c>
      <c r="B11" s="17">
        <v>10</v>
      </c>
      <c r="C11" s="14" t="s">
        <v>35</v>
      </c>
      <c r="D11" s="14" t="s">
        <v>9</v>
      </c>
      <c r="E11" s="14" t="s">
        <v>81</v>
      </c>
      <c r="F11" s="14" t="s">
        <v>36</v>
      </c>
      <c r="G11" s="19">
        <v>50</v>
      </c>
      <c r="H11" s="22">
        <v>14</v>
      </c>
      <c r="I11" s="23">
        <f>IFERROR( Table13456[[#This Row],[Quantity]]*Table13456[[#This Row],[Price Per Unit]], "")</f>
        <v>700</v>
      </c>
    </row>
    <row r="12" spans="1:9" x14ac:dyDescent="0.3">
      <c r="A12" s="26">
        <v>44530</v>
      </c>
      <c r="B12" s="17">
        <v>11</v>
      </c>
      <c r="C12" s="14" t="s">
        <v>37</v>
      </c>
      <c r="D12" s="14" t="s">
        <v>17</v>
      </c>
      <c r="E12" s="14" t="s">
        <v>18</v>
      </c>
      <c r="F12" s="14" t="s">
        <v>38</v>
      </c>
      <c r="G12" s="19">
        <v>5</v>
      </c>
      <c r="H12" s="22">
        <v>160</v>
      </c>
      <c r="I12" s="23">
        <f>IFERROR( Table13456[[#This Row],[Quantity]]*Table13456[[#This Row],[Price Per Unit]], "")</f>
        <v>800</v>
      </c>
    </row>
    <row r="13" spans="1:9" x14ac:dyDescent="0.3">
      <c r="A13" s="26">
        <v>44561</v>
      </c>
      <c r="B13" s="17">
        <v>12</v>
      </c>
      <c r="C13" s="14" t="s">
        <v>39</v>
      </c>
      <c r="D13" s="14" t="s">
        <v>22</v>
      </c>
      <c r="E13" s="14" t="s">
        <v>23</v>
      </c>
      <c r="F13" s="14" t="s">
        <v>40</v>
      </c>
      <c r="G13" s="19">
        <v>20</v>
      </c>
      <c r="H13" s="22">
        <v>45</v>
      </c>
      <c r="I13" s="23">
        <f>IFERROR( Table13456[[#This Row],[Quantity]]*Table13456[[#This Row],[Price Per Unit]], "")</f>
        <v>900</v>
      </c>
    </row>
    <row r="14" spans="1:9" x14ac:dyDescent="0.3">
      <c r="A14" s="26">
        <v>44592</v>
      </c>
      <c r="B14" s="17">
        <v>13</v>
      </c>
      <c r="C14" s="14" t="s">
        <v>41</v>
      </c>
      <c r="D14" s="14" t="s">
        <v>13</v>
      </c>
      <c r="E14" s="14" t="s">
        <v>10</v>
      </c>
      <c r="F14" s="14" t="s">
        <v>42</v>
      </c>
      <c r="G14" s="19">
        <v>0</v>
      </c>
      <c r="H14" s="22"/>
      <c r="I14" s="23">
        <f>IFERROR( Table13456[[#This Row],[Quantity]]*Table13456[[#This Row],[Price Per Unit]], "")</f>
        <v>0</v>
      </c>
    </row>
    <row r="15" spans="1:9" x14ac:dyDescent="0.3">
      <c r="A15" s="26">
        <v>44620</v>
      </c>
      <c r="B15" s="17">
        <v>14</v>
      </c>
      <c r="C15" s="14" t="s">
        <v>43</v>
      </c>
      <c r="D15" s="16" t="s">
        <v>80</v>
      </c>
      <c r="E15" s="14" t="s">
        <v>81</v>
      </c>
      <c r="F15" s="14" t="s">
        <v>44</v>
      </c>
      <c r="G15" s="19">
        <v>30</v>
      </c>
      <c r="H15" s="22">
        <v>36.67</v>
      </c>
      <c r="I15" s="23">
        <f>IFERROR( Table13456[[#This Row],[Quantity]]*Table13456[[#This Row],[Price Per Unit]], "")</f>
        <v>1100.1000000000001</v>
      </c>
    </row>
    <row r="16" spans="1:9" x14ac:dyDescent="0.3">
      <c r="A16" s="26">
        <v>44651</v>
      </c>
      <c r="B16" s="17">
        <v>15</v>
      </c>
      <c r="C16" s="14" t="s">
        <v>45</v>
      </c>
      <c r="D16" s="14" t="s">
        <v>17</v>
      </c>
      <c r="E16" s="14" t="s">
        <v>18</v>
      </c>
      <c r="F16" s="14" t="s">
        <v>46</v>
      </c>
      <c r="G16" s="19">
        <v>35</v>
      </c>
      <c r="H16" s="22">
        <v>34.29</v>
      </c>
      <c r="I16" s="23">
        <f>IFERROR( Table13456[[#This Row],[Quantity]]*Table13456[[#This Row],[Price Per Unit]], "")</f>
        <v>1200.1499999999999</v>
      </c>
    </row>
    <row r="17" spans="1:9" x14ac:dyDescent="0.3">
      <c r="A17" s="26">
        <v>44681</v>
      </c>
      <c r="B17" s="17">
        <v>16</v>
      </c>
      <c r="C17" s="14" t="s">
        <v>47</v>
      </c>
      <c r="D17" s="16" t="s">
        <v>80</v>
      </c>
      <c r="E17" s="14" t="s">
        <v>23</v>
      </c>
      <c r="F17" s="14" t="s">
        <v>48</v>
      </c>
      <c r="G17" s="19">
        <v>0</v>
      </c>
      <c r="H17" s="22"/>
      <c r="I17" s="23">
        <f>IFERROR( Table13456[[#This Row],[Quantity]]*Table13456[[#This Row],[Price Per Unit]], "")</f>
        <v>0</v>
      </c>
    </row>
    <row r="18" spans="1:9" x14ac:dyDescent="0.3">
      <c r="A18" s="26">
        <v>44712</v>
      </c>
      <c r="B18" s="17">
        <v>17</v>
      </c>
      <c r="C18" s="14" t="s">
        <v>49</v>
      </c>
      <c r="D18" s="14" t="s">
        <v>13</v>
      </c>
      <c r="E18" s="14" t="s">
        <v>10</v>
      </c>
      <c r="F18" s="14" t="s">
        <v>50</v>
      </c>
      <c r="G18" s="19">
        <v>40</v>
      </c>
      <c r="H18" s="22">
        <v>35</v>
      </c>
      <c r="I18" s="23">
        <f>IFERROR( Table13456[[#This Row],[Quantity]]*Table13456[[#This Row],[Price Per Unit]], "")</f>
        <v>1400</v>
      </c>
    </row>
    <row r="19" spans="1:9" x14ac:dyDescent="0.3">
      <c r="A19" s="26">
        <v>44742</v>
      </c>
      <c r="B19" s="17">
        <v>18</v>
      </c>
      <c r="C19" s="14" t="s">
        <v>51</v>
      </c>
      <c r="D19" s="14" t="s">
        <v>9</v>
      </c>
      <c r="E19" s="14" t="s">
        <v>81</v>
      </c>
      <c r="F19" s="14" t="s">
        <v>52</v>
      </c>
      <c r="G19" s="19">
        <v>45</v>
      </c>
      <c r="H19" s="22">
        <v>33.33</v>
      </c>
      <c r="I19" s="23">
        <f>IFERROR( Table13456[[#This Row],[Quantity]]*Table13456[[#This Row],[Price Per Unit]], "")</f>
        <v>1499.85</v>
      </c>
    </row>
    <row r="20" spans="1:9" x14ac:dyDescent="0.3">
      <c r="A20" s="26">
        <v>44773</v>
      </c>
      <c r="B20" s="17">
        <v>19</v>
      </c>
      <c r="C20" s="14" t="s">
        <v>53</v>
      </c>
      <c r="D20" s="14" t="s">
        <v>17</v>
      </c>
      <c r="E20" s="14" t="s">
        <v>18</v>
      </c>
      <c r="F20" s="14" t="s">
        <v>54</v>
      </c>
      <c r="G20" s="19">
        <v>50</v>
      </c>
      <c r="H20" s="22">
        <v>32</v>
      </c>
      <c r="I20" s="23">
        <f>IFERROR( Table13456[[#This Row],[Quantity]]*Table13456[[#This Row],[Price Per Unit]], "")</f>
        <v>1600</v>
      </c>
    </row>
    <row r="21" spans="1:9" x14ac:dyDescent="0.3">
      <c r="A21" s="26">
        <v>44804</v>
      </c>
      <c r="B21" s="17">
        <v>20</v>
      </c>
      <c r="C21" s="14" t="s">
        <v>55</v>
      </c>
      <c r="D21" s="14" t="s">
        <v>22</v>
      </c>
      <c r="E21" s="14" t="s">
        <v>23</v>
      </c>
      <c r="F21" s="14" t="s">
        <v>56</v>
      </c>
      <c r="G21" s="19">
        <v>55</v>
      </c>
      <c r="H21" s="22">
        <v>30.91</v>
      </c>
      <c r="I21" s="23">
        <f>IFERROR( Table13456[[#This Row],[Quantity]]*Table13456[[#This Row],[Price Per Unit]], "")</f>
        <v>1700.05</v>
      </c>
    </row>
    <row r="22" spans="1:9" x14ac:dyDescent="0.3">
      <c r="A22" s="26">
        <v>44834</v>
      </c>
      <c r="B22" s="17">
        <v>21</v>
      </c>
      <c r="C22" s="14" t="s">
        <v>57</v>
      </c>
      <c r="D22" s="14" t="s">
        <v>13</v>
      </c>
      <c r="E22" s="14" t="s">
        <v>10</v>
      </c>
      <c r="F22" s="14" t="s">
        <v>58</v>
      </c>
      <c r="G22" s="19">
        <v>60</v>
      </c>
      <c r="H22" s="22">
        <v>30</v>
      </c>
      <c r="I22" s="23">
        <f>IFERROR( Table13456[[#This Row],[Quantity]]*Table13456[[#This Row],[Price Per Unit]], "")</f>
        <v>1800</v>
      </c>
    </row>
    <row r="23" spans="1:9" x14ac:dyDescent="0.3">
      <c r="A23" s="26">
        <v>44865</v>
      </c>
      <c r="B23" s="17">
        <v>22</v>
      </c>
      <c r="C23" s="14" t="s">
        <v>59</v>
      </c>
      <c r="D23" s="14" t="s">
        <v>9</v>
      </c>
      <c r="E23" s="14" t="s">
        <v>81</v>
      </c>
      <c r="F23" s="14" t="s">
        <v>60</v>
      </c>
      <c r="G23" s="19">
        <v>0</v>
      </c>
      <c r="H23" s="22"/>
      <c r="I23" s="23">
        <f>IFERROR( Table13456[[#This Row],[Quantity]]*Table13456[[#This Row],[Price Per Unit]], "")</f>
        <v>0</v>
      </c>
    </row>
    <row r="24" spans="1:9" x14ac:dyDescent="0.3">
      <c r="A24" s="26">
        <v>44895</v>
      </c>
      <c r="B24" s="17">
        <v>23</v>
      </c>
      <c r="C24" s="14" t="s">
        <v>61</v>
      </c>
      <c r="D24" s="14" t="s">
        <v>17</v>
      </c>
      <c r="E24" s="14" t="s">
        <v>18</v>
      </c>
      <c r="F24" s="14" t="s">
        <v>62</v>
      </c>
      <c r="G24" s="19">
        <v>65</v>
      </c>
      <c r="H24" s="22">
        <v>30.77</v>
      </c>
      <c r="I24" s="23">
        <f>IFERROR( Table13456[[#This Row],[Quantity]]*Table13456[[#This Row],[Price Per Unit]], "")</f>
        <v>2000.05</v>
      </c>
    </row>
    <row r="25" spans="1:9" x14ac:dyDescent="0.3">
      <c r="A25" s="26">
        <v>44926</v>
      </c>
      <c r="B25" s="17">
        <v>24</v>
      </c>
      <c r="C25" s="14" t="s">
        <v>63</v>
      </c>
      <c r="D25" s="14" t="s">
        <v>22</v>
      </c>
      <c r="E25" s="14" t="s">
        <v>23</v>
      </c>
      <c r="F25" s="14" t="s">
        <v>64</v>
      </c>
      <c r="G25" s="19">
        <v>70</v>
      </c>
      <c r="H25" s="22">
        <v>30</v>
      </c>
      <c r="I25" s="23">
        <f>IFERROR( Table13456[[#This Row],[Quantity]]*Table13456[[#This Row],[Price Per Unit]], "")</f>
        <v>2100</v>
      </c>
    </row>
    <row r="26" spans="1:9" x14ac:dyDescent="0.3">
      <c r="A26" s="26">
        <v>44957</v>
      </c>
      <c r="B26" s="17">
        <v>25</v>
      </c>
      <c r="C26" s="14" t="s">
        <v>65</v>
      </c>
      <c r="D26" s="14" t="s">
        <v>66</v>
      </c>
      <c r="E26" s="14" t="s">
        <v>67</v>
      </c>
      <c r="F26" s="14" t="s">
        <v>68</v>
      </c>
      <c r="G26" s="19">
        <v>75</v>
      </c>
      <c r="H26" s="22">
        <v>29.33</v>
      </c>
      <c r="I26" s="23">
        <f>IFERROR( Table13456[[#This Row],[Quantity]]*Table13456[[#This Row],[Price Per Unit]], "")</f>
        <v>2199.75</v>
      </c>
    </row>
    <row r="27" spans="1:9" x14ac:dyDescent="0.3">
      <c r="A27" s="26">
        <v>44985</v>
      </c>
      <c r="B27" s="17">
        <v>26</v>
      </c>
      <c r="C27" s="14" t="s">
        <v>69</v>
      </c>
      <c r="D27" s="14" t="s">
        <v>66</v>
      </c>
      <c r="E27" s="14" t="s">
        <v>70</v>
      </c>
      <c r="F27" s="14" t="s">
        <v>71</v>
      </c>
      <c r="G27" s="19">
        <v>80</v>
      </c>
      <c r="H27" s="22">
        <v>28.75</v>
      </c>
      <c r="I27" s="23">
        <f>IFERROR( Table13456[[#This Row],[Quantity]]*Table13456[[#This Row],[Price Per Unit]], "")</f>
        <v>2300</v>
      </c>
    </row>
    <row r="28" spans="1:9" x14ac:dyDescent="0.3">
      <c r="A28" s="26">
        <v>45016</v>
      </c>
      <c r="B28" s="17">
        <v>27</v>
      </c>
      <c r="C28" s="14" t="s">
        <v>41</v>
      </c>
      <c r="D28" s="14" t="s">
        <v>13</v>
      </c>
      <c r="E28" s="14" t="s">
        <v>72</v>
      </c>
      <c r="F28" s="14" t="s">
        <v>73</v>
      </c>
      <c r="G28" s="19">
        <v>0</v>
      </c>
      <c r="H28" s="22"/>
      <c r="I28" s="23">
        <f>IFERROR( Table13456[[#This Row],[Quantity]]*Table13456[[#This Row],[Price Per Unit]], "")</f>
        <v>0</v>
      </c>
    </row>
    <row r="29" spans="1:9" x14ac:dyDescent="0.3">
      <c r="A29" s="26">
        <v>45046</v>
      </c>
      <c r="B29" s="17">
        <v>28</v>
      </c>
      <c r="C29" s="14" t="s">
        <v>39</v>
      </c>
      <c r="D29" s="14" t="s">
        <v>22</v>
      </c>
      <c r="E29" s="14" t="s">
        <v>74</v>
      </c>
      <c r="F29" s="14" t="s">
        <v>75</v>
      </c>
      <c r="G29" s="19">
        <v>85</v>
      </c>
      <c r="H29" s="22">
        <v>29.41</v>
      </c>
      <c r="I29" s="23">
        <f>IFERROR( Table13456[[#This Row],[Quantity]]*Table13456[[#This Row],[Price Per Unit]], "")</f>
        <v>2499.85</v>
      </c>
    </row>
    <row r="30" spans="1:9" x14ac:dyDescent="0.3">
      <c r="A30" s="26" t="s">
        <v>82</v>
      </c>
      <c r="B30" s="17"/>
      <c r="C30" s="14"/>
      <c r="D30" s="14"/>
      <c r="E30" s="14"/>
      <c r="F30" s="14"/>
      <c r="G30" s="19"/>
      <c r="H30" s="22">
        <f>SUBTOTAL(104,Table13456[Price Per Unit])</f>
        <v>160</v>
      </c>
      <c r="I30" s="22">
        <f>SUBTOTAL(109,Table13456[Sales])</f>
        <v>26399.8</v>
      </c>
    </row>
  </sheetData>
  <conditionalFormatting sqref="B1:B29">
    <cfRule type="duplicateValues" dxfId="0" priority="1"/>
  </conditionalFormatting>
  <dataValidations count="1">
    <dataValidation type="list" allowBlank="1" showInputMessage="1" showErrorMessage="1" sqref="D2:D29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7" listDataValidatio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workbookViewId="0"/>
  </sheetViews>
  <sheetFormatPr defaultColWidth="0" defaultRowHeight="14.4" zeroHeight="1" x14ac:dyDescent="0.3"/>
  <cols>
    <col min="1" max="1" width="4" customWidth="1"/>
    <col min="2" max="2" width="46.33203125" customWidth="1"/>
    <col min="3" max="3" width="61" customWidth="1"/>
    <col min="4" max="4" width="1.44140625" customWidth="1"/>
    <col min="5" max="7" width="9.109375" customWidth="1"/>
    <col min="8" max="16384" width="9.109375" hidden="1"/>
  </cols>
  <sheetData>
    <row r="1" spans="1:8" ht="51" customHeight="1" x14ac:dyDescent="0.3">
      <c r="A1" s="4" t="s">
        <v>84</v>
      </c>
      <c r="B1" s="4"/>
      <c r="C1" s="4"/>
      <c r="D1" s="4"/>
      <c r="E1" s="4"/>
      <c r="F1" s="4"/>
      <c r="G1" s="4"/>
      <c r="H1" s="4"/>
    </row>
    <row r="2" spans="1:8" x14ac:dyDescent="0.3"/>
    <row r="3" spans="1:8" x14ac:dyDescent="0.3">
      <c r="B3" s="1" t="s">
        <v>85</v>
      </c>
    </row>
    <row r="4" spans="1:8" x14ac:dyDescent="0.3">
      <c r="B4" s="2" t="s">
        <v>86</v>
      </c>
      <c r="C4" s="3" t="s">
        <v>87</v>
      </c>
    </row>
    <row r="5" spans="1:8" x14ac:dyDescent="0.3">
      <c r="B5" s="2" t="s">
        <v>88</v>
      </c>
      <c r="C5" s="3" t="s">
        <v>89</v>
      </c>
    </row>
    <row r="6" spans="1:8" x14ac:dyDescent="0.3">
      <c r="B6" s="2" t="s">
        <v>90</v>
      </c>
      <c r="C6" s="3" t="s">
        <v>91</v>
      </c>
    </row>
    <row r="7" spans="1:8" x14ac:dyDescent="0.3"/>
    <row r="8" spans="1:8" x14ac:dyDescent="0.3">
      <c r="B8" s="1" t="s">
        <v>92</v>
      </c>
    </row>
    <row r="9" spans="1:8" x14ac:dyDescent="0.3">
      <c r="B9" s="2" t="s">
        <v>93</v>
      </c>
      <c r="C9" s="3" t="s">
        <v>94</v>
      </c>
    </row>
    <row r="10" spans="1:8" x14ac:dyDescent="0.3"/>
    <row r="11" spans="1:8" x14ac:dyDescent="0.3">
      <c r="B11" s="1" t="s">
        <v>95</v>
      </c>
    </row>
    <row r="12" spans="1:8" x14ac:dyDescent="0.3">
      <c r="B12" s="2" t="s">
        <v>96</v>
      </c>
      <c r="C12" s="3" t="s">
        <v>97</v>
      </c>
    </row>
    <row r="13" spans="1:8" x14ac:dyDescent="0.3">
      <c r="B13" s="2" t="s">
        <v>98</v>
      </c>
      <c r="C13" s="3" t="s">
        <v>99</v>
      </c>
    </row>
    <row r="14" spans="1:8" x14ac:dyDescent="0.3">
      <c r="B14" s="2" t="s">
        <v>100</v>
      </c>
      <c r="C14" s="3" t="s">
        <v>101</v>
      </c>
    </row>
    <row r="15" spans="1:8" x14ac:dyDescent="0.3">
      <c r="B15" s="2" t="s">
        <v>102</v>
      </c>
      <c r="C15" s="3" t="s">
        <v>103</v>
      </c>
    </row>
    <row r="16" spans="1:8" x14ac:dyDescent="0.3">
      <c r="B16" s="2" t="s">
        <v>104</v>
      </c>
      <c r="C16" s="3" t="s">
        <v>105</v>
      </c>
    </row>
    <row r="17" spans="2:3" x14ac:dyDescent="0.3">
      <c r="B17" s="2" t="s">
        <v>106</v>
      </c>
      <c r="C17" s="3" t="s">
        <v>107</v>
      </c>
    </row>
    <row r="18" spans="2:3" x14ac:dyDescent="0.3">
      <c r="B18" s="2" t="s">
        <v>108</v>
      </c>
      <c r="C18" s="3" t="s">
        <v>109</v>
      </c>
    </row>
    <row r="19" spans="2:3" x14ac:dyDescent="0.3">
      <c r="B19" s="2" t="s">
        <v>110</v>
      </c>
      <c r="C19" s="3" t="s">
        <v>111</v>
      </c>
    </row>
    <row r="20" spans="2:3" x14ac:dyDescent="0.3">
      <c r="B20" s="2" t="s">
        <v>112</v>
      </c>
      <c r="C20" s="3" t="s">
        <v>113</v>
      </c>
    </row>
    <row r="21" spans="2:3" x14ac:dyDescent="0.3">
      <c r="B21" s="2" t="s">
        <v>114</v>
      </c>
      <c r="C21" s="3" t="s">
        <v>115</v>
      </c>
    </row>
    <row r="22" spans="2:3" x14ac:dyDescent="0.3">
      <c r="B22" s="2" t="s">
        <v>116</v>
      </c>
      <c r="C22" s="3" t="s">
        <v>117</v>
      </c>
    </row>
    <row r="23" spans="2:3" x14ac:dyDescent="0.3">
      <c r="B23" s="2" t="s">
        <v>118</v>
      </c>
      <c r="C23" s="3" t="s">
        <v>119</v>
      </c>
    </row>
    <row r="24" spans="2:3" x14ac:dyDescent="0.3">
      <c r="B24" s="2" t="s">
        <v>120</v>
      </c>
      <c r="C24" s="3" t="s">
        <v>121</v>
      </c>
    </row>
    <row r="25" spans="2:3" x14ac:dyDescent="0.3">
      <c r="B25" s="2" t="s">
        <v>122</v>
      </c>
      <c r="C25" s="3" t="s">
        <v>123</v>
      </c>
    </row>
    <row r="26" spans="2:3" x14ac:dyDescent="0.3">
      <c r="B26" s="2"/>
      <c r="C26" s="3"/>
    </row>
    <row r="27" spans="2:3" x14ac:dyDescent="0.3">
      <c r="B27" s="1" t="s">
        <v>124</v>
      </c>
    </row>
    <row r="28" spans="2:3" x14ac:dyDescent="0.3">
      <c r="B28" s="2" t="s">
        <v>125</v>
      </c>
      <c r="C28" s="3" t="s">
        <v>126</v>
      </c>
    </row>
    <row r="29" spans="2:3" x14ac:dyDescent="0.3">
      <c r="B29" s="2"/>
      <c r="C29" s="3"/>
    </row>
    <row r="30" spans="2:3" x14ac:dyDescent="0.3">
      <c r="B30" s="1" t="s">
        <v>127</v>
      </c>
      <c r="C30" s="3"/>
    </row>
    <row r="31" spans="2:3" x14ac:dyDescent="0.3"/>
    <row r="32" spans="2:3" x14ac:dyDescent="0.3"/>
    <row r="33" x14ac:dyDescent="0.3"/>
    <row r="34" x14ac:dyDescent="0.3"/>
    <row r="35" x14ac:dyDescent="0.3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H32"/>
  <sheetViews>
    <sheetView topLeftCell="A2" workbookViewId="0">
      <selection activeCell="I15" sqref="I15"/>
    </sheetView>
  </sheetViews>
  <sheetFormatPr defaultColWidth="56.88671875" defaultRowHeight="14.4" x14ac:dyDescent="0.3"/>
  <cols>
    <col min="1" max="1" width="15.44140625" bestFit="1" customWidth="1"/>
    <col min="2" max="2" width="3" bestFit="1" customWidth="1"/>
    <col min="3" max="3" width="16.5546875" bestFit="1" customWidth="1"/>
    <col min="4" max="4" width="6.77734375" bestFit="1" customWidth="1"/>
    <col min="5" max="5" width="7.88671875" bestFit="1" customWidth="1"/>
    <col min="6" max="6" width="21.44140625" bestFit="1" customWidth="1"/>
    <col min="7" max="7" width="8.33203125" bestFit="1" customWidth="1"/>
    <col min="8" max="8" width="12.332031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6">
        <v>44227</v>
      </c>
      <c r="B2" s="7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</row>
    <row r="4" spans="1:8" x14ac:dyDescent="0.3">
      <c r="A4" s="6">
        <v>44286</v>
      </c>
      <c r="B4" s="7">
        <v>3</v>
      </c>
      <c r="C4" s="7" t="s">
        <v>16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x14ac:dyDescent="0.3">
      <c r="A5" s="6">
        <v>44316</v>
      </c>
      <c r="B5" s="7">
        <v>4</v>
      </c>
      <c r="C5" s="7" t="s">
        <v>21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6">
        <v>44377</v>
      </c>
      <c r="B7" s="7">
        <v>6</v>
      </c>
      <c r="C7" s="7" t="s">
        <v>27</v>
      </c>
      <c r="D7" s="7"/>
      <c r="E7" s="7" t="s">
        <v>14</v>
      </c>
      <c r="F7" s="7" t="s">
        <v>28</v>
      </c>
      <c r="G7" s="7">
        <v>0</v>
      </c>
      <c r="H7" s="7" t="s">
        <v>20</v>
      </c>
    </row>
    <row r="8" spans="1:8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</row>
    <row r="12" spans="1:8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x14ac:dyDescent="0.3">
      <c r="A15" s="6">
        <v>44620</v>
      </c>
      <c r="B15" s="7">
        <v>14</v>
      </c>
      <c r="C15" s="7" t="s">
        <v>43</v>
      </c>
      <c r="D15" s="7"/>
      <c r="E15" s="7" t="s">
        <v>14</v>
      </c>
      <c r="F15" s="7" t="s">
        <v>44</v>
      </c>
      <c r="G15" s="7">
        <v>30</v>
      </c>
      <c r="H15" s="8">
        <v>36.67</v>
      </c>
    </row>
    <row r="16" spans="1:8" x14ac:dyDescent="0.3">
      <c r="A16" s="6">
        <v>44316</v>
      </c>
      <c r="B16" s="7">
        <v>4</v>
      </c>
      <c r="C16" s="7" t="s">
        <v>21</v>
      </c>
      <c r="D16" s="7" t="s">
        <v>22</v>
      </c>
      <c r="E16" s="7" t="s">
        <v>23</v>
      </c>
      <c r="F16" s="7" t="s">
        <v>24</v>
      </c>
      <c r="G16" s="7">
        <v>25</v>
      </c>
      <c r="H16" s="8">
        <v>10</v>
      </c>
    </row>
    <row r="17" spans="1:8" x14ac:dyDescent="0.3">
      <c r="A17" s="6">
        <v>44347</v>
      </c>
      <c r="B17" s="7">
        <v>5</v>
      </c>
      <c r="C17" s="7" t="s">
        <v>25</v>
      </c>
      <c r="D17" s="7" t="s">
        <v>13</v>
      </c>
      <c r="E17" s="7" t="s">
        <v>10</v>
      </c>
      <c r="F17" s="7" t="s">
        <v>26</v>
      </c>
      <c r="G17" s="7">
        <v>30</v>
      </c>
      <c r="H17" s="8">
        <v>16.670000000000002</v>
      </c>
    </row>
    <row r="18" spans="1:8" x14ac:dyDescent="0.3">
      <c r="A18" s="6">
        <v>44377</v>
      </c>
      <c r="B18" s="7">
        <v>6</v>
      </c>
      <c r="C18" s="7" t="s">
        <v>27</v>
      </c>
      <c r="D18" s="7"/>
      <c r="E18" s="7" t="s">
        <v>14</v>
      </c>
      <c r="F18" s="7" t="s">
        <v>28</v>
      </c>
      <c r="G18" s="7">
        <v>0</v>
      </c>
      <c r="H18" s="7" t="s">
        <v>20</v>
      </c>
    </row>
    <row r="19" spans="1:8" x14ac:dyDescent="0.3">
      <c r="A19" s="6">
        <v>44651</v>
      </c>
      <c r="B19" s="7">
        <v>15</v>
      </c>
      <c r="C19" s="7" t="s">
        <v>45</v>
      </c>
      <c r="D19" s="7" t="s">
        <v>17</v>
      </c>
      <c r="E19" s="7" t="s">
        <v>18</v>
      </c>
      <c r="F19" s="7" t="s">
        <v>46</v>
      </c>
      <c r="G19" s="7">
        <v>35</v>
      </c>
      <c r="H19" s="8">
        <v>34.29</v>
      </c>
    </row>
    <row r="20" spans="1:8" x14ac:dyDescent="0.3">
      <c r="A20" s="6">
        <v>44681</v>
      </c>
      <c r="B20" s="7">
        <v>16</v>
      </c>
      <c r="C20" s="7" t="s">
        <v>47</v>
      </c>
      <c r="D20" s="7"/>
      <c r="E20" s="7" t="s">
        <v>23</v>
      </c>
      <c r="F20" s="7" t="s">
        <v>48</v>
      </c>
      <c r="G20" s="7">
        <v>0</v>
      </c>
      <c r="H20" s="7" t="s">
        <v>20</v>
      </c>
    </row>
    <row r="21" spans="1:8" x14ac:dyDescent="0.3">
      <c r="A21" s="6">
        <v>44712</v>
      </c>
      <c r="B21" s="7">
        <v>17</v>
      </c>
      <c r="C21" s="7" t="s">
        <v>49</v>
      </c>
      <c r="D21" s="7" t="s">
        <v>13</v>
      </c>
      <c r="E21" s="7" t="s">
        <v>10</v>
      </c>
      <c r="F21" s="7" t="s">
        <v>50</v>
      </c>
      <c r="G21" s="7">
        <v>40</v>
      </c>
      <c r="H21" s="8">
        <v>35</v>
      </c>
    </row>
    <row r="22" spans="1:8" x14ac:dyDescent="0.3">
      <c r="A22" s="6">
        <v>44742</v>
      </c>
      <c r="B22" s="7">
        <v>18</v>
      </c>
      <c r="C22" s="7" t="s">
        <v>51</v>
      </c>
      <c r="D22" s="7" t="s">
        <v>9</v>
      </c>
      <c r="E22" s="7" t="s">
        <v>14</v>
      </c>
      <c r="F22" s="7" t="s">
        <v>52</v>
      </c>
      <c r="G22" s="7">
        <v>45</v>
      </c>
      <c r="H22" s="8">
        <v>33.33</v>
      </c>
    </row>
    <row r="23" spans="1:8" x14ac:dyDescent="0.3">
      <c r="A23" s="6">
        <v>44773</v>
      </c>
      <c r="B23" s="7">
        <v>19</v>
      </c>
      <c r="C23" s="7" t="s">
        <v>53</v>
      </c>
      <c r="D23" s="7" t="s">
        <v>17</v>
      </c>
      <c r="E23" s="7" t="s">
        <v>18</v>
      </c>
      <c r="F23" s="7" t="s">
        <v>54</v>
      </c>
      <c r="G23" s="7">
        <v>50</v>
      </c>
      <c r="H23" s="8">
        <v>32</v>
      </c>
    </row>
    <row r="24" spans="1:8" x14ac:dyDescent="0.3">
      <c r="A24" s="6">
        <v>44804</v>
      </c>
      <c r="B24" s="7">
        <v>20</v>
      </c>
      <c r="C24" s="7" t="s">
        <v>55</v>
      </c>
      <c r="D24" s="7" t="s">
        <v>22</v>
      </c>
      <c r="E24" s="7" t="s">
        <v>23</v>
      </c>
      <c r="F24" s="7" t="s">
        <v>56</v>
      </c>
      <c r="G24" s="7">
        <v>55</v>
      </c>
      <c r="H24" s="8">
        <v>30.91</v>
      </c>
    </row>
    <row r="25" spans="1:8" x14ac:dyDescent="0.3">
      <c r="A25" s="6">
        <v>44834</v>
      </c>
      <c r="B25" s="7">
        <v>21</v>
      </c>
      <c r="C25" s="7" t="s">
        <v>57</v>
      </c>
      <c r="D25" s="7" t="s">
        <v>13</v>
      </c>
      <c r="E25" s="7" t="s">
        <v>10</v>
      </c>
      <c r="F25" s="7" t="s">
        <v>58</v>
      </c>
      <c r="G25" s="7">
        <v>60</v>
      </c>
      <c r="H25" s="8">
        <v>30</v>
      </c>
    </row>
    <row r="26" spans="1:8" x14ac:dyDescent="0.3">
      <c r="A26" s="6">
        <v>44865</v>
      </c>
      <c r="B26" s="7">
        <v>22</v>
      </c>
      <c r="C26" s="7" t="s">
        <v>59</v>
      </c>
      <c r="D26" s="7" t="s">
        <v>9</v>
      </c>
      <c r="E26" s="7" t="s">
        <v>14</v>
      </c>
      <c r="F26" s="7" t="s">
        <v>60</v>
      </c>
      <c r="G26" s="7">
        <v>0</v>
      </c>
      <c r="H26" s="7" t="s">
        <v>20</v>
      </c>
    </row>
    <row r="27" spans="1:8" x14ac:dyDescent="0.3">
      <c r="A27" s="6">
        <v>44895</v>
      </c>
      <c r="B27" s="7">
        <v>23</v>
      </c>
      <c r="C27" s="7" t="s">
        <v>61</v>
      </c>
      <c r="D27" s="7" t="s">
        <v>17</v>
      </c>
      <c r="E27" s="7" t="s">
        <v>18</v>
      </c>
      <c r="F27" s="7" t="s">
        <v>62</v>
      </c>
      <c r="G27" s="7">
        <v>65</v>
      </c>
      <c r="H27" s="8">
        <v>30.77</v>
      </c>
    </row>
    <row r="28" spans="1:8" x14ac:dyDescent="0.3">
      <c r="A28" s="6">
        <v>44926</v>
      </c>
      <c r="B28" s="7">
        <v>24</v>
      </c>
      <c r="C28" s="7" t="s">
        <v>63</v>
      </c>
      <c r="D28" s="7" t="s">
        <v>22</v>
      </c>
      <c r="E28" s="7" t="s">
        <v>23</v>
      </c>
      <c r="F28" s="7" t="s">
        <v>64</v>
      </c>
      <c r="G28" s="7">
        <v>70</v>
      </c>
      <c r="H28" s="8">
        <v>30</v>
      </c>
    </row>
    <row r="29" spans="1:8" x14ac:dyDescent="0.3">
      <c r="A29" s="6">
        <v>44957</v>
      </c>
      <c r="B29" s="7">
        <v>25</v>
      </c>
      <c r="C29" s="7" t="s">
        <v>65</v>
      </c>
      <c r="D29" s="7" t="s">
        <v>66</v>
      </c>
      <c r="E29" s="7" t="s">
        <v>67</v>
      </c>
      <c r="F29" s="7" t="s">
        <v>68</v>
      </c>
      <c r="G29" s="7">
        <v>75</v>
      </c>
      <c r="H29" s="8">
        <v>29.33</v>
      </c>
    </row>
    <row r="30" spans="1:8" x14ac:dyDescent="0.3">
      <c r="A30" s="6">
        <v>44985</v>
      </c>
      <c r="B30" s="7">
        <v>26</v>
      </c>
      <c r="C30" s="7" t="s">
        <v>69</v>
      </c>
      <c r="D30" s="7" t="s">
        <v>66</v>
      </c>
      <c r="E30" s="7" t="s">
        <v>70</v>
      </c>
      <c r="F30" s="7" t="s">
        <v>71</v>
      </c>
      <c r="G30" s="7">
        <v>80</v>
      </c>
      <c r="H30" s="8">
        <v>28.75</v>
      </c>
    </row>
    <row r="31" spans="1:8" x14ac:dyDescent="0.3">
      <c r="A31" s="6">
        <v>45016</v>
      </c>
      <c r="B31" s="7">
        <v>27</v>
      </c>
      <c r="C31" s="7" t="s">
        <v>41</v>
      </c>
      <c r="D31" s="7" t="s">
        <v>13</v>
      </c>
      <c r="E31" s="7" t="s">
        <v>72</v>
      </c>
      <c r="F31" s="7" t="s">
        <v>73</v>
      </c>
      <c r="G31" s="7">
        <v>0</v>
      </c>
      <c r="H31" s="7" t="s">
        <v>20</v>
      </c>
    </row>
    <row r="32" spans="1:8" x14ac:dyDescent="0.3">
      <c r="A32" s="6">
        <v>45046</v>
      </c>
      <c r="B32" s="7">
        <v>28</v>
      </c>
      <c r="C32" s="7" t="s">
        <v>39</v>
      </c>
      <c r="D32" s="7" t="s">
        <v>22</v>
      </c>
      <c r="E32" s="7" t="s">
        <v>74</v>
      </c>
      <c r="F32" s="7" t="s">
        <v>75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H29"/>
  <sheetViews>
    <sheetView workbookViewId="0">
      <selection activeCell="B1" sqref="B1:B1048576"/>
    </sheetView>
  </sheetViews>
  <sheetFormatPr defaultRowHeight="14.4" x14ac:dyDescent="0.3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6">
        <v>44227</v>
      </c>
      <c r="B2" s="7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</row>
    <row r="4" spans="1:8" x14ac:dyDescent="0.3">
      <c r="A4" s="6">
        <v>44286</v>
      </c>
      <c r="B4" s="7">
        <v>3</v>
      </c>
      <c r="C4" s="7" t="s">
        <v>16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x14ac:dyDescent="0.3">
      <c r="A5" s="6">
        <v>44316</v>
      </c>
      <c r="B5" s="7">
        <v>4</v>
      </c>
      <c r="C5" s="7" t="s">
        <v>21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6">
        <v>44377</v>
      </c>
      <c r="B7" s="7">
        <v>6</v>
      </c>
      <c r="C7" s="7" t="s">
        <v>27</v>
      </c>
      <c r="D7" s="7"/>
      <c r="E7" s="7" t="s">
        <v>14</v>
      </c>
      <c r="F7" s="7" t="s">
        <v>28</v>
      </c>
      <c r="G7" s="7">
        <v>0</v>
      </c>
      <c r="H7" s="7" t="s">
        <v>20</v>
      </c>
    </row>
    <row r="8" spans="1:8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</row>
    <row r="12" spans="1:8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x14ac:dyDescent="0.3">
      <c r="A15" s="6">
        <v>44620</v>
      </c>
      <c r="B15" s="7">
        <v>14</v>
      </c>
      <c r="C15" s="7" t="s">
        <v>43</v>
      </c>
      <c r="D15" s="7"/>
      <c r="E15" s="7" t="s">
        <v>14</v>
      </c>
      <c r="F15" s="7" t="s">
        <v>44</v>
      </c>
      <c r="G15" s="7">
        <v>30</v>
      </c>
      <c r="H15" s="8">
        <v>36.67</v>
      </c>
    </row>
    <row r="16" spans="1:8" x14ac:dyDescent="0.3">
      <c r="A16" s="6">
        <v>44651</v>
      </c>
      <c r="B16" s="7">
        <v>15</v>
      </c>
      <c r="C16" s="7" t="s">
        <v>45</v>
      </c>
      <c r="D16" s="7" t="s">
        <v>17</v>
      </c>
      <c r="E16" s="7" t="s">
        <v>18</v>
      </c>
      <c r="F16" s="7" t="s">
        <v>46</v>
      </c>
      <c r="G16" s="7">
        <v>35</v>
      </c>
      <c r="H16" s="8">
        <v>34.29</v>
      </c>
    </row>
    <row r="17" spans="1:8" x14ac:dyDescent="0.3">
      <c r="A17" s="6">
        <v>44681</v>
      </c>
      <c r="B17" s="7">
        <v>16</v>
      </c>
      <c r="C17" s="7" t="s">
        <v>47</v>
      </c>
      <c r="D17" s="7"/>
      <c r="E17" s="7" t="s">
        <v>23</v>
      </c>
      <c r="F17" s="7" t="s">
        <v>48</v>
      </c>
      <c r="G17" s="7">
        <v>0</v>
      </c>
      <c r="H17" s="7" t="s">
        <v>20</v>
      </c>
    </row>
    <row r="18" spans="1:8" x14ac:dyDescent="0.3">
      <c r="A18" s="6">
        <v>44712</v>
      </c>
      <c r="B18" s="7">
        <v>17</v>
      </c>
      <c r="C18" s="7" t="s">
        <v>49</v>
      </c>
      <c r="D18" s="7" t="s">
        <v>13</v>
      </c>
      <c r="E18" s="7" t="s">
        <v>10</v>
      </c>
      <c r="F18" s="7" t="s">
        <v>50</v>
      </c>
      <c r="G18" s="7">
        <v>40</v>
      </c>
      <c r="H18" s="8">
        <v>35</v>
      </c>
    </row>
    <row r="19" spans="1:8" x14ac:dyDescent="0.3">
      <c r="A19" s="6">
        <v>44742</v>
      </c>
      <c r="B19" s="7">
        <v>18</v>
      </c>
      <c r="C19" s="7" t="s">
        <v>51</v>
      </c>
      <c r="D19" s="7" t="s">
        <v>9</v>
      </c>
      <c r="E19" s="7" t="s">
        <v>14</v>
      </c>
      <c r="F19" s="7" t="s">
        <v>52</v>
      </c>
      <c r="G19" s="7">
        <v>45</v>
      </c>
      <c r="H19" s="8">
        <v>33.33</v>
      </c>
    </row>
    <row r="20" spans="1:8" x14ac:dyDescent="0.3">
      <c r="A20" s="6">
        <v>44773</v>
      </c>
      <c r="B20" s="7">
        <v>19</v>
      </c>
      <c r="C20" s="7" t="s">
        <v>53</v>
      </c>
      <c r="D20" s="7" t="s">
        <v>17</v>
      </c>
      <c r="E20" s="7" t="s">
        <v>18</v>
      </c>
      <c r="F20" s="7" t="s">
        <v>54</v>
      </c>
      <c r="G20" s="7">
        <v>50</v>
      </c>
      <c r="H20" s="8">
        <v>32</v>
      </c>
    </row>
    <row r="21" spans="1:8" x14ac:dyDescent="0.3">
      <c r="A21" s="6">
        <v>44804</v>
      </c>
      <c r="B21" s="7">
        <v>20</v>
      </c>
      <c r="C21" s="7" t="s">
        <v>55</v>
      </c>
      <c r="D21" s="7" t="s">
        <v>22</v>
      </c>
      <c r="E21" s="7" t="s">
        <v>23</v>
      </c>
      <c r="F21" s="7" t="s">
        <v>56</v>
      </c>
      <c r="G21" s="7">
        <v>55</v>
      </c>
      <c r="H21" s="8">
        <v>30.91</v>
      </c>
    </row>
    <row r="22" spans="1:8" x14ac:dyDescent="0.3">
      <c r="A22" s="6">
        <v>44834</v>
      </c>
      <c r="B22" s="7">
        <v>21</v>
      </c>
      <c r="C22" s="7" t="s">
        <v>57</v>
      </c>
      <c r="D22" s="7" t="s">
        <v>13</v>
      </c>
      <c r="E22" s="7" t="s">
        <v>10</v>
      </c>
      <c r="F22" s="7" t="s">
        <v>58</v>
      </c>
      <c r="G22" s="7">
        <v>60</v>
      </c>
      <c r="H22" s="8">
        <v>30</v>
      </c>
    </row>
    <row r="23" spans="1:8" x14ac:dyDescent="0.3">
      <c r="A23" s="6">
        <v>44865</v>
      </c>
      <c r="B23" s="7">
        <v>22</v>
      </c>
      <c r="C23" s="7" t="s">
        <v>59</v>
      </c>
      <c r="D23" s="7" t="s">
        <v>9</v>
      </c>
      <c r="E23" s="7" t="s">
        <v>14</v>
      </c>
      <c r="F23" s="7" t="s">
        <v>60</v>
      </c>
      <c r="G23" s="7">
        <v>0</v>
      </c>
      <c r="H23" s="7" t="s">
        <v>20</v>
      </c>
    </row>
    <row r="24" spans="1:8" x14ac:dyDescent="0.3">
      <c r="A24" s="6">
        <v>44895</v>
      </c>
      <c r="B24" s="7">
        <v>23</v>
      </c>
      <c r="C24" s="7" t="s">
        <v>61</v>
      </c>
      <c r="D24" s="7" t="s">
        <v>17</v>
      </c>
      <c r="E24" s="7" t="s">
        <v>18</v>
      </c>
      <c r="F24" s="7" t="s">
        <v>62</v>
      </c>
      <c r="G24" s="7">
        <v>65</v>
      </c>
      <c r="H24" s="8">
        <v>30.77</v>
      </c>
    </row>
    <row r="25" spans="1:8" x14ac:dyDescent="0.3">
      <c r="A25" s="6">
        <v>44926</v>
      </c>
      <c r="B25" s="7">
        <v>24</v>
      </c>
      <c r="C25" s="7" t="s">
        <v>63</v>
      </c>
      <c r="D25" s="7" t="s">
        <v>22</v>
      </c>
      <c r="E25" s="7" t="s">
        <v>23</v>
      </c>
      <c r="F25" s="7" t="s">
        <v>64</v>
      </c>
      <c r="G25" s="7">
        <v>70</v>
      </c>
      <c r="H25" s="8">
        <v>30</v>
      </c>
    </row>
    <row r="26" spans="1:8" x14ac:dyDescent="0.3">
      <c r="A26" s="6">
        <v>44957</v>
      </c>
      <c r="B26" s="7">
        <v>25</v>
      </c>
      <c r="C26" s="7" t="s">
        <v>65</v>
      </c>
      <c r="D26" s="7" t="s">
        <v>66</v>
      </c>
      <c r="E26" s="7" t="s">
        <v>67</v>
      </c>
      <c r="F26" s="7" t="s">
        <v>68</v>
      </c>
      <c r="G26" s="7">
        <v>75</v>
      </c>
      <c r="H26" s="8">
        <v>29.33</v>
      </c>
    </row>
    <row r="27" spans="1:8" x14ac:dyDescent="0.3">
      <c r="A27" s="6">
        <v>44985</v>
      </c>
      <c r="B27" s="7">
        <v>26</v>
      </c>
      <c r="C27" s="7" t="s">
        <v>69</v>
      </c>
      <c r="D27" s="7" t="s">
        <v>66</v>
      </c>
      <c r="E27" s="7" t="s">
        <v>70</v>
      </c>
      <c r="F27" s="7" t="s">
        <v>71</v>
      </c>
      <c r="G27" s="7">
        <v>80</v>
      </c>
      <c r="H27" s="8">
        <v>28.75</v>
      </c>
    </row>
    <row r="28" spans="1:8" x14ac:dyDescent="0.3">
      <c r="A28" s="6">
        <v>45016</v>
      </c>
      <c r="B28" s="7">
        <v>27</v>
      </c>
      <c r="C28" s="7" t="s">
        <v>41</v>
      </c>
      <c r="D28" s="7" t="s">
        <v>13</v>
      </c>
      <c r="E28" s="7" t="s">
        <v>72</v>
      </c>
      <c r="F28" s="7" t="s">
        <v>73</v>
      </c>
      <c r="G28" s="7">
        <v>0</v>
      </c>
      <c r="H28" s="7" t="s">
        <v>20</v>
      </c>
    </row>
    <row r="29" spans="1:8" x14ac:dyDescent="0.3">
      <c r="A29" s="6">
        <v>45046</v>
      </c>
      <c r="B29" s="7">
        <v>28</v>
      </c>
      <c r="C29" s="7" t="s">
        <v>39</v>
      </c>
      <c r="D29" s="7" t="s">
        <v>22</v>
      </c>
      <c r="E29" s="7" t="s">
        <v>74</v>
      </c>
      <c r="F29" s="7" t="s">
        <v>75</v>
      </c>
      <c r="G29" s="7">
        <v>85</v>
      </c>
      <c r="H29" s="8">
        <v>29.41</v>
      </c>
    </row>
  </sheetData>
  <conditionalFormatting sqref="B1:B30">
    <cfRule type="duplicateValues" dxfId="9" priority="2"/>
  </conditionalFormatting>
  <conditionalFormatting sqref="B1:B30 B34:B1048576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I29"/>
  <sheetViews>
    <sheetView zoomScale="147" workbookViewId="0">
      <selection activeCell="F9" sqref="F9"/>
    </sheetView>
  </sheetViews>
  <sheetFormatPr defaultRowHeight="14.4" x14ac:dyDescent="0.3"/>
  <cols>
    <col min="1" max="1" width="15.77734375" bestFit="1" customWidth="1"/>
    <col min="2" max="2" width="3" bestFit="1" customWidth="1"/>
    <col min="3" max="3" width="16.5546875" bestFit="1" customWidth="1"/>
    <col min="4" max="4" width="6.77734375" bestFit="1" customWidth="1"/>
    <col min="5" max="5" width="7.88671875" bestFit="1" customWidth="1"/>
    <col min="6" max="6" width="21.6640625" bestFit="1" customWidth="1"/>
    <col min="7" max="7" width="8.33203125" bestFit="1" customWidth="1"/>
    <col min="8" max="8" width="12.5546875" bestFit="1" customWidth="1"/>
    <col min="9" max="9" width="16.5546875" bestFit="1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128</v>
      </c>
    </row>
    <row r="2" spans="1:9" x14ac:dyDescent="0.3">
      <c r="A2" s="6">
        <v>44227</v>
      </c>
      <c r="B2" s="7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  <c r="I2" t="s">
        <v>76</v>
      </c>
    </row>
    <row r="3" spans="1:9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  <c r="I3" t="s">
        <v>12</v>
      </c>
    </row>
    <row r="4" spans="1:9" x14ac:dyDescent="0.3">
      <c r="A4" s="6">
        <v>44286</v>
      </c>
      <c r="B4" s="7">
        <v>3</v>
      </c>
      <c r="C4" s="7" t="s">
        <v>16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  <c r="I4" t="s">
        <v>77</v>
      </c>
    </row>
    <row r="5" spans="1:9" x14ac:dyDescent="0.3">
      <c r="A5" s="6">
        <v>44316</v>
      </c>
      <c r="B5" s="7">
        <v>4</v>
      </c>
      <c r="C5" s="7" t="s">
        <v>21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  <c r="I5" t="s">
        <v>78</v>
      </c>
    </row>
    <row r="6" spans="1:9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  <c r="I6" t="s">
        <v>25</v>
      </c>
    </row>
    <row r="7" spans="1:9" x14ac:dyDescent="0.3">
      <c r="A7" s="6">
        <v>44377</v>
      </c>
      <c r="B7" s="7">
        <v>6</v>
      </c>
      <c r="C7" s="7" t="s">
        <v>27</v>
      </c>
      <c r="D7" s="7"/>
      <c r="E7" s="7" t="s">
        <v>14</v>
      </c>
      <c r="F7" s="7" t="s">
        <v>28</v>
      </c>
      <c r="G7" s="7">
        <v>0</v>
      </c>
      <c r="H7" s="7" t="s">
        <v>20</v>
      </c>
      <c r="I7" t="s">
        <v>79</v>
      </c>
    </row>
    <row r="8" spans="1:9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  <c r="I8" t="s">
        <v>29</v>
      </c>
    </row>
    <row r="9" spans="1:9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  <c r="I9" t="s">
        <v>31</v>
      </c>
    </row>
    <row r="10" spans="1:9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  <c r="I10" t="s">
        <v>33</v>
      </c>
    </row>
    <row r="11" spans="1:9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  <c r="I11" t="s">
        <v>35</v>
      </c>
    </row>
    <row r="12" spans="1:9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  <c r="I12" t="s">
        <v>37</v>
      </c>
    </row>
    <row r="13" spans="1:9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  <c r="I13" t="s">
        <v>39</v>
      </c>
    </row>
    <row r="14" spans="1:9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  <c r="I14" t="s">
        <v>41</v>
      </c>
    </row>
    <row r="15" spans="1:9" x14ac:dyDescent="0.3">
      <c r="A15" s="6">
        <v>44620</v>
      </c>
      <c r="B15" s="7">
        <v>14</v>
      </c>
      <c r="C15" s="7" t="s">
        <v>43</v>
      </c>
      <c r="D15" s="7"/>
      <c r="E15" s="7" t="s">
        <v>14</v>
      </c>
      <c r="F15" s="7" t="s">
        <v>44</v>
      </c>
      <c r="G15" s="7">
        <v>30</v>
      </c>
      <c r="H15" s="8">
        <v>36.67</v>
      </c>
      <c r="I15" t="s">
        <v>43</v>
      </c>
    </row>
    <row r="16" spans="1:9" x14ac:dyDescent="0.3">
      <c r="A16" s="6">
        <v>44651</v>
      </c>
      <c r="B16" s="7">
        <v>15</v>
      </c>
      <c r="C16" s="7" t="s">
        <v>45</v>
      </c>
      <c r="D16" s="7" t="s">
        <v>17</v>
      </c>
      <c r="E16" s="7" t="s">
        <v>18</v>
      </c>
      <c r="F16" s="7" t="s">
        <v>46</v>
      </c>
      <c r="G16" s="7">
        <v>35</v>
      </c>
      <c r="H16" s="8">
        <v>34.29</v>
      </c>
      <c r="I16" t="s">
        <v>45</v>
      </c>
    </row>
    <row r="17" spans="1:9" x14ac:dyDescent="0.3">
      <c r="A17" s="6">
        <v>44681</v>
      </c>
      <c r="B17" s="7">
        <v>16</v>
      </c>
      <c r="C17" s="7" t="s">
        <v>47</v>
      </c>
      <c r="D17" s="7"/>
      <c r="E17" s="7" t="s">
        <v>23</v>
      </c>
      <c r="F17" s="7" t="s">
        <v>48</v>
      </c>
      <c r="G17" s="7">
        <v>0</v>
      </c>
      <c r="H17" s="7" t="s">
        <v>20</v>
      </c>
      <c r="I17" t="s">
        <v>47</v>
      </c>
    </row>
    <row r="18" spans="1:9" x14ac:dyDescent="0.3">
      <c r="A18" s="6">
        <v>44712</v>
      </c>
      <c r="B18" s="7">
        <v>17</v>
      </c>
      <c r="C18" s="7" t="s">
        <v>49</v>
      </c>
      <c r="D18" s="7" t="s">
        <v>13</v>
      </c>
      <c r="E18" s="7" t="s">
        <v>10</v>
      </c>
      <c r="F18" s="7" t="s">
        <v>50</v>
      </c>
      <c r="G18" s="7">
        <v>40</v>
      </c>
      <c r="H18" s="8">
        <v>35</v>
      </c>
      <c r="I18" t="s">
        <v>49</v>
      </c>
    </row>
    <row r="19" spans="1:9" x14ac:dyDescent="0.3">
      <c r="A19" s="6">
        <v>44742</v>
      </c>
      <c r="B19" s="7">
        <v>18</v>
      </c>
      <c r="C19" s="7" t="s">
        <v>51</v>
      </c>
      <c r="D19" s="7" t="s">
        <v>9</v>
      </c>
      <c r="E19" s="7" t="s">
        <v>14</v>
      </c>
      <c r="F19" s="7" t="s">
        <v>52</v>
      </c>
      <c r="G19" s="7">
        <v>45</v>
      </c>
      <c r="H19" s="8">
        <v>33.33</v>
      </c>
      <c r="I19" t="s">
        <v>51</v>
      </c>
    </row>
    <row r="20" spans="1:9" x14ac:dyDescent="0.3">
      <c r="A20" s="6">
        <v>44773</v>
      </c>
      <c r="B20" s="7">
        <v>19</v>
      </c>
      <c r="C20" s="7" t="s">
        <v>53</v>
      </c>
      <c r="D20" s="7" t="s">
        <v>17</v>
      </c>
      <c r="E20" s="7" t="s">
        <v>18</v>
      </c>
      <c r="F20" s="7" t="s">
        <v>54</v>
      </c>
      <c r="G20" s="7">
        <v>50</v>
      </c>
      <c r="H20" s="8">
        <v>32</v>
      </c>
      <c r="I20" t="s">
        <v>53</v>
      </c>
    </row>
    <row r="21" spans="1:9" x14ac:dyDescent="0.3">
      <c r="A21" s="6">
        <v>44804</v>
      </c>
      <c r="B21" s="7">
        <v>20</v>
      </c>
      <c r="C21" s="7" t="s">
        <v>55</v>
      </c>
      <c r="D21" s="7" t="s">
        <v>22</v>
      </c>
      <c r="E21" s="7" t="s">
        <v>23</v>
      </c>
      <c r="F21" s="7" t="s">
        <v>56</v>
      </c>
      <c r="G21" s="7">
        <v>55</v>
      </c>
      <c r="H21" s="8">
        <v>30.91</v>
      </c>
      <c r="I21" t="s">
        <v>55</v>
      </c>
    </row>
    <row r="22" spans="1:9" x14ac:dyDescent="0.3">
      <c r="A22" s="6">
        <v>44834</v>
      </c>
      <c r="B22" s="7">
        <v>21</v>
      </c>
      <c r="C22" s="7" t="s">
        <v>57</v>
      </c>
      <c r="D22" s="7" t="s">
        <v>13</v>
      </c>
      <c r="E22" s="7" t="s">
        <v>10</v>
      </c>
      <c r="F22" s="7" t="s">
        <v>58</v>
      </c>
      <c r="G22" s="7">
        <v>60</v>
      </c>
      <c r="H22" s="8">
        <v>30</v>
      </c>
      <c r="I22" t="s">
        <v>57</v>
      </c>
    </row>
    <row r="23" spans="1:9" x14ac:dyDescent="0.3">
      <c r="A23" s="6">
        <v>44865</v>
      </c>
      <c r="B23" s="7">
        <v>22</v>
      </c>
      <c r="C23" s="7" t="s">
        <v>59</v>
      </c>
      <c r="D23" s="7" t="s">
        <v>9</v>
      </c>
      <c r="E23" s="7" t="s">
        <v>14</v>
      </c>
      <c r="F23" s="7" t="s">
        <v>60</v>
      </c>
      <c r="G23" s="7">
        <v>0</v>
      </c>
      <c r="H23" s="7" t="s">
        <v>20</v>
      </c>
      <c r="I23" t="s">
        <v>59</v>
      </c>
    </row>
    <row r="24" spans="1:9" x14ac:dyDescent="0.3">
      <c r="A24" s="6">
        <v>44895</v>
      </c>
      <c r="B24" s="7">
        <v>23</v>
      </c>
      <c r="C24" s="7" t="s">
        <v>61</v>
      </c>
      <c r="D24" s="7" t="s">
        <v>17</v>
      </c>
      <c r="E24" s="7" t="s">
        <v>18</v>
      </c>
      <c r="F24" s="7" t="s">
        <v>62</v>
      </c>
      <c r="G24" s="7">
        <v>65</v>
      </c>
      <c r="H24" s="8">
        <v>30.77</v>
      </c>
      <c r="I24" t="s">
        <v>61</v>
      </c>
    </row>
    <row r="25" spans="1:9" x14ac:dyDescent="0.3">
      <c r="A25" s="6">
        <v>44926</v>
      </c>
      <c r="B25" s="7">
        <v>24</v>
      </c>
      <c r="C25" s="7" t="s">
        <v>63</v>
      </c>
      <c r="D25" s="7" t="s">
        <v>22</v>
      </c>
      <c r="E25" s="7" t="s">
        <v>23</v>
      </c>
      <c r="F25" s="7" t="s">
        <v>64</v>
      </c>
      <c r="G25" s="7">
        <v>70</v>
      </c>
      <c r="H25" s="8">
        <v>30</v>
      </c>
      <c r="I25" t="s">
        <v>63</v>
      </c>
    </row>
    <row r="26" spans="1:9" x14ac:dyDescent="0.3">
      <c r="A26" s="6">
        <v>44957</v>
      </c>
      <c r="B26" s="7">
        <v>25</v>
      </c>
      <c r="C26" s="7" t="s">
        <v>65</v>
      </c>
      <c r="D26" s="7" t="s">
        <v>66</v>
      </c>
      <c r="E26" s="7" t="s">
        <v>67</v>
      </c>
      <c r="F26" s="7" t="s">
        <v>68</v>
      </c>
      <c r="G26" s="7">
        <v>75</v>
      </c>
      <c r="H26" s="8">
        <v>29.33</v>
      </c>
      <c r="I26" t="s">
        <v>65</v>
      </c>
    </row>
    <row r="27" spans="1:9" x14ac:dyDescent="0.3">
      <c r="A27" s="6">
        <v>44985</v>
      </c>
      <c r="B27" s="7">
        <v>26</v>
      </c>
      <c r="C27" s="7" t="s">
        <v>69</v>
      </c>
      <c r="D27" s="7" t="s">
        <v>66</v>
      </c>
      <c r="E27" s="7" t="s">
        <v>70</v>
      </c>
      <c r="F27" s="7" t="s">
        <v>71</v>
      </c>
      <c r="G27" s="7">
        <v>80</v>
      </c>
      <c r="H27" s="8">
        <v>28.75</v>
      </c>
      <c r="I27" t="s">
        <v>69</v>
      </c>
    </row>
    <row r="28" spans="1:9" x14ac:dyDescent="0.3">
      <c r="A28" s="6">
        <v>45016</v>
      </c>
      <c r="B28" s="7">
        <v>27</v>
      </c>
      <c r="C28" s="7" t="s">
        <v>41</v>
      </c>
      <c r="D28" s="7" t="s">
        <v>13</v>
      </c>
      <c r="E28" s="7" t="s">
        <v>72</v>
      </c>
      <c r="F28" s="7" t="s">
        <v>73</v>
      </c>
      <c r="G28" s="7">
        <v>0</v>
      </c>
      <c r="H28" s="7" t="s">
        <v>20</v>
      </c>
      <c r="I28" t="s">
        <v>41</v>
      </c>
    </row>
    <row r="29" spans="1:9" x14ac:dyDescent="0.3">
      <c r="A29" s="6">
        <v>45046</v>
      </c>
      <c r="B29" s="7">
        <v>28</v>
      </c>
      <c r="C29" s="7" t="s">
        <v>39</v>
      </c>
      <c r="D29" s="7" t="s">
        <v>22</v>
      </c>
      <c r="E29" s="7" t="s">
        <v>74</v>
      </c>
      <c r="F29" s="7" t="s">
        <v>75</v>
      </c>
      <c r="G29" s="7">
        <v>85</v>
      </c>
      <c r="H29" s="8">
        <v>29.41</v>
      </c>
      <c r="I29" t="s">
        <v>39</v>
      </c>
    </row>
  </sheetData>
  <conditionalFormatting sqref="B1:B29">
    <cfRule type="duplicateValues" dxfId="7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H29"/>
  <sheetViews>
    <sheetView topLeftCell="A7" zoomScale="95" workbookViewId="0">
      <selection activeCell="H10" sqref="H10"/>
    </sheetView>
  </sheetViews>
  <sheetFormatPr defaultRowHeight="14.4" x14ac:dyDescent="0.3"/>
  <cols>
    <col min="1" max="1" width="16.109375" bestFit="1" customWidth="1"/>
    <col min="2" max="2" width="3.109375" bestFit="1" customWidth="1"/>
    <col min="3" max="3" width="16.5546875" bestFit="1" customWidth="1"/>
    <col min="4" max="4" width="6.88671875" bestFit="1" customWidth="1"/>
    <col min="5" max="5" width="7.88671875" bestFit="1" customWidth="1"/>
    <col min="6" max="6" width="21.6640625" bestFit="1" customWidth="1"/>
    <col min="7" max="7" width="8.44140625" bestFit="1" customWidth="1"/>
    <col min="8" max="8" width="12.66406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6">
        <v>44227</v>
      </c>
      <c r="B2" s="7">
        <v>1</v>
      </c>
      <c r="C2" s="7" t="s">
        <v>76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</row>
    <row r="4" spans="1:8" x14ac:dyDescent="0.3">
      <c r="A4" s="6">
        <v>44286</v>
      </c>
      <c r="B4" s="7">
        <v>3</v>
      </c>
      <c r="C4" s="7" t="s">
        <v>77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x14ac:dyDescent="0.3">
      <c r="A5" s="6">
        <v>44316</v>
      </c>
      <c r="B5" s="7">
        <v>4</v>
      </c>
      <c r="C5" s="7" t="s">
        <v>78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6">
        <v>44377</v>
      </c>
      <c r="B7" s="7">
        <v>6</v>
      </c>
      <c r="C7" s="7" t="s">
        <v>79</v>
      </c>
      <c r="D7" s="9" t="s">
        <v>80</v>
      </c>
      <c r="E7" s="7" t="s">
        <v>14</v>
      </c>
      <c r="F7" s="7" t="s">
        <v>28</v>
      </c>
      <c r="G7" s="7">
        <v>0</v>
      </c>
      <c r="H7" s="7" t="s">
        <v>20</v>
      </c>
    </row>
    <row r="8" spans="1:8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</row>
    <row r="12" spans="1:8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x14ac:dyDescent="0.3">
      <c r="A15" s="6">
        <v>44620</v>
      </c>
      <c r="B15" s="7">
        <v>14</v>
      </c>
      <c r="C15" s="7" t="s">
        <v>43</v>
      </c>
      <c r="D15" s="9" t="s">
        <v>80</v>
      </c>
      <c r="E15" s="7" t="s">
        <v>14</v>
      </c>
      <c r="F15" s="7" t="s">
        <v>44</v>
      </c>
      <c r="G15" s="7">
        <v>30</v>
      </c>
      <c r="H15" s="8">
        <v>36.67</v>
      </c>
    </row>
    <row r="16" spans="1:8" x14ac:dyDescent="0.3">
      <c r="A16" s="6">
        <v>44651</v>
      </c>
      <c r="B16" s="7">
        <v>15</v>
      </c>
      <c r="C16" s="7" t="s">
        <v>45</v>
      </c>
      <c r="D16" s="7" t="s">
        <v>17</v>
      </c>
      <c r="E16" s="7" t="s">
        <v>18</v>
      </c>
      <c r="F16" s="7" t="s">
        <v>46</v>
      </c>
      <c r="G16" s="7">
        <v>35</v>
      </c>
      <c r="H16" s="8">
        <v>34.29</v>
      </c>
    </row>
    <row r="17" spans="1:8" x14ac:dyDescent="0.3">
      <c r="A17" s="6">
        <v>44681</v>
      </c>
      <c r="B17" s="7">
        <v>16</v>
      </c>
      <c r="C17" s="7" t="s">
        <v>47</v>
      </c>
      <c r="D17" s="9" t="s">
        <v>80</v>
      </c>
      <c r="E17" s="7" t="s">
        <v>23</v>
      </c>
      <c r="F17" s="7" t="s">
        <v>48</v>
      </c>
      <c r="G17" s="7">
        <v>0</v>
      </c>
      <c r="H17" s="7" t="s">
        <v>20</v>
      </c>
    </row>
    <row r="18" spans="1:8" x14ac:dyDescent="0.3">
      <c r="A18" s="6">
        <v>44712</v>
      </c>
      <c r="B18" s="7">
        <v>17</v>
      </c>
      <c r="C18" s="7" t="s">
        <v>49</v>
      </c>
      <c r="D18" s="7" t="s">
        <v>13</v>
      </c>
      <c r="E18" s="7" t="s">
        <v>10</v>
      </c>
      <c r="F18" s="7" t="s">
        <v>50</v>
      </c>
      <c r="G18" s="7">
        <v>40</v>
      </c>
      <c r="H18" s="8">
        <v>35</v>
      </c>
    </row>
    <row r="19" spans="1:8" x14ac:dyDescent="0.3">
      <c r="A19" s="6">
        <v>44742</v>
      </c>
      <c r="B19" s="7">
        <v>18</v>
      </c>
      <c r="C19" s="7" t="s">
        <v>51</v>
      </c>
      <c r="D19" s="7" t="s">
        <v>9</v>
      </c>
      <c r="E19" s="7" t="s">
        <v>14</v>
      </c>
      <c r="F19" s="7" t="s">
        <v>52</v>
      </c>
      <c r="G19" s="7">
        <v>45</v>
      </c>
      <c r="H19" s="8">
        <v>33.33</v>
      </c>
    </row>
    <row r="20" spans="1:8" x14ac:dyDescent="0.3">
      <c r="A20" s="6">
        <v>44773</v>
      </c>
      <c r="B20" s="7">
        <v>19</v>
      </c>
      <c r="C20" s="7" t="s">
        <v>53</v>
      </c>
      <c r="D20" s="7" t="s">
        <v>17</v>
      </c>
      <c r="E20" s="7" t="s">
        <v>18</v>
      </c>
      <c r="F20" s="7" t="s">
        <v>54</v>
      </c>
      <c r="G20" s="7">
        <v>50</v>
      </c>
      <c r="H20" s="8">
        <v>32</v>
      </c>
    </row>
    <row r="21" spans="1:8" x14ac:dyDescent="0.3">
      <c r="A21" s="6">
        <v>44804</v>
      </c>
      <c r="B21" s="7">
        <v>20</v>
      </c>
      <c r="C21" s="7" t="s">
        <v>55</v>
      </c>
      <c r="D21" s="7" t="s">
        <v>22</v>
      </c>
      <c r="E21" s="7" t="s">
        <v>23</v>
      </c>
      <c r="F21" s="7" t="s">
        <v>56</v>
      </c>
      <c r="G21" s="7">
        <v>55</v>
      </c>
      <c r="H21" s="8">
        <v>30.91</v>
      </c>
    </row>
    <row r="22" spans="1:8" x14ac:dyDescent="0.3">
      <c r="A22" s="6">
        <v>44834</v>
      </c>
      <c r="B22" s="7">
        <v>21</v>
      </c>
      <c r="C22" s="7" t="s">
        <v>57</v>
      </c>
      <c r="D22" s="7" t="s">
        <v>13</v>
      </c>
      <c r="E22" s="7" t="s">
        <v>10</v>
      </c>
      <c r="F22" s="7" t="s">
        <v>58</v>
      </c>
      <c r="G22" s="7">
        <v>60</v>
      </c>
      <c r="H22" s="8">
        <v>30</v>
      </c>
    </row>
    <row r="23" spans="1:8" x14ac:dyDescent="0.3">
      <c r="A23" s="6">
        <v>44865</v>
      </c>
      <c r="B23" s="7">
        <v>22</v>
      </c>
      <c r="C23" s="7" t="s">
        <v>59</v>
      </c>
      <c r="D23" s="7" t="s">
        <v>9</v>
      </c>
      <c r="E23" s="7" t="s">
        <v>14</v>
      </c>
      <c r="F23" s="7" t="s">
        <v>60</v>
      </c>
      <c r="G23" s="7">
        <v>0</v>
      </c>
      <c r="H23" s="7" t="s">
        <v>20</v>
      </c>
    </row>
    <row r="24" spans="1:8" x14ac:dyDescent="0.3">
      <c r="A24" s="6">
        <v>44895</v>
      </c>
      <c r="B24" s="7">
        <v>23</v>
      </c>
      <c r="C24" s="7" t="s">
        <v>61</v>
      </c>
      <c r="D24" s="7" t="s">
        <v>17</v>
      </c>
      <c r="E24" s="7" t="s">
        <v>18</v>
      </c>
      <c r="F24" s="7" t="s">
        <v>62</v>
      </c>
      <c r="G24" s="7">
        <v>65</v>
      </c>
      <c r="H24" s="8">
        <v>30.77</v>
      </c>
    </row>
    <row r="25" spans="1:8" x14ac:dyDescent="0.3">
      <c r="A25" s="6">
        <v>44926</v>
      </c>
      <c r="B25" s="7">
        <v>24</v>
      </c>
      <c r="C25" s="7" t="s">
        <v>63</v>
      </c>
      <c r="D25" s="7" t="s">
        <v>22</v>
      </c>
      <c r="E25" s="7" t="s">
        <v>23</v>
      </c>
      <c r="F25" s="7" t="s">
        <v>64</v>
      </c>
      <c r="G25" s="7">
        <v>70</v>
      </c>
      <c r="H25" s="8">
        <v>30</v>
      </c>
    </row>
    <row r="26" spans="1:8" x14ac:dyDescent="0.3">
      <c r="A26" s="6">
        <v>44957</v>
      </c>
      <c r="B26" s="7">
        <v>25</v>
      </c>
      <c r="C26" s="7" t="s">
        <v>65</v>
      </c>
      <c r="D26" s="7" t="s">
        <v>66</v>
      </c>
      <c r="E26" s="7" t="s">
        <v>67</v>
      </c>
      <c r="F26" s="7" t="s">
        <v>68</v>
      </c>
      <c r="G26" s="7">
        <v>75</v>
      </c>
      <c r="H26" s="8">
        <v>29.33</v>
      </c>
    </row>
    <row r="27" spans="1:8" x14ac:dyDescent="0.3">
      <c r="A27" s="6">
        <v>44985</v>
      </c>
      <c r="B27" s="7">
        <v>26</v>
      </c>
      <c r="C27" s="7" t="s">
        <v>69</v>
      </c>
      <c r="D27" s="7" t="s">
        <v>66</v>
      </c>
      <c r="E27" s="7" t="s">
        <v>70</v>
      </c>
      <c r="F27" s="7" t="s">
        <v>71</v>
      </c>
      <c r="G27" s="7">
        <v>80</v>
      </c>
      <c r="H27" s="8">
        <v>28.75</v>
      </c>
    </row>
    <row r="28" spans="1:8" x14ac:dyDescent="0.3">
      <c r="A28" s="6">
        <v>45016</v>
      </c>
      <c r="B28" s="7">
        <v>27</v>
      </c>
      <c r="C28" s="7" t="s">
        <v>41</v>
      </c>
      <c r="D28" s="7" t="s">
        <v>13</v>
      </c>
      <c r="E28" s="7" t="s">
        <v>72</v>
      </c>
      <c r="F28" s="7" t="s">
        <v>73</v>
      </c>
      <c r="G28" s="7">
        <v>0</v>
      </c>
      <c r="H28" s="7" t="s">
        <v>20</v>
      </c>
    </row>
    <row r="29" spans="1:8" x14ac:dyDescent="0.3">
      <c r="A29" s="6">
        <v>45046</v>
      </c>
      <c r="B29" s="7">
        <v>28</v>
      </c>
      <c r="C29" s="7" t="s">
        <v>39</v>
      </c>
      <c r="D29" s="7" t="s">
        <v>22</v>
      </c>
      <c r="E29" s="7" t="s">
        <v>74</v>
      </c>
      <c r="F29" s="7" t="s">
        <v>75</v>
      </c>
      <c r="G29" s="7">
        <v>85</v>
      </c>
      <c r="H29" s="8">
        <v>29.41</v>
      </c>
    </row>
  </sheetData>
  <conditionalFormatting sqref="B1:B29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H29"/>
  <sheetViews>
    <sheetView workbookViewId="0">
      <selection sqref="A1:XFD1"/>
    </sheetView>
  </sheetViews>
  <sheetFormatPr defaultRowHeight="14.4" x14ac:dyDescent="0.3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9.1093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6">
        <v>44227</v>
      </c>
      <c r="B2" s="7">
        <v>1</v>
      </c>
      <c r="C2" s="7" t="s">
        <v>76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x14ac:dyDescent="0.3">
      <c r="A3" s="6">
        <v>44255</v>
      </c>
      <c r="B3" s="7">
        <v>2</v>
      </c>
      <c r="C3" s="7" t="s">
        <v>12</v>
      </c>
      <c r="D3" s="7" t="s">
        <v>13</v>
      </c>
      <c r="E3" s="7" t="s">
        <v>81</v>
      </c>
      <c r="F3" s="7" t="s">
        <v>15</v>
      </c>
      <c r="G3" s="7">
        <v>15</v>
      </c>
      <c r="H3" s="8">
        <v>10</v>
      </c>
    </row>
    <row r="4" spans="1:8" x14ac:dyDescent="0.3">
      <c r="A4" s="6">
        <v>44286</v>
      </c>
      <c r="B4" s="7">
        <v>3</v>
      </c>
      <c r="C4" s="7" t="s">
        <v>77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x14ac:dyDescent="0.3">
      <c r="A5" s="6">
        <v>44316</v>
      </c>
      <c r="B5" s="7">
        <v>4</v>
      </c>
      <c r="C5" s="7" t="s">
        <v>78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6">
        <v>44377</v>
      </c>
      <c r="B7" s="7">
        <v>6</v>
      </c>
      <c r="C7" s="7" t="s">
        <v>79</v>
      </c>
      <c r="D7" s="9" t="s">
        <v>80</v>
      </c>
      <c r="E7" s="7" t="s">
        <v>81</v>
      </c>
      <c r="F7" s="7" t="s">
        <v>28</v>
      </c>
      <c r="G7" s="7">
        <v>0</v>
      </c>
      <c r="H7" s="7" t="s">
        <v>20</v>
      </c>
    </row>
    <row r="8" spans="1:8" x14ac:dyDescent="0.3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x14ac:dyDescent="0.3">
      <c r="A11" s="6">
        <v>44500</v>
      </c>
      <c r="B11" s="7">
        <v>10</v>
      </c>
      <c r="C11" s="7" t="s">
        <v>35</v>
      </c>
      <c r="D11" s="7" t="s">
        <v>9</v>
      </c>
      <c r="E11" s="7" t="s">
        <v>81</v>
      </c>
      <c r="F11" s="7" t="s">
        <v>36</v>
      </c>
      <c r="G11" s="7">
        <v>50</v>
      </c>
      <c r="H11" s="8">
        <v>14</v>
      </c>
    </row>
    <row r="12" spans="1:8" x14ac:dyDescent="0.3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x14ac:dyDescent="0.3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x14ac:dyDescent="0.3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x14ac:dyDescent="0.3">
      <c r="A15" s="6">
        <v>44620</v>
      </c>
      <c r="B15" s="7">
        <v>14</v>
      </c>
      <c r="C15" s="7" t="s">
        <v>43</v>
      </c>
      <c r="D15" s="9" t="s">
        <v>80</v>
      </c>
      <c r="E15" s="7" t="s">
        <v>81</v>
      </c>
      <c r="F15" s="7" t="s">
        <v>44</v>
      </c>
      <c r="G15" s="7">
        <v>30</v>
      </c>
      <c r="H15" s="8">
        <v>36.67</v>
      </c>
    </row>
    <row r="16" spans="1:8" x14ac:dyDescent="0.3">
      <c r="A16" s="6">
        <v>44651</v>
      </c>
      <c r="B16" s="7">
        <v>15</v>
      </c>
      <c r="C16" s="7" t="s">
        <v>45</v>
      </c>
      <c r="D16" s="7" t="s">
        <v>17</v>
      </c>
      <c r="E16" s="7" t="s">
        <v>18</v>
      </c>
      <c r="F16" s="7" t="s">
        <v>46</v>
      </c>
      <c r="G16" s="7">
        <v>35</v>
      </c>
      <c r="H16" s="8">
        <v>34.29</v>
      </c>
    </row>
    <row r="17" spans="1:8" x14ac:dyDescent="0.3">
      <c r="A17" s="6">
        <v>44681</v>
      </c>
      <c r="B17" s="7">
        <v>16</v>
      </c>
      <c r="C17" s="7" t="s">
        <v>47</v>
      </c>
      <c r="D17" s="9" t="s">
        <v>80</v>
      </c>
      <c r="E17" s="7" t="s">
        <v>23</v>
      </c>
      <c r="F17" s="7" t="s">
        <v>48</v>
      </c>
      <c r="G17" s="7">
        <v>0</v>
      </c>
      <c r="H17" s="7" t="s">
        <v>20</v>
      </c>
    </row>
    <row r="18" spans="1:8" x14ac:dyDescent="0.3">
      <c r="A18" s="6">
        <v>44712</v>
      </c>
      <c r="B18" s="7">
        <v>17</v>
      </c>
      <c r="C18" s="7" t="s">
        <v>49</v>
      </c>
      <c r="D18" s="7" t="s">
        <v>13</v>
      </c>
      <c r="E18" s="7" t="s">
        <v>10</v>
      </c>
      <c r="F18" s="7" t="s">
        <v>50</v>
      </c>
      <c r="G18" s="7">
        <v>40</v>
      </c>
      <c r="H18" s="8">
        <v>35</v>
      </c>
    </row>
    <row r="19" spans="1:8" x14ac:dyDescent="0.3">
      <c r="A19" s="6">
        <v>44742</v>
      </c>
      <c r="B19" s="7">
        <v>18</v>
      </c>
      <c r="C19" s="7" t="s">
        <v>51</v>
      </c>
      <c r="D19" s="7" t="s">
        <v>9</v>
      </c>
      <c r="E19" s="7" t="s">
        <v>81</v>
      </c>
      <c r="F19" s="7" t="s">
        <v>52</v>
      </c>
      <c r="G19" s="7">
        <v>45</v>
      </c>
      <c r="H19" s="8">
        <v>33.33</v>
      </c>
    </row>
    <row r="20" spans="1:8" x14ac:dyDescent="0.3">
      <c r="A20" s="6">
        <v>44773</v>
      </c>
      <c r="B20" s="7">
        <v>19</v>
      </c>
      <c r="C20" s="7" t="s">
        <v>53</v>
      </c>
      <c r="D20" s="7" t="s">
        <v>17</v>
      </c>
      <c r="E20" s="7" t="s">
        <v>18</v>
      </c>
      <c r="F20" s="7" t="s">
        <v>54</v>
      </c>
      <c r="G20" s="7">
        <v>50</v>
      </c>
      <c r="H20" s="8">
        <v>32</v>
      </c>
    </row>
    <row r="21" spans="1:8" x14ac:dyDescent="0.3">
      <c r="A21" s="6">
        <v>44804</v>
      </c>
      <c r="B21" s="7">
        <v>20</v>
      </c>
      <c r="C21" s="7" t="s">
        <v>55</v>
      </c>
      <c r="D21" s="7" t="s">
        <v>22</v>
      </c>
      <c r="E21" s="7" t="s">
        <v>23</v>
      </c>
      <c r="F21" s="7" t="s">
        <v>56</v>
      </c>
      <c r="G21" s="7">
        <v>55</v>
      </c>
      <c r="H21" s="8">
        <v>30.91</v>
      </c>
    </row>
    <row r="22" spans="1:8" x14ac:dyDescent="0.3">
      <c r="A22" s="6">
        <v>44834</v>
      </c>
      <c r="B22" s="7">
        <v>21</v>
      </c>
      <c r="C22" s="7" t="s">
        <v>57</v>
      </c>
      <c r="D22" s="7" t="s">
        <v>13</v>
      </c>
      <c r="E22" s="7" t="s">
        <v>10</v>
      </c>
      <c r="F22" s="7" t="s">
        <v>58</v>
      </c>
      <c r="G22" s="7">
        <v>60</v>
      </c>
      <c r="H22" s="8">
        <v>30</v>
      </c>
    </row>
    <row r="23" spans="1:8" x14ac:dyDescent="0.3">
      <c r="A23" s="6">
        <v>44865</v>
      </c>
      <c r="B23" s="7">
        <v>22</v>
      </c>
      <c r="C23" s="7" t="s">
        <v>59</v>
      </c>
      <c r="D23" s="7" t="s">
        <v>9</v>
      </c>
      <c r="E23" s="7" t="s">
        <v>81</v>
      </c>
      <c r="F23" s="7" t="s">
        <v>60</v>
      </c>
      <c r="G23" s="7">
        <v>0</v>
      </c>
      <c r="H23" s="7" t="s">
        <v>20</v>
      </c>
    </row>
    <row r="24" spans="1:8" x14ac:dyDescent="0.3">
      <c r="A24" s="6">
        <v>44895</v>
      </c>
      <c r="B24" s="7">
        <v>23</v>
      </c>
      <c r="C24" s="7" t="s">
        <v>61</v>
      </c>
      <c r="D24" s="7" t="s">
        <v>17</v>
      </c>
      <c r="E24" s="7" t="s">
        <v>18</v>
      </c>
      <c r="F24" s="7" t="s">
        <v>62</v>
      </c>
      <c r="G24" s="7">
        <v>65</v>
      </c>
      <c r="H24" s="8">
        <v>30.77</v>
      </c>
    </row>
    <row r="25" spans="1:8" x14ac:dyDescent="0.3">
      <c r="A25" s="6">
        <v>44926</v>
      </c>
      <c r="B25" s="7">
        <v>24</v>
      </c>
      <c r="C25" s="7" t="s">
        <v>63</v>
      </c>
      <c r="D25" s="7" t="s">
        <v>22</v>
      </c>
      <c r="E25" s="7" t="s">
        <v>23</v>
      </c>
      <c r="F25" s="7" t="s">
        <v>64</v>
      </c>
      <c r="G25" s="7">
        <v>70</v>
      </c>
      <c r="H25" s="8">
        <v>30</v>
      </c>
    </row>
    <row r="26" spans="1:8" x14ac:dyDescent="0.3">
      <c r="A26" s="6">
        <v>44957</v>
      </c>
      <c r="B26" s="7">
        <v>25</v>
      </c>
      <c r="C26" s="7" t="s">
        <v>65</v>
      </c>
      <c r="D26" s="7" t="s">
        <v>66</v>
      </c>
      <c r="E26" s="7" t="s">
        <v>67</v>
      </c>
      <c r="F26" s="7" t="s">
        <v>68</v>
      </c>
      <c r="G26" s="7">
        <v>75</v>
      </c>
      <c r="H26" s="8">
        <v>29.33</v>
      </c>
    </row>
    <row r="27" spans="1:8" x14ac:dyDescent="0.3">
      <c r="A27" s="6">
        <v>44985</v>
      </c>
      <c r="B27" s="7">
        <v>26</v>
      </c>
      <c r="C27" s="7" t="s">
        <v>69</v>
      </c>
      <c r="D27" s="7" t="s">
        <v>66</v>
      </c>
      <c r="E27" s="7" t="s">
        <v>70</v>
      </c>
      <c r="F27" s="7" t="s">
        <v>71</v>
      </c>
      <c r="G27" s="7">
        <v>80</v>
      </c>
      <c r="H27" s="8">
        <v>28.75</v>
      </c>
    </row>
    <row r="28" spans="1:8" x14ac:dyDescent="0.3">
      <c r="A28" s="6">
        <v>45016</v>
      </c>
      <c r="B28" s="7">
        <v>27</v>
      </c>
      <c r="C28" s="7" t="s">
        <v>41</v>
      </c>
      <c r="D28" s="7" t="s">
        <v>13</v>
      </c>
      <c r="E28" s="7" t="s">
        <v>72</v>
      </c>
      <c r="F28" s="7" t="s">
        <v>73</v>
      </c>
      <c r="G28" s="7">
        <v>0</v>
      </c>
      <c r="H28" s="7" t="s">
        <v>20</v>
      </c>
    </row>
    <row r="29" spans="1:8" x14ac:dyDescent="0.3">
      <c r="A29" s="6">
        <v>45046</v>
      </c>
      <c r="B29" s="7">
        <v>28</v>
      </c>
      <c r="C29" s="7" t="s">
        <v>39</v>
      </c>
      <c r="D29" s="7" t="s">
        <v>22</v>
      </c>
      <c r="E29" s="7" t="s">
        <v>74</v>
      </c>
      <c r="F29" s="7" t="s">
        <v>75</v>
      </c>
      <c r="G29" s="7">
        <v>85</v>
      </c>
      <c r="H29" s="8">
        <v>29.41</v>
      </c>
    </row>
  </sheetData>
  <conditionalFormatting sqref="B1:B29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H30"/>
  <sheetViews>
    <sheetView workbookViewId="0">
      <selection activeCell="D17" sqref="D17"/>
    </sheetView>
  </sheetViews>
  <sheetFormatPr defaultRowHeight="14.4" x14ac:dyDescent="0.3"/>
  <cols>
    <col min="1" max="1" width="10.33203125" bestFit="1" customWidth="1"/>
    <col min="2" max="2" width="3" bestFit="1" customWidth="1"/>
    <col min="3" max="3" width="16.5546875" bestFit="1" customWidth="1"/>
    <col min="4" max="4" width="11.88671875" customWidth="1"/>
    <col min="5" max="5" width="8.33203125" bestFit="1" customWidth="1"/>
    <col min="6" max="6" width="21.44140625" bestFit="1" customWidth="1"/>
    <col min="7" max="7" width="8.33203125" bestFit="1" customWidth="1"/>
    <col min="8" max="8" width="12.332031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28">
        <v>44227</v>
      </c>
      <c r="B2" s="7">
        <v>1</v>
      </c>
      <c r="C2" s="7" t="s">
        <v>76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x14ac:dyDescent="0.3">
      <c r="A3" s="28">
        <v>44255</v>
      </c>
      <c r="B3" s="7">
        <v>2</v>
      </c>
      <c r="C3" s="7" t="s">
        <v>12</v>
      </c>
      <c r="D3" s="7" t="s">
        <v>13</v>
      </c>
      <c r="E3" s="7" t="s">
        <v>81</v>
      </c>
      <c r="F3" s="7" t="s">
        <v>15</v>
      </c>
      <c r="G3" s="7">
        <v>15</v>
      </c>
      <c r="H3" s="8">
        <v>10</v>
      </c>
    </row>
    <row r="4" spans="1:8" x14ac:dyDescent="0.3">
      <c r="A4" s="28">
        <v>44286</v>
      </c>
      <c r="B4" s="7">
        <v>3</v>
      </c>
      <c r="C4" s="7" t="s">
        <v>77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x14ac:dyDescent="0.3">
      <c r="A5" s="28">
        <v>44316</v>
      </c>
      <c r="B5" s="7">
        <v>4</v>
      </c>
      <c r="C5" s="7" t="s">
        <v>78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3">
      <c r="A6" s="28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3">
      <c r="A7" s="28">
        <v>44377</v>
      </c>
      <c r="B7" s="7">
        <v>6</v>
      </c>
      <c r="C7" s="7" t="s">
        <v>79</v>
      </c>
      <c r="D7" s="7" t="s">
        <v>80</v>
      </c>
      <c r="E7" s="7" t="s">
        <v>81</v>
      </c>
      <c r="F7" s="7" t="s">
        <v>28</v>
      </c>
      <c r="G7" s="7">
        <v>0</v>
      </c>
      <c r="H7" s="7" t="s">
        <v>20</v>
      </c>
    </row>
    <row r="8" spans="1:8" x14ac:dyDescent="0.3">
      <c r="A8" s="28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3">
      <c r="A9" s="28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3">
      <c r="A10" s="28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x14ac:dyDescent="0.3">
      <c r="A11" s="28">
        <v>44500</v>
      </c>
      <c r="B11" s="7">
        <v>10</v>
      </c>
      <c r="C11" s="7" t="s">
        <v>35</v>
      </c>
      <c r="D11" s="7" t="s">
        <v>9</v>
      </c>
      <c r="E11" s="7" t="s">
        <v>81</v>
      </c>
      <c r="F11" s="7" t="s">
        <v>36</v>
      </c>
      <c r="G11" s="7">
        <v>50</v>
      </c>
      <c r="H11" s="8">
        <v>14</v>
      </c>
    </row>
    <row r="12" spans="1:8" x14ac:dyDescent="0.3">
      <c r="A12" s="28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x14ac:dyDescent="0.3">
      <c r="A13" s="28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x14ac:dyDescent="0.3">
      <c r="A14" s="28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x14ac:dyDescent="0.3">
      <c r="A15" s="28">
        <v>44620</v>
      </c>
      <c r="B15" s="7">
        <v>14</v>
      </c>
      <c r="C15" s="7" t="s">
        <v>43</v>
      </c>
      <c r="D15" s="7" t="s">
        <v>80</v>
      </c>
      <c r="E15" s="7" t="s">
        <v>81</v>
      </c>
      <c r="F15" s="7" t="s">
        <v>44</v>
      </c>
      <c r="G15" s="7">
        <v>30</v>
      </c>
      <c r="H15" s="8">
        <v>36.67</v>
      </c>
    </row>
    <row r="16" spans="1:8" x14ac:dyDescent="0.3">
      <c r="A16" s="28">
        <v>44651</v>
      </c>
      <c r="B16" s="7">
        <v>15</v>
      </c>
      <c r="C16" s="7" t="s">
        <v>45</v>
      </c>
      <c r="D16" s="7" t="s">
        <v>17</v>
      </c>
      <c r="E16" s="7" t="s">
        <v>18</v>
      </c>
      <c r="F16" s="7" t="s">
        <v>46</v>
      </c>
      <c r="G16" s="7">
        <v>35</v>
      </c>
      <c r="H16" s="8">
        <v>34.29</v>
      </c>
    </row>
    <row r="17" spans="1:8" x14ac:dyDescent="0.3">
      <c r="A17" s="28">
        <v>44681</v>
      </c>
      <c r="B17" s="7">
        <v>16</v>
      </c>
      <c r="C17" s="7" t="s">
        <v>47</v>
      </c>
      <c r="D17" s="7" t="s">
        <v>80</v>
      </c>
      <c r="E17" s="7" t="s">
        <v>23</v>
      </c>
      <c r="F17" s="7" t="s">
        <v>48</v>
      </c>
      <c r="G17" s="7">
        <v>0</v>
      </c>
      <c r="H17" s="7" t="s">
        <v>20</v>
      </c>
    </row>
    <row r="18" spans="1:8" x14ac:dyDescent="0.3">
      <c r="A18" s="28">
        <v>44712</v>
      </c>
      <c r="B18" s="7">
        <v>17</v>
      </c>
      <c r="C18" s="7" t="s">
        <v>49</v>
      </c>
      <c r="D18" s="7" t="s">
        <v>13</v>
      </c>
      <c r="E18" s="7" t="s">
        <v>10</v>
      </c>
      <c r="F18" s="7" t="s">
        <v>50</v>
      </c>
      <c r="G18" s="7">
        <v>40</v>
      </c>
      <c r="H18" s="8">
        <v>35</v>
      </c>
    </row>
    <row r="19" spans="1:8" x14ac:dyDescent="0.3">
      <c r="A19" s="28">
        <v>44742</v>
      </c>
      <c r="B19" s="7">
        <v>18</v>
      </c>
      <c r="C19" s="7" t="s">
        <v>51</v>
      </c>
      <c r="D19" s="7" t="s">
        <v>9</v>
      </c>
      <c r="E19" s="7" t="s">
        <v>81</v>
      </c>
      <c r="F19" s="7" t="s">
        <v>52</v>
      </c>
      <c r="G19" s="7">
        <v>45</v>
      </c>
      <c r="H19" s="8">
        <v>33.33</v>
      </c>
    </row>
    <row r="20" spans="1:8" x14ac:dyDescent="0.3">
      <c r="A20" s="28">
        <v>44773</v>
      </c>
      <c r="B20" s="7">
        <v>19</v>
      </c>
      <c r="C20" s="7" t="s">
        <v>53</v>
      </c>
      <c r="D20" s="7" t="s">
        <v>17</v>
      </c>
      <c r="E20" s="7" t="s">
        <v>18</v>
      </c>
      <c r="F20" s="7" t="s">
        <v>54</v>
      </c>
      <c r="G20" s="7">
        <v>50</v>
      </c>
      <c r="H20" s="8">
        <v>32</v>
      </c>
    </row>
    <row r="21" spans="1:8" x14ac:dyDescent="0.3">
      <c r="A21" s="28">
        <v>44804</v>
      </c>
      <c r="B21" s="7">
        <v>20</v>
      </c>
      <c r="C21" s="7" t="s">
        <v>55</v>
      </c>
      <c r="D21" s="7" t="s">
        <v>22</v>
      </c>
      <c r="E21" s="7" t="s">
        <v>23</v>
      </c>
      <c r="F21" s="7" t="s">
        <v>56</v>
      </c>
      <c r="G21" s="7">
        <v>55</v>
      </c>
      <c r="H21" s="8">
        <v>30.91</v>
      </c>
    </row>
    <row r="22" spans="1:8" x14ac:dyDescent="0.3">
      <c r="A22" s="28">
        <v>44834</v>
      </c>
      <c r="B22" s="7">
        <v>21</v>
      </c>
      <c r="C22" s="7" t="s">
        <v>57</v>
      </c>
      <c r="D22" s="7" t="s">
        <v>13</v>
      </c>
      <c r="E22" s="7" t="s">
        <v>10</v>
      </c>
      <c r="F22" s="7" t="s">
        <v>58</v>
      </c>
      <c r="G22" s="7">
        <v>60</v>
      </c>
      <c r="H22" s="8">
        <v>30</v>
      </c>
    </row>
    <row r="23" spans="1:8" x14ac:dyDescent="0.3">
      <c r="A23" s="28">
        <v>44865</v>
      </c>
      <c r="B23" s="7">
        <v>22</v>
      </c>
      <c r="C23" s="7" t="s">
        <v>59</v>
      </c>
      <c r="D23" s="7" t="s">
        <v>9</v>
      </c>
      <c r="E23" s="7" t="s">
        <v>81</v>
      </c>
      <c r="F23" s="7" t="s">
        <v>60</v>
      </c>
      <c r="G23" s="7">
        <v>0</v>
      </c>
      <c r="H23" s="7" t="s">
        <v>20</v>
      </c>
    </row>
    <row r="24" spans="1:8" x14ac:dyDescent="0.3">
      <c r="A24" s="28">
        <v>44895</v>
      </c>
      <c r="B24" s="7">
        <v>23</v>
      </c>
      <c r="C24" s="7" t="s">
        <v>61</v>
      </c>
      <c r="D24" s="7" t="s">
        <v>17</v>
      </c>
      <c r="E24" s="7" t="s">
        <v>18</v>
      </c>
      <c r="F24" s="7" t="s">
        <v>62</v>
      </c>
      <c r="G24" s="7">
        <v>65</v>
      </c>
      <c r="H24" s="8">
        <v>30.77</v>
      </c>
    </row>
    <row r="25" spans="1:8" x14ac:dyDescent="0.3">
      <c r="A25" s="28">
        <v>44926</v>
      </c>
      <c r="B25" s="7">
        <v>24</v>
      </c>
      <c r="C25" s="7" t="s">
        <v>63</v>
      </c>
      <c r="D25" s="7" t="s">
        <v>22</v>
      </c>
      <c r="E25" s="7" t="s">
        <v>23</v>
      </c>
      <c r="F25" s="7" t="s">
        <v>64</v>
      </c>
      <c r="G25" s="7">
        <v>70</v>
      </c>
      <c r="H25" s="8">
        <v>30</v>
      </c>
    </row>
    <row r="26" spans="1:8" x14ac:dyDescent="0.3">
      <c r="A26" s="28">
        <v>44957</v>
      </c>
      <c r="B26" s="7">
        <v>25</v>
      </c>
      <c r="C26" s="7" t="s">
        <v>65</v>
      </c>
      <c r="D26" s="7" t="s">
        <v>66</v>
      </c>
      <c r="E26" s="7" t="s">
        <v>67</v>
      </c>
      <c r="F26" s="7" t="s">
        <v>68</v>
      </c>
      <c r="G26" s="7">
        <v>75</v>
      </c>
      <c r="H26" s="8">
        <v>29.33</v>
      </c>
    </row>
    <row r="27" spans="1:8" x14ac:dyDescent="0.3">
      <c r="A27" s="28">
        <v>44985</v>
      </c>
      <c r="B27" s="7">
        <v>26</v>
      </c>
      <c r="C27" s="7" t="s">
        <v>69</v>
      </c>
      <c r="D27" s="7" t="s">
        <v>66</v>
      </c>
      <c r="E27" s="7" t="s">
        <v>70</v>
      </c>
      <c r="F27" s="7" t="s">
        <v>71</v>
      </c>
      <c r="G27" s="7">
        <v>80</v>
      </c>
      <c r="H27" s="8">
        <v>28.75</v>
      </c>
    </row>
    <row r="28" spans="1:8" x14ac:dyDescent="0.3">
      <c r="A28" s="28">
        <v>45016</v>
      </c>
      <c r="B28" s="7">
        <v>27</v>
      </c>
      <c r="C28" s="7" t="s">
        <v>41</v>
      </c>
      <c r="D28" s="7" t="s">
        <v>13</v>
      </c>
      <c r="E28" s="7" t="s">
        <v>72</v>
      </c>
      <c r="F28" s="7" t="s">
        <v>73</v>
      </c>
      <c r="G28" s="7">
        <v>0</v>
      </c>
      <c r="H28" s="7" t="s">
        <v>20</v>
      </c>
    </row>
    <row r="29" spans="1:8" x14ac:dyDescent="0.3">
      <c r="A29" s="28">
        <v>45046</v>
      </c>
      <c r="B29" s="7">
        <v>28</v>
      </c>
      <c r="C29" s="7" t="s">
        <v>39</v>
      </c>
      <c r="D29" s="7" t="s">
        <v>22</v>
      </c>
      <c r="E29" s="7" t="s">
        <v>74</v>
      </c>
      <c r="F29" s="7" t="s">
        <v>75</v>
      </c>
      <c r="G29" s="7">
        <v>85</v>
      </c>
      <c r="H29" s="8">
        <v>29.41</v>
      </c>
    </row>
    <row r="30" spans="1:8" x14ac:dyDescent="0.3">
      <c r="A30" s="29"/>
    </row>
  </sheetData>
  <conditionalFormatting sqref="B1:B29">
    <cfRule type="duplicateValues" dxfId="4" priority="1"/>
  </conditionalFormatting>
  <dataValidations count="1">
    <dataValidation type="list" allowBlank="1" showInputMessage="1" showErrorMessage="1" sqref="D2:D29" xr:uid="{E3869D90-3986-400E-9CAB-62734B6C8585}">
      <formula1>"North, South, East, West, Asgard"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H30"/>
  <sheetViews>
    <sheetView workbookViewId="0">
      <selection activeCell="J28" sqref="J28"/>
    </sheetView>
  </sheetViews>
  <sheetFormatPr defaultRowHeight="14.4" x14ac:dyDescent="0.3"/>
  <cols>
    <col min="1" max="1" width="15.4414062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bestFit="1" customWidth="1"/>
    <col min="8" max="8" width="17.88671875" bestFit="1" customWidth="1"/>
  </cols>
  <sheetData>
    <row r="1" spans="1:8" s="11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0" t="s">
        <v>7</v>
      </c>
    </row>
    <row r="2" spans="1:8" x14ac:dyDescent="0.3">
      <c r="A2" s="13">
        <v>44227</v>
      </c>
      <c r="B2" s="17">
        <v>1</v>
      </c>
      <c r="C2" s="14" t="s">
        <v>76</v>
      </c>
      <c r="D2" s="14" t="s">
        <v>9</v>
      </c>
      <c r="E2" s="14" t="s">
        <v>10</v>
      </c>
      <c r="F2" s="14" t="s">
        <v>11</v>
      </c>
      <c r="G2" s="17">
        <v>10</v>
      </c>
      <c r="H2" s="15">
        <v>20</v>
      </c>
    </row>
    <row r="3" spans="1:8" x14ac:dyDescent="0.3">
      <c r="A3" s="13">
        <v>44255</v>
      </c>
      <c r="B3" s="17">
        <v>2</v>
      </c>
      <c r="C3" s="14" t="s">
        <v>12</v>
      </c>
      <c r="D3" s="14" t="s">
        <v>13</v>
      </c>
      <c r="E3" s="14" t="s">
        <v>81</v>
      </c>
      <c r="F3" s="14" t="s">
        <v>15</v>
      </c>
      <c r="G3" s="17">
        <v>15</v>
      </c>
      <c r="H3" s="15">
        <v>10</v>
      </c>
    </row>
    <row r="4" spans="1:8" x14ac:dyDescent="0.3">
      <c r="A4" s="13">
        <v>44286</v>
      </c>
      <c r="B4" s="17">
        <v>3</v>
      </c>
      <c r="C4" s="14" t="s">
        <v>77</v>
      </c>
      <c r="D4" s="14" t="s">
        <v>17</v>
      </c>
      <c r="E4" s="14" t="s">
        <v>18</v>
      </c>
      <c r="F4" s="14" t="s">
        <v>19</v>
      </c>
      <c r="G4" s="17">
        <v>0</v>
      </c>
      <c r="H4" s="14" t="s">
        <v>20</v>
      </c>
    </row>
    <row r="5" spans="1:8" x14ac:dyDescent="0.3">
      <c r="A5" s="13">
        <v>44316</v>
      </c>
      <c r="B5" s="17">
        <v>4</v>
      </c>
      <c r="C5" s="14" t="s">
        <v>78</v>
      </c>
      <c r="D5" s="14" t="s">
        <v>22</v>
      </c>
      <c r="E5" s="14" t="s">
        <v>23</v>
      </c>
      <c r="F5" s="14" t="s">
        <v>24</v>
      </c>
      <c r="G5" s="17">
        <v>25</v>
      </c>
      <c r="H5" s="15">
        <v>10</v>
      </c>
    </row>
    <row r="6" spans="1:8" x14ac:dyDescent="0.3">
      <c r="A6" s="13">
        <v>44347</v>
      </c>
      <c r="B6" s="17">
        <v>5</v>
      </c>
      <c r="C6" s="14" t="s">
        <v>25</v>
      </c>
      <c r="D6" s="14" t="s">
        <v>13</v>
      </c>
      <c r="E6" s="14" t="s">
        <v>10</v>
      </c>
      <c r="F6" s="14" t="s">
        <v>26</v>
      </c>
      <c r="G6" s="17">
        <v>30</v>
      </c>
      <c r="H6" s="15">
        <v>16.670000000000002</v>
      </c>
    </row>
    <row r="7" spans="1:8" x14ac:dyDescent="0.3">
      <c r="A7" s="13">
        <v>44377</v>
      </c>
      <c r="B7" s="17">
        <v>6</v>
      </c>
      <c r="C7" s="14" t="s">
        <v>79</v>
      </c>
      <c r="D7" s="16" t="s">
        <v>13</v>
      </c>
      <c r="E7" s="14" t="s">
        <v>81</v>
      </c>
      <c r="F7" s="14" t="s">
        <v>28</v>
      </c>
      <c r="G7" s="17">
        <v>0</v>
      </c>
      <c r="H7" s="14" t="s">
        <v>20</v>
      </c>
    </row>
    <row r="8" spans="1:8" x14ac:dyDescent="0.3">
      <c r="A8" s="13">
        <v>44408</v>
      </c>
      <c r="B8" s="17">
        <v>7</v>
      </c>
      <c r="C8" s="14" t="s">
        <v>29</v>
      </c>
      <c r="D8" s="14" t="s">
        <v>17</v>
      </c>
      <c r="E8" s="14" t="s">
        <v>18</v>
      </c>
      <c r="F8" s="14" t="s">
        <v>30</v>
      </c>
      <c r="G8" s="17">
        <v>35</v>
      </c>
      <c r="H8" s="15">
        <v>10</v>
      </c>
    </row>
    <row r="9" spans="1:8" x14ac:dyDescent="0.3">
      <c r="A9" s="13">
        <v>44439</v>
      </c>
      <c r="B9" s="17">
        <v>8</v>
      </c>
      <c r="C9" s="14" t="s">
        <v>31</v>
      </c>
      <c r="D9" s="14" t="s">
        <v>22</v>
      </c>
      <c r="E9" s="14" t="s">
        <v>23</v>
      </c>
      <c r="F9" s="14" t="s">
        <v>32</v>
      </c>
      <c r="G9" s="17">
        <v>40</v>
      </c>
      <c r="H9" s="15">
        <v>15</v>
      </c>
    </row>
    <row r="10" spans="1:8" x14ac:dyDescent="0.3">
      <c r="A10" s="13">
        <v>44469</v>
      </c>
      <c r="B10" s="17">
        <v>9</v>
      </c>
      <c r="C10" s="14" t="s">
        <v>33</v>
      </c>
      <c r="D10" s="14" t="s">
        <v>13</v>
      </c>
      <c r="E10" s="14" t="s">
        <v>10</v>
      </c>
      <c r="F10" s="14" t="s">
        <v>34</v>
      </c>
      <c r="G10" s="17">
        <v>45</v>
      </c>
      <c r="H10" s="15">
        <v>12.22</v>
      </c>
    </row>
    <row r="11" spans="1:8" x14ac:dyDescent="0.3">
      <c r="A11" s="13">
        <v>44500</v>
      </c>
      <c r="B11" s="17">
        <v>10</v>
      </c>
      <c r="C11" s="14" t="s">
        <v>35</v>
      </c>
      <c r="D11" s="14" t="s">
        <v>9</v>
      </c>
      <c r="E11" s="14" t="s">
        <v>81</v>
      </c>
      <c r="F11" s="14" t="s">
        <v>36</v>
      </c>
      <c r="G11" s="17">
        <v>50</v>
      </c>
      <c r="H11" s="15">
        <v>14</v>
      </c>
    </row>
    <row r="12" spans="1:8" x14ac:dyDescent="0.3">
      <c r="A12" s="13">
        <v>44530</v>
      </c>
      <c r="B12" s="17">
        <v>11</v>
      </c>
      <c r="C12" s="14" t="s">
        <v>37</v>
      </c>
      <c r="D12" s="14" t="s">
        <v>17</v>
      </c>
      <c r="E12" s="14" t="s">
        <v>18</v>
      </c>
      <c r="F12" s="14" t="s">
        <v>38</v>
      </c>
      <c r="G12" s="17">
        <v>5</v>
      </c>
      <c r="H12" s="15">
        <v>160</v>
      </c>
    </row>
    <row r="13" spans="1:8" x14ac:dyDescent="0.3">
      <c r="A13" s="13">
        <v>44561</v>
      </c>
      <c r="B13" s="17">
        <v>12</v>
      </c>
      <c r="C13" s="14" t="s">
        <v>39</v>
      </c>
      <c r="D13" s="14" t="s">
        <v>22</v>
      </c>
      <c r="E13" s="14" t="s">
        <v>23</v>
      </c>
      <c r="F13" s="14" t="s">
        <v>40</v>
      </c>
      <c r="G13" s="17">
        <v>20</v>
      </c>
      <c r="H13" s="15">
        <v>45</v>
      </c>
    </row>
    <row r="14" spans="1:8" x14ac:dyDescent="0.3">
      <c r="A14" s="13">
        <v>44592</v>
      </c>
      <c r="B14" s="17">
        <v>13</v>
      </c>
      <c r="C14" s="14" t="s">
        <v>41</v>
      </c>
      <c r="D14" s="14" t="s">
        <v>13</v>
      </c>
      <c r="E14" s="14" t="s">
        <v>10</v>
      </c>
      <c r="F14" s="14" t="s">
        <v>42</v>
      </c>
      <c r="G14" s="17">
        <v>0</v>
      </c>
      <c r="H14" s="14" t="s">
        <v>20</v>
      </c>
    </row>
    <row r="15" spans="1:8" x14ac:dyDescent="0.3">
      <c r="A15" s="13">
        <v>44620</v>
      </c>
      <c r="B15" s="17">
        <v>14</v>
      </c>
      <c r="C15" s="14" t="s">
        <v>43</v>
      </c>
      <c r="D15" s="16" t="s">
        <v>13</v>
      </c>
      <c r="E15" s="14" t="s">
        <v>81</v>
      </c>
      <c r="F15" s="14" t="s">
        <v>44</v>
      </c>
      <c r="G15" s="17">
        <v>30</v>
      </c>
      <c r="H15" s="15">
        <v>36.67</v>
      </c>
    </row>
    <row r="16" spans="1:8" x14ac:dyDescent="0.3">
      <c r="A16" s="13">
        <v>44651</v>
      </c>
      <c r="B16" s="17">
        <v>15</v>
      </c>
      <c r="C16" s="14" t="s">
        <v>45</v>
      </c>
      <c r="D16" s="14" t="s">
        <v>17</v>
      </c>
      <c r="E16" s="14" t="s">
        <v>18</v>
      </c>
      <c r="F16" s="14" t="s">
        <v>46</v>
      </c>
      <c r="G16" s="17">
        <v>35</v>
      </c>
      <c r="H16" s="15">
        <v>34.29</v>
      </c>
    </row>
    <row r="17" spans="1:8" x14ac:dyDescent="0.3">
      <c r="A17" s="13">
        <v>44681</v>
      </c>
      <c r="B17" s="17">
        <v>16</v>
      </c>
      <c r="C17" s="14" t="s">
        <v>47</v>
      </c>
      <c r="D17" s="16" t="s">
        <v>17</v>
      </c>
      <c r="E17" s="14" t="s">
        <v>23</v>
      </c>
      <c r="F17" s="14" t="s">
        <v>48</v>
      </c>
      <c r="G17" s="17">
        <v>0</v>
      </c>
      <c r="H17" s="14" t="s">
        <v>20</v>
      </c>
    </row>
    <row r="18" spans="1:8" x14ac:dyDescent="0.3">
      <c r="A18" s="13">
        <v>44712</v>
      </c>
      <c r="B18" s="17">
        <v>17</v>
      </c>
      <c r="C18" s="14" t="s">
        <v>49</v>
      </c>
      <c r="D18" s="14" t="s">
        <v>13</v>
      </c>
      <c r="E18" s="14" t="s">
        <v>10</v>
      </c>
      <c r="F18" s="14" t="s">
        <v>50</v>
      </c>
      <c r="G18" s="17">
        <v>40</v>
      </c>
      <c r="H18" s="15">
        <v>35</v>
      </c>
    </row>
    <row r="19" spans="1:8" x14ac:dyDescent="0.3">
      <c r="A19" s="13">
        <v>44742</v>
      </c>
      <c r="B19" s="17">
        <v>18</v>
      </c>
      <c r="C19" s="14" t="s">
        <v>51</v>
      </c>
      <c r="D19" s="14" t="s">
        <v>9</v>
      </c>
      <c r="E19" s="14" t="s">
        <v>81</v>
      </c>
      <c r="F19" s="14" t="s">
        <v>52</v>
      </c>
      <c r="G19" s="17">
        <v>45</v>
      </c>
      <c r="H19" s="15">
        <v>33.33</v>
      </c>
    </row>
    <row r="20" spans="1:8" x14ac:dyDescent="0.3">
      <c r="A20" s="13">
        <v>44773</v>
      </c>
      <c r="B20" s="17">
        <v>19</v>
      </c>
      <c r="C20" s="14" t="s">
        <v>53</v>
      </c>
      <c r="D20" s="14" t="s">
        <v>17</v>
      </c>
      <c r="E20" s="14" t="s">
        <v>18</v>
      </c>
      <c r="F20" s="14" t="s">
        <v>54</v>
      </c>
      <c r="G20" s="17">
        <v>50</v>
      </c>
      <c r="H20" s="15">
        <v>32</v>
      </c>
    </row>
    <row r="21" spans="1:8" x14ac:dyDescent="0.3">
      <c r="A21" s="13">
        <v>44804</v>
      </c>
      <c r="B21" s="17">
        <v>20</v>
      </c>
      <c r="C21" s="14" t="s">
        <v>55</v>
      </c>
      <c r="D21" s="14" t="s">
        <v>22</v>
      </c>
      <c r="E21" s="14" t="s">
        <v>23</v>
      </c>
      <c r="F21" s="14" t="s">
        <v>56</v>
      </c>
      <c r="G21" s="17">
        <v>55</v>
      </c>
      <c r="H21" s="15">
        <v>30.91</v>
      </c>
    </row>
    <row r="22" spans="1:8" x14ac:dyDescent="0.3">
      <c r="A22" s="13">
        <v>44834</v>
      </c>
      <c r="B22" s="17">
        <v>21</v>
      </c>
      <c r="C22" s="14" t="s">
        <v>57</v>
      </c>
      <c r="D22" s="14" t="s">
        <v>13</v>
      </c>
      <c r="E22" s="14" t="s">
        <v>10</v>
      </c>
      <c r="F22" s="14" t="s">
        <v>58</v>
      </c>
      <c r="G22" s="17">
        <v>60</v>
      </c>
      <c r="H22" s="15">
        <v>30</v>
      </c>
    </row>
    <row r="23" spans="1:8" x14ac:dyDescent="0.3">
      <c r="A23" s="13">
        <v>44865</v>
      </c>
      <c r="B23" s="17">
        <v>22</v>
      </c>
      <c r="C23" s="14" t="s">
        <v>59</v>
      </c>
      <c r="D23" s="14" t="s">
        <v>9</v>
      </c>
      <c r="E23" s="14" t="s">
        <v>81</v>
      </c>
      <c r="F23" s="14" t="s">
        <v>60</v>
      </c>
      <c r="G23" s="17">
        <v>0</v>
      </c>
      <c r="H23" s="14" t="s">
        <v>20</v>
      </c>
    </row>
    <row r="24" spans="1:8" x14ac:dyDescent="0.3">
      <c r="A24" s="13">
        <v>44895</v>
      </c>
      <c r="B24" s="17">
        <v>23</v>
      </c>
      <c r="C24" s="14" t="s">
        <v>61</v>
      </c>
      <c r="D24" s="14" t="s">
        <v>17</v>
      </c>
      <c r="E24" s="14" t="s">
        <v>18</v>
      </c>
      <c r="F24" s="14" t="s">
        <v>62</v>
      </c>
      <c r="G24" s="17">
        <v>65</v>
      </c>
      <c r="H24" s="15">
        <v>30.77</v>
      </c>
    </row>
    <row r="25" spans="1:8" x14ac:dyDescent="0.3">
      <c r="A25" s="13">
        <v>44926</v>
      </c>
      <c r="B25" s="17">
        <v>24</v>
      </c>
      <c r="C25" s="14" t="s">
        <v>63</v>
      </c>
      <c r="D25" s="14" t="s">
        <v>22</v>
      </c>
      <c r="E25" s="14" t="s">
        <v>23</v>
      </c>
      <c r="F25" s="14" t="s">
        <v>64</v>
      </c>
      <c r="G25" s="17">
        <v>70</v>
      </c>
      <c r="H25" s="15">
        <v>30</v>
      </c>
    </row>
    <row r="26" spans="1:8" x14ac:dyDescent="0.3">
      <c r="A26" s="13">
        <v>44957</v>
      </c>
      <c r="B26" s="17">
        <v>25</v>
      </c>
      <c r="C26" s="14" t="s">
        <v>65</v>
      </c>
      <c r="D26" s="14" t="s">
        <v>66</v>
      </c>
      <c r="E26" s="14" t="s">
        <v>67</v>
      </c>
      <c r="F26" s="14" t="s">
        <v>68</v>
      </c>
      <c r="G26" s="17">
        <v>75</v>
      </c>
      <c r="H26" s="15">
        <v>29.33</v>
      </c>
    </row>
    <row r="27" spans="1:8" x14ac:dyDescent="0.3">
      <c r="A27" s="13">
        <v>44985</v>
      </c>
      <c r="B27" s="17">
        <v>26</v>
      </c>
      <c r="C27" s="14" t="s">
        <v>69</v>
      </c>
      <c r="D27" s="14" t="s">
        <v>66</v>
      </c>
      <c r="E27" s="14" t="s">
        <v>70</v>
      </c>
      <c r="F27" s="14" t="s">
        <v>71</v>
      </c>
      <c r="G27" s="17">
        <v>80</v>
      </c>
      <c r="H27" s="15">
        <v>28.75</v>
      </c>
    </row>
    <row r="28" spans="1:8" x14ac:dyDescent="0.3">
      <c r="A28" s="13">
        <v>45016</v>
      </c>
      <c r="B28" s="17">
        <v>27</v>
      </c>
      <c r="C28" s="14" t="s">
        <v>41</v>
      </c>
      <c r="D28" s="14" t="s">
        <v>13</v>
      </c>
      <c r="E28" s="14" t="s">
        <v>72</v>
      </c>
      <c r="F28" s="14" t="s">
        <v>73</v>
      </c>
      <c r="G28" s="17">
        <v>0</v>
      </c>
      <c r="H28" s="14" t="s">
        <v>20</v>
      </c>
    </row>
    <row r="29" spans="1:8" x14ac:dyDescent="0.3">
      <c r="A29" s="13">
        <v>45046</v>
      </c>
      <c r="B29" s="17">
        <v>28</v>
      </c>
      <c r="C29" s="14" t="s">
        <v>39</v>
      </c>
      <c r="D29" s="14" t="s">
        <v>22</v>
      </c>
      <c r="E29" s="14" t="s">
        <v>74</v>
      </c>
      <c r="F29" s="14" t="s">
        <v>75</v>
      </c>
      <c r="G29" s="17">
        <v>85</v>
      </c>
      <c r="H29" s="15">
        <v>29.41</v>
      </c>
    </row>
    <row r="30" spans="1:8" x14ac:dyDescent="0.3">
      <c r="A30" s="14" t="s">
        <v>82</v>
      </c>
      <c r="B30" s="17"/>
      <c r="C30" s="14"/>
      <c r="D30" s="14"/>
      <c r="E30" s="14"/>
      <c r="F30" s="14"/>
      <c r="G30" s="17">
        <f>SUBTOTAL(109,Table1[Quantity])</f>
        <v>965</v>
      </c>
      <c r="H30" s="15">
        <f>SUBTOTAL(109,Table1[Price Per Unit])</f>
        <v>693.35</v>
      </c>
    </row>
  </sheetData>
  <conditionalFormatting sqref="B1:B29">
    <cfRule type="duplicateValues" dxfId="3" priority="1"/>
  </conditionalFormatting>
  <dataValidations count="1">
    <dataValidation type="list" allowBlank="1" showInputMessage="1" showErrorMessage="1" sqref="D2:D29" xr:uid="{6FD0EDEE-26F4-469B-8A9C-2CFE46C3F946}">
      <formula1>"North, South, East, West, Asgard"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I30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5" bestFit="1" customWidth="1"/>
    <col min="3" max="3" width="16.5546875" bestFit="1" customWidth="1"/>
    <col min="4" max="4" width="9" bestFit="1" customWidth="1"/>
    <col min="5" max="5" width="8.5546875" bestFit="1" customWidth="1"/>
    <col min="6" max="6" width="21.44140625" bestFit="1" customWidth="1"/>
    <col min="7" max="7" width="12.77734375" style="11" bestFit="1" customWidth="1"/>
    <col min="8" max="8" width="14.5546875" bestFit="1" customWidth="1"/>
    <col min="9" max="9" width="9.109375" style="24" bestFit="1" customWidth="1"/>
    <col min="10" max="11" width="50.88671875" customWidth="1"/>
  </cols>
  <sheetData>
    <row r="1" spans="1:9" s="11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8" t="s">
        <v>6</v>
      </c>
      <c r="H1" s="10" t="s">
        <v>7</v>
      </c>
      <c r="I1" s="21" t="s">
        <v>83</v>
      </c>
    </row>
    <row r="2" spans="1:9" x14ac:dyDescent="0.3">
      <c r="A2" s="13">
        <v>44227</v>
      </c>
      <c r="B2" s="17">
        <v>1</v>
      </c>
      <c r="C2" s="14" t="s">
        <v>76</v>
      </c>
      <c r="D2" s="14" t="s">
        <v>9</v>
      </c>
      <c r="E2" s="14" t="s">
        <v>10</v>
      </c>
      <c r="F2" s="14" t="s">
        <v>11</v>
      </c>
      <c r="G2" s="19">
        <v>10</v>
      </c>
      <c r="H2" s="15">
        <v>20</v>
      </c>
      <c r="I2" s="23">
        <f>IFERROR( Table134[[#This Row],[Quantity]]*Table134[[#This Row],[Price Per Unit]], "")</f>
        <v>200</v>
      </c>
    </row>
    <row r="3" spans="1:9" x14ac:dyDescent="0.3">
      <c r="A3" s="13">
        <v>44255</v>
      </c>
      <c r="B3" s="17">
        <v>2</v>
      </c>
      <c r="C3" s="14" t="s">
        <v>12</v>
      </c>
      <c r="D3" s="14" t="s">
        <v>13</v>
      </c>
      <c r="E3" s="14" t="s">
        <v>81</v>
      </c>
      <c r="F3" s="14" t="s">
        <v>15</v>
      </c>
      <c r="G3" s="19">
        <v>15</v>
      </c>
      <c r="H3" s="15">
        <v>10</v>
      </c>
      <c r="I3" s="23">
        <f>IFERROR( Table134[[#This Row],[Quantity]]*Table134[[#This Row],[Price Per Unit]], "")</f>
        <v>150</v>
      </c>
    </row>
    <row r="4" spans="1:9" x14ac:dyDescent="0.3">
      <c r="A4" s="13">
        <v>44286</v>
      </c>
      <c r="B4" s="17">
        <v>3</v>
      </c>
      <c r="C4" s="14" t="s">
        <v>77</v>
      </c>
      <c r="D4" s="14" t="s">
        <v>17</v>
      </c>
      <c r="E4" s="14" t="s">
        <v>18</v>
      </c>
      <c r="F4" s="14" t="s">
        <v>19</v>
      </c>
      <c r="G4" s="19">
        <v>0</v>
      </c>
      <c r="H4" s="14" t="s">
        <v>20</v>
      </c>
      <c r="I4" s="23" t="str">
        <f>IFERROR( Table134[[#This Row],[Quantity]]*Table134[[#This Row],[Price Per Unit]], "")</f>
        <v/>
      </c>
    </row>
    <row r="5" spans="1:9" x14ac:dyDescent="0.3">
      <c r="A5" s="13">
        <v>44316</v>
      </c>
      <c r="B5" s="17">
        <v>4</v>
      </c>
      <c r="C5" s="14" t="s">
        <v>78</v>
      </c>
      <c r="D5" s="14" t="s">
        <v>22</v>
      </c>
      <c r="E5" s="14" t="s">
        <v>23</v>
      </c>
      <c r="F5" s="14" t="s">
        <v>24</v>
      </c>
      <c r="G5" s="19">
        <v>25</v>
      </c>
      <c r="H5" s="15">
        <v>10</v>
      </c>
      <c r="I5" s="23">
        <f>IFERROR( Table134[[#This Row],[Quantity]]*Table134[[#This Row],[Price Per Unit]], "")</f>
        <v>250</v>
      </c>
    </row>
    <row r="6" spans="1:9" x14ac:dyDescent="0.3">
      <c r="A6" s="13">
        <v>44347</v>
      </c>
      <c r="B6" s="17">
        <v>5</v>
      </c>
      <c r="C6" s="14" t="s">
        <v>25</v>
      </c>
      <c r="D6" s="14" t="s">
        <v>13</v>
      </c>
      <c r="E6" s="14" t="s">
        <v>10</v>
      </c>
      <c r="F6" s="14" t="s">
        <v>26</v>
      </c>
      <c r="G6" s="19">
        <v>30</v>
      </c>
      <c r="H6" s="15">
        <v>16.670000000000002</v>
      </c>
      <c r="I6" s="23">
        <f>IFERROR( Table134[[#This Row],[Quantity]]*Table134[[#This Row],[Price Per Unit]], "")</f>
        <v>500.1</v>
      </c>
    </row>
    <row r="7" spans="1:9" x14ac:dyDescent="0.3">
      <c r="A7" s="13">
        <v>44377</v>
      </c>
      <c r="B7" s="17">
        <v>6</v>
      </c>
      <c r="C7" s="14" t="s">
        <v>79</v>
      </c>
      <c r="D7" s="16" t="s">
        <v>80</v>
      </c>
      <c r="E7" s="14" t="s">
        <v>81</v>
      </c>
      <c r="F7" s="14" t="s">
        <v>28</v>
      </c>
      <c r="G7" s="19">
        <v>0</v>
      </c>
      <c r="H7" s="14" t="s">
        <v>20</v>
      </c>
      <c r="I7" s="23" t="str">
        <f>IFERROR( Table134[[#This Row],[Quantity]]*Table134[[#This Row],[Price Per Unit]], "")</f>
        <v/>
      </c>
    </row>
    <row r="8" spans="1:9" x14ac:dyDescent="0.3">
      <c r="A8" s="13">
        <v>44408</v>
      </c>
      <c r="B8" s="17">
        <v>7</v>
      </c>
      <c r="C8" s="14" t="s">
        <v>29</v>
      </c>
      <c r="D8" s="14" t="s">
        <v>17</v>
      </c>
      <c r="E8" s="14" t="s">
        <v>18</v>
      </c>
      <c r="F8" s="14" t="s">
        <v>30</v>
      </c>
      <c r="G8" s="19">
        <v>35</v>
      </c>
      <c r="H8" s="15">
        <v>10</v>
      </c>
      <c r="I8" s="23">
        <f>IFERROR( Table134[[#This Row],[Quantity]]*Table134[[#This Row],[Price Per Unit]], "")</f>
        <v>350</v>
      </c>
    </row>
    <row r="9" spans="1:9" x14ac:dyDescent="0.3">
      <c r="A9" s="13">
        <v>44439</v>
      </c>
      <c r="B9" s="17">
        <v>8</v>
      </c>
      <c r="C9" s="14" t="s">
        <v>31</v>
      </c>
      <c r="D9" s="14" t="s">
        <v>22</v>
      </c>
      <c r="E9" s="14" t="s">
        <v>23</v>
      </c>
      <c r="F9" s="14" t="s">
        <v>32</v>
      </c>
      <c r="G9" s="19">
        <v>40</v>
      </c>
      <c r="H9" s="15">
        <v>15</v>
      </c>
      <c r="I9" s="23">
        <f>IFERROR( Table134[[#This Row],[Quantity]]*Table134[[#This Row],[Price Per Unit]], "")</f>
        <v>600</v>
      </c>
    </row>
    <row r="10" spans="1:9" x14ac:dyDescent="0.3">
      <c r="A10" s="13">
        <v>44469</v>
      </c>
      <c r="B10" s="17">
        <v>9</v>
      </c>
      <c r="C10" s="14" t="s">
        <v>33</v>
      </c>
      <c r="D10" s="14" t="s">
        <v>13</v>
      </c>
      <c r="E10" s="14" t="s">
        <v>10</v>
      </c>
      <c r="F10" s="14" t="s">
        <v>34</v>
      </c>
      <c r="G10" s="19">
        <v>45</v>
      </c>
      <c r="H10" s="15">
        <v>12.22</v>
      </c>
      <c r="I10" s="23">
        <f>IFERROR( Table134[[#This Row],[Quantity]]*Table134[[#This Row],[Price Per Unit]], "")</f>
        <v>549.9</v>
      </c>
    </row>
    <row r="11" spans="1:9" x14ac:dyDescent="0.3">
      <c r="A11" s="13">
        <v>44500</v>
      </c>
      <c r="B11" s="17">
        <v>10</v>
      </c>
      <c r="C11" s="14" t="s">
        <v>35</v>
      </c>
      <c r="D11" s="14" t="s">
        <v>9</v>
      </c>
      <c r="E11" s="14" t="s">
        <v>81</v>
      </c>
      <c r="F11" s="14" t="s">
        <v>36</v>
      </c>
      <c r="G11" s="19">
        <v>50</v>
      </c>
      <c r="H11" s="15">
        <v>14</v>
      </c>
      <c r="I11" s="23">
        <f>IFERROR( Table134[[#This Row],[Quantity]]*Table134[[#This Row],[Price Per Unit]], "")</f>
        <v>700</v>
      </c>
    </row>
    <row r="12" spans="1:9" x14ac:dyDescent="0.3">
      <c r="A12" s="13">
        <v>44530</v>
      </c>
      <c r="B12" s="17">
        <v>11</v>
      </c>
      <c r="C12" s="14" t="s">
        <v>37</v>
      </c>
      <c r="D12" s="14" t="s">
        <v>17</v>
      </c>
      <c r="E12" s="14" t="s">
        <v>18</v>
      </c>
      <c r="F12" s="14" t="s">
        <v>38</v>
      </c>
      <c r="G12" s="19">
        <v>5</v>
      </c>
      <c r="H12" s="15">
        <v>160</v>
      </c>
      <c r="I12" s="23">
        <f>IFERROR( Table134[[#This Row],[Quantity]]*Table134[[#This Row],[Price Per Unit]], "")</f>
        <v>800</v>
      </c>
    </row>
    <row r="13" spans="1:9" x14ac:dyDescent="0.3">
      <c r="A13" s="13">
        <v>44561</v>
      </c>
      <c r="B13" s="17">
        <v>12</v>
      </c>
      <c r="C13" s="14" t="s">
        <v>39</v>
      </c>
      <c r="D13" s="14" t="s">
        <v>22</v>
      </c>
      <c r="E13" s="14" t="s">
        <v>23</v>
      </c>
      <c r="F13" s="14" t="s">
        <v>40</v>
      </c>
      <c r="G13" s="19">
        <v>20</v>
      </c>
      <c r="H13" s="15">
        <v>45</v>
      </c>
      <c r="I13" s="23">
        <f>IFERROR( Table134[[#This Row],[Quantity]]*Table134[[#This Row],[Price Per Unit]], "")</f>
        <v>900</v>
      </c>
    </row>
    <row r="14" spans="1:9" x14ac:dyDescent="0.3">
      <c r="A14" s="13">
        <v>44592</v>
      </c>
      <c r="B14" s="17">
        <v>13</v>
      </c>
      <c r="C14" s="14" t="s">
        <v>41</v>
      </c>
      <c r="D14" s="14" t="s">
        <v>13</v>
      </c>
      <c r="E14" s="14" t="s">
        <v>10</v>
      </c>
      <c r="F14" s="14" t="s">
        <v>42</v>
      </c>
      <c r="G14" s="19">
        <v>0</v>
      </c>
      <c r="H14" s="14" t="s">
        <v>20</v>
      </c>
      <c r="I14" s="23" t="str">
        <f>IFERROR( Table134[[#This Row],[Quantity]]*Table134[[#This Row],[Price Per Unit]], "")</f>
        <v/>
      </c>
    </row>
    <row r="15" spans="1:9" x14ac:dyDescent="0.3">
      <c r="A15" s="13">
        <v>44620</v>
      </c>
      <c r="B15" s="17">
        <v>14</v>
      </c>
      <c r="C15" s="14" t="s">
        <v>43</v>
      </c>
      <c r="D15" s="16" t="s">
        <v>80</v>
      </c>
      <c r="E15" s="14" t="s">
        <v>81</v>
      </c>
      <c r="F15" s="14" t="s">
        <v>44</v>
      </c>
      <c r="G15" s="19">
        <v>30</v>
      </c>
      <c r="H15" s="15">
        <v>36.67</v>
      </c>
      <c r="I15" s="23">
        <f>IFERROR( Table134[[#This Row],[Quantity]]*Table134[[#This Row],[Price Per Unit]], "")</f>
        <v>1100.1000000000001</v>
      </c>
    </row>
    <row r="16" spans="1:9" x14ac:dyDescent="0.3">
      <c r="A16" s="13">
        <v>44651</v>
      </c>
      <c r="B16" s="17">
        <v>15</v>
      </c>
      <c r="C16" s="14" t="s">
        <v>45</v>
      </c>
      <c r="D16" s="14" t="s">
        <v>17</v>
      </c>
      <c r="E16" s="14" t="s">
        <v>18</v>
      </c>
      <c r="F16" s="14" t="s">
        <v>46</v>
      </c>
      <c r="G16" s="19">
        <v>35</v>
      </c>
      <c r="H16" s="15">
        <v>34.29</v>
      </c>
      <c r="I16" s="23">
        <f>IFERROR( Table134[[#This Row],[Quantity]]*Table134[[#This Row],[Price Per Unit]], "")</f>
        <v>1200.1499999999999</v>
      </c>
    </row>
    <row r="17" spans="1:9" x14ac:dyDescent="0.3">
      <c r="A17" s="13">
        <v>44681</v>
      </c>
      <c r="B17" s="17">
        <v>16</v>
      </c>
      <c r="C17" s="14" t="s">
        <v>47</v>
      </c>
      <c r="D17" s="16" t="s">
        <v>80</v>
      </c>
      <c r="E17" s="14" t="s">
        <v>23</v>
      </c>
      <c r="F17" s="14" t="s">
        <v>48</v>
      </c>
      <c r="G17" s="19">
        <v>0</v>
      </c>
      <c r="H17" s="14" t="s">
        <v>20</v>
      </c>
      <c r="I17" s="23" t="str">
        <f>IFERROR( Table134[[#This Row],[Quantity]]*Table134[[#This Row],[Price Per Unit]], "")</f>
        <v/>
      </c>
    </row>
    <row r="18" spans="1:9" x14ac:dyDescent="0.3">
      <c r="A18" s="13">
        <v>44712</v>
      </c>
      <c r="B18" s="17">
        <v>17</v>
      </c>
      <c r="C18" s="14" t="s">
        <v>49</v>
      </c>
      <c r="D18" s="14" t="s">
        <v>13</v>
      </c>
      <c r="E18" s="14" t="s">
        <v>10</v>
      </c>
      <c r="F18" s="14" t="s">
        <v>50</v>
      </c>
      <c r="G18" s="19">
        <v>40</v>
      </c>
      <c r="H18" s="15">
        <v>35</v>
      </c>
      <c r="I18" s="23">
        <f>IFERROR( Table134[[#This Row],[Quantity]]*Table134[[#This Row],[Price Per Unit]], "")</f>
        <v>1400</v>
      </c>
    </row>
    <row r="19" spans="1:9" x14ac:dyDescent="0.3">
      <c r="A19" s="13">
        <v>44742</v>
      </c>
      <c r="B19" s="17">
        <v>18</v>
      </c>
      <c r="C19" s="14" t="s">
        <v>51</v>
      </c>
      <c r="D19" s="14" t="s">
        <v>9</v>
      </c>
      <c r="E19" s="14" t="s">
        <v>81</v>
      </c>
      <c r="F19" s="14" t="s">
        <v>52</v>
      </c>
      <c r="G19" s="19">
        <v>45</v>
      </c>
      <c r="H19" s="15">
        <v>33.33</v>
      </c>
      <c r="I19" s="23">
        <f>IFERROR( Table134[[#This Row],[Quantity]]*Table134[[#This Row],[Price Per Unit]], "")</f>
        <v>1499.85</v>
      </c>
    </row>
    <row r="20" spans="1:9" x14ac:dyDescent="0.3">
      <c r="A20" s="13">
        <v>44773</v>
      </c>
      <c r="B20" s="17">
        <v>19</v>
      </c>
      <c r="C20" s="14" t="s">
        <v>53</v>
      </c>
      <c r="D20" s="14" t="s">
        <v>17</v>
      </c>
      <c r="E20" s="14" t="s">
        <v>18</v>
      </c>
      <c r="F20" s="14" t="s">
        <v>54</v>
      </c>
      <c r="G20" s="19">
        <v>50</v>
      </c>
      <c r="H20" s="15">
        <v>32</v>
      </c>
      <c r="I20" s="23">
        <f>IFERROR( Table134[[#This Row],[Quantity]]*Table134[[#This Row],[Price Per Unit]], "")</f>
        <v>1600</v>
      </c>
    </row>
    <row r="21" spans="1:9" x14ac:dyDescent="0.3">
      <c r="A21" s="13">
        <v>44804</v>
      </c>
      <c r="B21" s="17">
        <v>20</v>
      </c>
      <c r="C21" s="14" t="s">
        <v>55</v>
      </c>
      <c r="D21" s="14" t="s">
        <v>22</v>
      </c>
      <c r="E21" s="14" t="s">
        <v>23</v>
      </c>
      <c r="F21" s="14" t="s">
        <v>56</v>
      </c>
      <c r="G21" s="19">
        <v>55</v>
      </c>
      <c r="H21" s="15">
        <v>30.91</v>
      </c>
      <c r="I21" s="23">
        <f>IFERROR( Table134[[#This Row],[Quantity]]*Table134[[#This Row],[Price Per Unit]], "")</f>
        <v>1700.05</v>
      </c>
    </row>
    <row r="22" spans="1:9" x14ac:dyDescent="0.3">
      <c r="A22" s="13">
        <v>44834</v>
      </c>
      <c r="B22" s="17">
        <v>21</v>
      </c>
      <c r="C22" s="14" t="s">
        <v>57</v>
      </c>
      <c r="D22" s="14" t="s">
        <v>13</v>
      </c>
      <c r="E22" s="14" t="s">
        <v>10</v>
      </c>
      <c r="F22" s="14" t="s">
        <v>58</v>
      </c>
      <c r="G22" s="19">
        <v>60</v>
      </c>
      <c r="H22" s="15">
        <v>30</v>
      </c>
      <c r="I22" s="23">
        <f>IFERROR( Table134[[#This Row],[Quantity]]*Table134[[#This Row],[Price Per Unit]], "")</f>
        <v>1800</v>
      </c>
    </row>
    <row r="23" spans="1:9" x14ac:dyDescent="0.3">
      <c r="A23" s="13">
        <v>44865</v>
      </c>
      <c r="B23" s="17">
        <v>22</v>
      </c>
      <c r="C23" s="14" t="s">
        <v>59</v>
      </c>
      <c r="D23" s="14" t="s">
        <v>9</v>
      </c>
      <c r="E23" s="14" t="s">
        <v>81</v>
      </c>
      <c r="F23" s="14" t="s">
        <v>60</v>
      </c>
      <c r="G23" s="19">
        <v>0</v>
      </c>
      <c r="H23" s="14" t="s">
        <v>20</v>
      </c>
      <c r="I23" s="23" t="str">
        <f>IFERROR( Table134[[#This Row],[Quantity]]*Table134[[#This Row],[Price Per Unit]], "")</f>
        <v/>
      </c>
    </row>
    <row r="24" spans="1:9" x14ac:dyDescent="0.3">
      <c r="A24" s="13">
        <v>44895</v>
      </c>
      <c r="B24" s="17">
        <v>23</v>
      </c>
      <c r="C24" s="14" t="s">
        <v>61</v>
      </c>
      <c r="D24" s="14" t="s">
        <v>17</v>
      </c>
      <c r="E24" s="14" t="s">
        <v>18</v>
      </c>
      <c r="F24" s="14" t="s">
        <v>62</v>
      </c>
      <c r="G24" s="19">
        <v>65</v>
      </c>
      <c r="H24" s="15">
        <v>30.77</v>
      </c>
      <c r="I24" s="23">
        <f>IFERROR( Table134[[#This Row],[Quantity]]*Table134[[#This Row],[Price Per Unit]], "")</f>
        <v>2000.05</v>
      </c>
    </row>
    <row r="25" spans="1:9" x14ac:dyDescent="0.3">
      <c r="A25" s="13">
        <v>44926</v>
      </c>
      <c r="B25" s="17">
        <v>24</v>
      </c>
      <c r="C25" s="14" t="s">
        <v>63</v>
      </c>
      <c r="D25" s="14" t="s">
        <v>22</v>
      </c>
      <c r="E25" s="14" t="s">
        <v>23</v>
      </c>
      <c r="F25" s="14" t="s">
        <v>64</v>
      </c>
      <c r="G25" s="19">
        <v>70</v>
      </c>
      <c r="H25" s="15">
        <v>30</v>
      </c>
      <c r="I25" s="23">
        <f>IFERROR( Table134[[#This Row],[Quantity]]*Table134[[#This Row],[Price Per Unit]], "")</f>
        <v>2100</v>
      </c>
    </row>
    <row r="26" spans="1:9" x14ac:dyDescent="0.3">
      <c r="A26" s="13">
        <v>44957</v>
      </c>
      <c r="B26" s="17">
        <v>25</v>
      </c>
      <c r="C26" s="14" t="s">
        <v>65</v>
      </c>
      <c r="D26" s="14" t="s">
        <v>66</v>
      </c>
      <c r="E26" s="14" t="s">
        <v>67</v>
      </c>
      <c r="F26" s="14" t="s">
        <v>68</v>
      </c>
      <c r="G26" s="19">
        <v>75</v>
      </c>
      <c r="H26" s="15">
        <v>29.33</v>
      </c>
      <c r="I26" s="23">
        <f>IFERROR( Table134[[#This Row],[Quantity]]*Table134[[#This Row],[Price Per Unit]], "")</f>
        <v>2199.75</v>
      </c>
    </row>
    <row r="27" spans="1:9" x14ac:dyDescent="0.3">
      <c r="A27" s="13">
        <v>44985</v>
      </c>
      <c r="B27" s="17">
        <v>26</v>
      </c>
      <c r="C27" s="14" t="s">
        <v>69</v>
      </c>
      <c r="D27" s="14" t="s">
        <v>66</v>
      </c>
      <c r="E27" s="14" t="s">
        <v>70</v>
      </c>
      <c r="F27" s="14" t="s">
        <v>71</v>
      </c>
      <c r="G27" s="19">
        <v>80</v>
      </c>
      <c r="H27" s="15">
        <v>28.75</v>
      </c>
      <c r="I27" s="23">
        <f>IFERROR( Table134[[#This Row],[Quantity]]*Table134[[#This Row],[Price Per Unit]], "")</f>
        <v>2300</v>
      </c>
    </row>
    <row r="28" spans="1:9" x14ac:dyDescent="0.3">
      <c r="A28" s="13">
        <v>45016</v>
      </c>
      <c r="B28" s="17">
        <v>27</v>
      </c>
      <c r="C28" s="14" t="s">
        <v>41</v>
      </c>
      <c r="D28" s="14" t="s">
        <v>13</v>
      </c>
      <c r="E28" s="14" t="s">
        <v>72</v>
      </c>
      <c r="F28" s="14" t="s">
        <v>73</v>
      </c>
      <c r="G28" s="19">
        <v>0</v>
      </c>
      <c r="H28" s="14" t="s">
        <v>20</v>
      </c>
      <c r="I28" s="23" t="str">
        <f>IFERROR( Table134[[#This Row],[Quantity]]*Table134[[#This Row],[Price Per Unit]], "")</f>
        <v/>
      </c>
    </row>
    <row r="29" spans="1:9" x14ac:dyDescent="0.3">
      <c r="A29" s="13">
        <v>45046</v>
      </c>
      <c r="B29" s="17">
        <v>28</v>
      </c>
      <c r="C29" s="14" t="s">
        <v>39</v>
      </c>
      <c r="D29" s="14" t="s">
        <v>22</v>
      </c>
      <c r="E29" s="14" t="s">
        <v>74</v>
      </c>
      <c r="F29" s="14" t="s">
        <v>75</v>
      </c>
      <c r="G29" s="19">
        <v>85</v>
      </c>
      <c r="H29" s="15">
        <v>29.41</v>
      </c>
      <c r="I29" s="23">
        <f>IFERROR( Table134[[#This Row],[Quantity]]*Table134[[#This Row],[Price Per Unit]], "")</f>
        <v>2499.85</v>
      </c>
    </row>
    <row r="30" spans="1:9" x14ac:dyDescent="0.3">
      <c r="A30" s="14" t="s">
        <v>82</v>
      </c>
      <c r="B30" s="17"/>
      <c r="C30" s="14"/>
      <c r="D30" s="14"/>
      <c r="E30" s="14"/>
      <c r="F30" s="14"/>
      <c r="G30" s="19"/>
      <c r="H30" s="15">
        <f>SUBTOTAL(104,Table134[Price Per Unit])</f>
        <v>160</v>
      </c>
      <c r="I30" s="22">
        <f>SUBTOTAL(109,Table134[Sales])</f>
        <v>26399.8</v>
      </c>
    </row>
  </sheetData>
  <conditionalFormatting sqref="B1:B29">
    <cfRule type="duplicateValues" dxfId="2" priority="1"/>
  </conditionalFormatting>
  <dataValidations count="1">
    <dataValidation type="list" allowBlank="1" showInputMessage="1" showErrorMessage="1" sqref="D2:D29" xr:uid="{E4E649F5-048B-4864-A418-E0D71242FA56}">
      <formula1>"North, South, East, West, Asgard"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orignal_Data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nivedita</dc:creator>
  <cp:keywords/>
  <dc:description/>
  <cp:lastModifiedBy>yadav</cp:lastModifiedBy>
  <cp:revision/>
  <dcterms:created xsi:type="dcterms:W3CDTF">2019-12-23T04:48:23Z</dcterms:created>
  <dcterms:modified xsi:type="dcterms:W3CDTF">2025-02-13T05:04:27Z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