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1\OneDrive\Файлы с учебы\Документы\1_Временно необходимое барахло\! НаучР\"/>
    </mc:Choice>
  </mc:AlternateContent>
  <xr:revisionPtr revIDLastSave="0" documentId="13_ncr:1_{B1C28320-BFC5-4C26-9C6C-9921025C5111}" xr6:coauthVersionLast="47" xr6:coauthVersionMax="47" xr10:uidLastSave="{00000000-0000-0000-0000-000000000000}"/>
  <bookViews>
    <workbookView xWindow="-110" yWindow="-110" windowWidth="19420" windowHeight="10420" activeTab="3" xr2:uid="{BA513A7F-B185-4AB1-BBFB-8C7B1328CE0D}"/>
  </bookViews>
  <sheets>
    <sheet name="Тесты на ПК" sheetId="3" r:id="rId1"/>
    <sheet name="Тесты на кластере" sheetId="2" r:id="rId2"/>
    <sheet name="Тесты на кластере-2" sheetId="5" r:id="rId3"/>
    <sheet name="Тесты на параллелизм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6" l="1"/>
  <c r="F2" i="6"/>
  <c r="F24" i="6"/>
  <c r="R32" i="5"/>
  <c r="R22" i="5"/>
  <c r="P17" i="5"/>
  <c r="T12" i="5"/>
  <c r="M7" i="5"/>
  <c r="N37" i="5"/>
  <c r="P37" i="5"/>
  <c r="R37" i="5"/>
  <c r="T37" i="5"/>
  <c r="M37" i="5"/>
  <c r="N32" i="5"/>
  <c r="P32" i="5"/>
  <c r="T32" i="5"/>
  <c r="M32" i="5"/>
  <c r="N27" i="5"/>
  <c r="P27" i="5"/>
  <c r="R27" i="5"/>
  <c r="T27" i="5"/>
  <c r="M27" i="5"/>
  <c r="N22" i="5"/>
  <c r="P22" i="5"/>
  <c r="T22" i="5"/>
  <c r="M22" i="5"/>
  <c r="N17" i="5"/>
  <c r="R17" i="5"/>
  <c r="T17" i="5"/>
  <c r="M17" i="5"/>
  <c r="S8" i="5"/>
  <c r="Q8" i="5"/>
  <c r="O8" i="5"/>
  <c r="N12" i="5"/>
  <c r="P12" i="5"/>
  <c r="R12" i="5"/>
  <c r="M12" i="5"/>
  <c r="N7" i="5"/>
  <c r="P7" i="5"/>
  <c r="R7" i="5"/>
  <c r="T7" i="5"/>
  <c r="U25" i="5"/>
  <c r="S38" i="5"/>
  <c r="Q38" i="5"/>
  <c r="O38" i="5"/>
  <c r="U24" i="5"/>
  <c r="S35" i="5"/>
  <c r="S37" i="5" s="1"/>
  <c r="Q35" i="5"/>
  <c r="Q37" i="5" s="1"/>
  <c r="O35" i="5"/>
  <c r="O37" i="5" s="1"/>
  <c r="G35" i="5"/>
  <c r="S33" i="5"/>
  <c r="Q33" i="5"/>
  <c r="O33" i="5"/>
  <c r="S30" i="5"/>
  <c r="S32" i="5" s="1"/>
  <c r="Q30" i="5"/>
  <c r="Q32" i="5" s="1"/>
  <c r="O30" i="5"/>
  <c r="O32" i="5" s="1"/>
  <c r="G30" i="5"/>
  <c r="U23" i="5"/>
  <c r="S28" i="5"/>
  <c r="Q28" i="5"/>
  <c r="O28" i="5"/>
  <c r="U22" i="5"/>
  <c r="S25" i="5"/>
  <c r="S27" i="5" s="1"/>
  <c r="Q25" i="5"/>
  <c r="Q27" i="5" s="1"/>
  <c r="O25" i="5"/>
  <c r="O27" i="5" s="1"/>
  <c r="G25" i="5"/>
  <c r="U21" i="5"/>
  <c r="S23" i="5"/>
  <c r="Q23" i="5"/>
  <c r="O23" i="5"/>
  <c r="U20" i="5"/>
  <c r="S20" i="5"/>
  <c r="S22" i="5" s="1"/>
  <c r="Q20" i="5"/>
  <c r="Q22" i="5" s="1"/>
  <c r="O20" i="5"/>
  <c r="O22" i="5" s="1"/>
  <c r="G20" i="5"/>
  <c r="U16" i="5"/>
  <c r="S18" i="5"/>
  <c r="Q18" i="5"/>
  <c r="O18" i="5"/>
  <c r="U15" i="5"/>
  <c r="S15" i="5"/>
  <c r="S17" i="5" s="1"/>
  <c r="Q15" i="5"/>
  <c r="Q17" i="5" s="1"/>
  <c r="O15" i="5"/>
  <c r="O17" i="5" s="1"/>
  <c r="G15" i="5"/>
  <c r="U13" i="5"/>
  <c r="S13" i="5"/>
  <c r="Q13" i="5"/>
  <c r="O13" i="5"/>
  <c r="U10" i="5"/>
  <c r="S10" i="5"/>
  <c r="S12" i="5" s="1"/>
  <c r="Q10" i="5"/>
  <c r="Q12" i="5" s="1"/>
  <c r="O10" i="5"/>
  <c r="O12" i="5" s="1"/>
  <c r="G10" i="5"/>
  <c r="U5" i="5"/>
  <c r="S5" i="5"/>
  <c r="S7" i="5" s="1"/>
  <c r="Q5" i="5"/>
  <c r="Q7" i="5" s="1"/>
  <c r="O5" i="5"/>
  <c r="O7" i="5" s="1"/>
  <c r="G5" i="5"/>
  <c r="F3" i="5"/>
  <c r="G3" i="5" s="1"/>
  <c r="U19" i="2"/>
  <c r="U18" i="2"/>
  <c r="S19" i="2"/>
  <c r="Q19" i="2"/>
  <c r="O19" i="2"/>
  <c r="S18" i="2"/>
  <c r="Q18" i="2"/>
  <c r="O18" i="2"/>
  <c r="G18" i="2"/>
  <c r="U17" i="2"/>
  <c r="S17" i="2"/>
  <c r="Q17" i="2"/>
  <c r="O17" i="2"/>
  <c r="U16" i="2"/>
  <c r="S16" i="2"/>
  <c r="Q16" i="2"/>
  <c r="O16" i="2"/>
  <c r="G16" i="2"/>
  <c r="U15" i="2"/>
  <c r="S15" i="2"/>
  <c r="Q15" i="2"/>
  <c r="O15" i="2"/>
  <c r="U14" i="2"/>
  <c r="S14" i="2"/>
  <c r="Q14" i="2"/>
  <c r="O14" i="2"/>
  <c r="G14" i="2"/>
  <c r="U7" i="2"/>
  <c r="U8" i="2"/>
  <c r="U9" i="2"/>
  <c r="U10" i="2"/>
  <c r="U11" i="2"/>
  <c r="U12" i="2"/>
  <c r="U13" i="2"/>
  <c r="U6" i="2"/>
  <c r="S7" i="2"/>
  <c r="S8" i="2"/>
  <c r="S9" i="2"/>
  <c r="S10" i="2"/>
  <c r="S11" i="2"/>
  <c r="S12" i="2"/>
  <c r="S13" i="2"/>
  <c r="S6" i="2"/>
  <c r="O7" i="2"/>
  <c r="O8" i="2"/>
  <c r="O9" i="2"/>
  <c r="O10" i="2"/>
  <c r="O11" i="2"/>
  <c r="O12" i="2"/>
  <c r="O13" i="2"/>
  <c r="Q7" i="2"/>
  <c r="Q8" i="2"/>
  <c r="Q9" i="2"/>
  <c r="Q10" i="2"/>
  <c r="Q11" i="2"/>
  <c r="Q12" i="2"/>
  <c r="Q13" i="2"/>
  <c r="Q6" i="2"/>
  <c r="O6" i="2"/>
  <c r="G12" i="2"/>
  <c r="G10" i="2"/>
  <c r="F9" i="2"/>
  <c r="G8" i="2"/>
  <c r="G6" i="2"/>
  <c r="F3" i="2"/>
  <c r="G3" i="2" s="1"/>
  <c r="V21" i="3"/>
  <c r="G20" i="3"/>
  <c r="Y21" i="3"/>
  <c r="X21" i="3"/>
  <c r="T21" i="3"/>
  <c r="Y20" i="3"/>
  <c r="X20" i="3"/>
  <c r="V20" i="3"/>
  <c r="T20" i="3"/>
  <c r="Y7" i="3"/>
  <c r="Y9" i="3"/>
  <c r="Y10" i="3"/>
  <c r="Y12" i="3"/>
  <c r="Y13" i="3"/>
  <c r="Y15" i="3"/>
  <c r="Y16" i="3"/>
  <c r="Y6" i="3"/>
  <c r="X7" i="3"/>
  <c r="X9" i="3"/>
  <c r="X10" i="3"/>
  <c r="X12" i="3"/>
  <c r="X13" i="3"/>
  <c r="X15" i="3"/>
  <c r="X16" i="3"/>
  <c r="X6" i="3"/>
  <c r="V7" i="3"/>
  <c r="V9" i="3"/>
  <c r="V10" i="3"/>
  <c r="V12" i="3"/>
  <c r="V13" i="3"/>
  <c r="V15" i="3"/>
  <c r="V16" i="3"/>
  <c r="V6" i="3"/>
  <c r="T7" i="3"/>
  <c r="T9" i="3"/>
  <c r="T10" i="3"/>
  <c r="T12" i="3"/>
  <c r="T13" i="3"/>
  <c r="T15" i="3"/>
  <c r="T16" i="3"/>
  <c r="T6" i="3"/>
  <c r="F10" i="3"/>
  <c r="G15" i="3"/>
  <c r="G12" i="3"/>
  <c r="G9" i="3"/>
  <c r="G6" i="3"/>
  <c r="F3" i="3"/>
  <c r="G3" i="3" s="1"/>
</calcChain>
</file>

<file path=xl/sharedStrings.xml><?xml version="1.0" encoding="utf-8"?>
<sst xmlns="http://schemas.openxmlformats.org/spreadsheetml/2006/main" count="299" uniqueCount="95">
  <si>
    <t>k-truss</t>
  </si>
  <si>
    <t>sup</t>
  </si>
  <si>
    <t>1-s</t>
  </si>
  <si>
    <t>1.154</t>
  </si>
  <si>
    <t>3.889</t>
  </si>
  <si>
    <t>2.067</t>
  </si>
  <si>
    <t>6.533</t>
  </si>
  <si>
    <t>0.972507</t>
  </si>
  <si>
    <t>5.10009</t>
  </si>
  <si>
    <t>E</t>
  </si>
  <si>
    <t>V</t>
  </si>
  <si>
    <t>m13</t>
  </si>
  <si>
    <t>file</t>
  </si>
  <si>
    <t>name</t>
  </si>
  <si>
    <t>E(дейст.)</t>
  </si>
  <si>
    <t>SERIAL SUP: 15329652</t>
  </si>
  <si>
    <t>SERIAL2 11321844</t>
  </si>
  <si>
    <t>%</t>
  </si>
  <si>
    <t>m11</t>
  </si>
  <si>
    <t>Bodendiek /CurlCurl_3</t>
  </si>
  <si>
    <t>GHS_psdef /ford2</t>
  </si>
  <si>
    <t>min</t>
  </si>
  <si>
    <t>max</t>
  </si>
  <si>
    <t>m12</t>
  </si>
  <si>
    <t>TSOPF/TSOPF_FS_b39_c30</t>
  </si>
  <si>
    <t>DNVS/shipsec8</t>
  </si>
  <si>
    <t>m14</t>
  </si>
  <si>
    <t>PARSEC/Ga10As10H30</t>
  </si>
  <si>
    <t>0.012337</t>
  </si>
  <si>
    <t>0.07231</t>
  </si>
  <si>
    <t>74.0712</t>
  </si>
  <si>
    <t>151.979</t>
  </si>
  <si>
    <t>0.679553</t>
  </si>
  <si>
    <t>3.58216</t>
  </si>
  <si>
    <t>1.78724</t>
  </si>
  <si>
    <t>14.3392</t>
  </si>
  <si>
    <t>0.012159</t>
  </si>
  <si>
    <t>0.07323</t>
  </si>
  <si>
    <t>74.0973</t>
  </si>
  <si>
    <t>150.771</t>
  </si>
  <si>
    <t>0.582572</t>
  </si>
  <si>
    <t>3.26945</t>
  </si>
  <si>
    <t>1.77525</t>
  </si>
  <si>
    <t>14.3554</t>
  </si>
  <si>
    <t>0.013671</t>
  </si>
  <si>
    <t>0.070493</t>
  </si>
  <si>
    <t>87.457626</t>
  </si>
  <si>
    <t>204.969884</t>
  </si>
  <si>
    <t>1.057228</t>
  </si>
  <si>
    <t>3.837425</t>
  </si>
  <si>
    <t>4.134259</t>
  </si>
  <si>
    <t>15.306576</t>
  </si>
  <si>
    <t>2-p</t>
  </si>
  <si>
    <t>3-p</t>
  </si>
  <si>
    <t>4-p</t>
  </si>
  <si>
    <t>as-skitter</t>
  </si>
  <si>
    <t>m0</t>
  </si>
  <si>
    <t>0.009934</t>
  </si>
  <si>
    <t>0.043813</t>
  </si>
  <si>
    <t>74.615564</t>
  </si>
  <si>
    <t>157.527171</t>
  </si>
  <si>
    <t>0.826027</t>
  </si>
  <si>
    <t>4.327384</t>
  </si>
  <si>
    <t>2.888764</t>
  </si>
  <si>
    <t>10.119801</t>
  </si>
  <si>
    <t>75.816477</t>
  </si>
  <si>
    <t>247.171361</t>
  </si>
  <si>
    <t>s</t>
  </si>
  <si>
    <t>8-p</t>
  </si>
  <si>
    <t>16-p</t>
  </si>
  <si>
    <t>m1</t>
  </si>
  <si>
    <t>in-2004</t>
  </si>
  <si>
    <t>m4</t>
  </si>
  <si>
    <t>soc-LiveJournal1</t>
  </si>
  <si>
    <t>loaded</t>
  </si>
  <si>
    <t>sup(1)</t>
  </si>
  <si>
    <t>sup(2)</t>
  </si>
  <si>
    <t xml:space="preserve"> </t>
  </si>
  <si>
    <t>k-truss (max)</t>
  </si>
  <si>
    <t>forcing job termination DUE TO TIME LIMIT</t>
  </si>
  <si>
    <t>static, бeз chunk</t>
  </si>
  <si>
    <t>static, chunk=4</t>
  </si>
  <si>
    <t>static, chunk=10</t>
  </si>
  <si>
    <t>static, chunk=16</t>
  </si>
  <si>
    <t>static, chunk=32</t>
  </si>
  <si>
    <t>dynamic, бeз chunk</t>
  </si>
  <si>
    <t>dynamic, chunk=4</t>
  </si>
  <si>
    <t>dynamic, chunk=10</t>
  </si>
  <si>
    <t>dynamic, chunk=16</t>
  </si>
  <si>
    <t>dynamic, chunk=32</t>
  </si>
  <si>
    <t>static, chunk=100</t>
  </si>
  <si>
    <t>static, chunk=200</t>
  </si>
  <si>
    <t>dynamic, chunk=100</t>
  </si>
  <si>
    <t>dynamic, chunk=200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</si>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</sst>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"/>
    <numFmt numFmtId="166" formatCode="#,##0.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D3F9"/>
        <bgColor indexed="64"/>
      </patternFill>
    </fill>
    <fill>
      <patternFill patternType="solid">
        <fgColor rgb="FFFED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3" fontId="0" fillId="3" borderId="0" xfId="0" applyNumberFormat="1" applyFill="1" applyAlignment="1">
      <alignment wrapText="1"/>
    </xf>
    <xf numFmtId="3" fontId="0" fillId="3" borderId="0" xfId="0" applyNumberFormat="1" applyFill="1"/>
    <xf numFmtId="164" fontId="0" fillId="3" borderId="0" xfId="0" applyNumberFormat="1" applyFill="1"/>
    <xf numFmtId="3" fontId="0" fillId="4" borderId="0" xfId="0" applyNumberFormat="1" applyFill="1" applyAlignment="1">
      <alignment wrapText="1"/>
    </xf>
    <xf numFmtId="3" fontId="0" fillId="4" borderId="0" xfId="0" applyNumberFormat="1" applyFill="1"/>
    <xf numFmtId="164" fontId="0" fillId="4" borderId="0" xfId="0" applyNumberFormat="1" applyFill="1"/>
    <xf numFmtId="3" fontId="0" fillId="2" borderId="0" xfId="0" applyNumberFormat="1" applyFill="1" applyAlignment="1">
      <alignment horizontal="center"/>
    </xf>
    <xf numFmtId="3" fontId="0" fillId="0" borderId="0" xfId="0" applyNumberFormat="1" applyAlignment="1"/>
    <xf numFmtId="165" fontId="0" fillId="2" borderId="0" xfId="0" applyNumberFormat="1" applyFill="1" applyAlignment="1">
      <alignment horizontal="right"/>
    </xf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3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65" fontId="1" fillId="0" borderId="0" xfId="0" applyNumberFormat="1" applyFont="1"/>
    <xf numFmtId="165" fontId="0" fillId="2" borderId="0" xfId="0" applyNumberFormat="1" applyFont="1" applyFill="1" applyAlignment="1">
      <alignment horizontal="right"/>
    </xf>
    <xf numFmtId="165" fontId="0" fillId="0" borderId="0" xfId="0" applyNumberFormat="1" applyFont="1"/>
    <xf numFmtId="166" fontId="0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3" fontId="0" fillId="2" borderId="0" xfId="0" applyNumberFormat="1" applyFill="1" applyAlignment="1"/>
    <xf numFmtId="3" fontId="0" fillId="0" borderId="0" xfId="0" applyNumberFormat="1" applyAlignment="1">
      <alignment horizontal="left"/>
    </xf>
    <xf numFmtId="3" fontId="0" fillId="2" borderId="0" xfId="0" applyNumberFormat="1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vertical="center"/>
    </xf>
    <xf numFmtId="2" fontId="0" fillId="2" borderId="0" xfId="0" applyNumberForma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4" fontId="0" fillId="0" borderId="0" xfId="0" applyNumberFormat="1"/>
    <xf numFmtId="2" fontId="0" fillId="2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6" borderId="0" xfId="0" applyNumberFormat="1" applyFont="1" applyFill="1" applyAlignment="1">
      <alignment horizontal="right"/>
    </xf>
    <xf numFmtId="2" fontId="0" fillId="6" borderId="0" xfId="0" applyNumberFormat="1" applyFill="1" applyAlignment="1">
      <alignment horizontal="right"/>
    </xf>
    <xf numFmtId="4" fontId="0" fillId="6" borderId="0" xfId="0" applyNumberFormat="1" applyFill="1"/>
    <xf numFmtId="3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 wrapText="1"/>
    </xf>
    <xf numFmtId="3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81"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D6CE"/>
      <color rgb="FFF5D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8AF1-C305-4280-A70E-1AF9FE18EE67}">
  <dimension ref="B1:AB21"/>
  <sheetViews>
    <sheetView zoomScale="84" workbookViewId="0">
      <selection activeCell="W1" sqref="W1"/>
    </sheetView>
  </sheetViews>
  <sheetFormatPr defaultRowHeight="14.5" x14ac:dyDescent="0.35"/>
  <cols>
    <col min="1" max="1" width="4.453125" style="1" customWidth="1"/>
    <col min="2" max="2" width="12.1796875" style="1" customWidth="1"/>
    <col min="3" max="3" width="4.7265625" style="1" customWidth="1"/>
    <col min="4" max="4" width="10.81640625" style="1" customWidth="1"/>
    <col min="5" max="5" width="11.1796875" style="1" hidden="1" customWidth="1"/>
    <col min="6" max="6" width="10.36328125" style="1" customWidth="1"/>
    <col min="7" max="7" width="10.81640625" style="2" customWidth="1"/>
    <col min="8" max="9" width="10.7265625" style="1" customWidth="1"/>
    <col min="10" max="10" width="10.7265625" style="1" hidden="1" customWidth="1"/>
    <col min="11" max="11" width="8.7265625" style="1"/>
    <col min="12" max="13" width="0" style="1" hidden="1" customWidth="1"/>
    <col min="14" max="14" width="8.7265625" style="1"/>
    <col min="15" max="15" width="10.1796875" style="15" customWidth="1"/>
    <col min="16" max="17" width="8.7265625" style="15" hidden="1" customWidth="1"/>
    <col min="18" max="18" width="0" style="15" hidden="1" customWidth="1"/>
    <col min="19" max="19" width="10.54296875" style="15" customWidth="1"/>
    <col min="20" max="20" width="0" style="15" hidden="1" customWidth="1"/>
    <col min="21" max="22" width="10.36328125" style="15" hidden="1" customWidth="1"/>
    <col min="23" max="23" width="11" style="15" customWidth="1"/>
    <col min="24" max="24" width="11.26953125" style="1" hidden="1" customWidth="1"/>
    <col min="25" max="25" width="11.81640625" style="1" hidden="1" customWidth="1"/>
    <col min="26" max="16384" width="8.7265625" style="1"/>
  </cols>
  <sheetData>
    <row r="1" spans="2:28" x14ac:dyDescent="0.35">
      <c r="B1" s="3" t="s">
        <v>13</v>
      </c>
      <c r="C1" s="3" t="s">
        <v>12</v>
      </c>
      <c r="D1" s="3" t="s">
        <v>10</v>
      </c>
      <c r="E1" s="3" t="s">
        <v>9</v>
      </c>
      <c r="F1" s="3" t="s">
        <v>14</v>
      </c>
      <c r="G1" s="4" t="s">
        <v>17</v>
      </c>
      <c r="H1" s="42" t="s">
        <v>0</v>
      </c>
      <c r="I1" s="42"/>
      <c r="J1" s="11"/>
      <c r="O1" s="13" t="s">
        <v>2</v>
      </c>
      <c r="P1" s="13"/>
      <c r="Q1" s="13"/>
      <c r="R1" s="14">
        <v>1</v>
      </c>
      <c r="S1" s="13" t="s">
        <v>52</v>
      </c>
      <c r="U1" s="14" t="s">
        <v>53</v>
      </c>
      <c r="W1" s="13" t="s">
        <v>54</v>
      </c>
    </row>
    <row r="2" spans="2:28" x14ac:dyDescent="0.35">
      <c r="H2" s="1" t="s">
        <v>21</v>
      </c>
      <c r="I2" s="1" t="s">
        <v>22</v>
      </c>
      <c r="L2" s="43"/>
      <c r="M2" s="43"/>
    </row>
    <row r="3" spans="2:28" ht="31" hidden="1" customHeight="1" x14ac:dyDescent="0.35">
      <c r="B3" s="8" t="s">
        <v>19</v>
      </c>
      <c r="C3" s="9" t="s">
        <v>11</v>
      </c>
      <c r="D3" s="9">
        <v>1219574</v>
      </c>
      <c r="E3" s="9">
        <v>7382096</v>
      </c>
      <c r="F3" s="9">
        <f>12325044/2</f>
        <v>6162522</v>
      </c>
      <c r="G3" s="10">
        <f>F3*100/(D3*D3)</f>
        <v>4.1432598213427018E-4</v>
      </c>
      <c r="H3" s="9">
        <v>2</v>
      </c>
      <c r="I3" s="9">
        <v>4</v>
      </c>
      <c r="J3" s="9"/>
      <c r="L3" s="43"/>
      <c r="M3" s="43"/>
      <c r="N3" s="3" t="s">
        <v>1</v>
      </c>
      <c r="O3" s="15" t="s">
        <v>7</v>
      </c>
      <c r="R3" s="15" t="s">
        <v>5</v>
      </c>
      <c r="S3" s="15" t="s">
        <v>3</v>
      </c>
      <c r="U3" s="15">
        <v>0.98899999999999999</v>
      </c>
      <c r="W3" s="15">
        <v>0.95599999999999996</v>
      </c>
      <c r="X3" s="1" t="s">
        <v>15</v>
      </c>
    </row>
    <row r="4" spans="2:28" ht="14.5" hidden="1" customHeight="1" x14ac:dyDescent="0.35">
      <c r="H4" s="1">
        <v>562</v>
      </c>
      <c r="I4" s="1">
        <v>5159884</v>
      </c>
      <c r="L4" s="43"/>
      <c r="M4" s="43"/>
      <c r="N4" s="3" t="s">
        <v>0</v>
      </c>
      <c r="O4" s="15" t="s">
        <v>8</v>
      </c>
      <c r="R4" s="15" t="s">
        <v>6</v>
      </c>
      <c r="S4" s="15" t="s">
        <v>4</v>
      </c>
      <c r="U4" s="15">
        <v>3.7050000000000001</v>
      </c>
      <c r="W4" s="15">
        <v>3.133</v>
      </c>
      <c r="X4" s="1" t="s">
        <v>16</v>
      </c>
    </row>
    <row r="6" spans="2:28" ht="29" x14ac:dyDescent="0.35">
      <c r="B6" s="5" t="s">
        <v>20</v>
      </c>
      <c r="C6" s="6" t="s">
        <v>18</v>
      </c>
      <c r="D6" s="6">
        <v>100196</v>
      </c>
      <c r="E6" s="6">
        <v>322442</v>
      </c>
      <c r="F6" s="6">
        <v>222246</v>
      </c>
      <c r="G6" s="7">
        <f>F6*100/(D6*D6)</f>
        <v>2.213773503434247E-3</v>
      </c>
      <c r="H6" s="6">
        <v>2</v>
      </c>
      <c r="I6" s="6">
        <v>27</v>
      </c>
      <c r="J6" s="6"/>
      <c r="L6" s="12"/>
      <c r="M6" s="12"/>
      <c r="N6" s="3" t="s">
        <v>1</v>
      </c>
      <c r="O6" s="16">
        <v>1.2116E-2</v>
      </c>
      <c r="P6" s="15" t="s">
        <v>28</v>
      </c>
      <c r="Q6" s="15" t="s">
        <v>36</v>
      </c>
      <c r="R6" s="15" t="s">
        <v>44</v>
      </c>
      <c r="S6" s="1" t="s">
        <v>57</v>
      </c>
      <c r="T6" s="15" t="e">
        <f>O6/#REF!</f>
        <v>#REF!</v>
      </c>
      <c r="U6" s="15">
        <v>9.5359999999999993E-3</v>
      </c>
      <c r="V6" s="15">
        <f>O6/U6</f>
        <v>1.2705536912751678</v>
      </c>
      <c r="W6" s="15">
        <v>1.193E-2</v>
      </c>
      <c r="X6" s="15" t="e">
        <f>O6/#REF!</f>
        <v>#REF!</v>
      </c>
      <c r="Y6" s="15" t="e">
        <f>O6-#REF!</f>
        <v>#REF!</v>
      </c>
      <c r="AB6" s="1" t="s">
        <v>67</v>
      </c>
    </row>
    <row r="7" spans="2:28" x14ac:dyDescent="0.35">
      <c r="H7" s="1">
        <v>140508</v>
      </c>
      <c r="I7" s="1">
        <v>702</v>
      </c>
      <c r="L7" s="12"/>
      <c r="M7" s="12"/>
      <c r="N7" s="3" t="s">
        <v>0</v>
      </c>
      <c r="O7" s="16">
        <v>7.2833999999999996E-2</v>
      </c>
      <c r="P7" s="15" t="s">
        <v>29</v>
      </c>
      <c r="Q7" s="15" t="s">
        <v>37</v>
      </c>
      <c r="R7" s="15" t="s">
        <v>45</v>
      </c>
      <c r="S7" s="1" t="s">
        <v>58</v>
      </c>
      <c r="T7" s="15" t="e">
        <f>O7/#REF!</f>
        <v>#REF!</v>
      </c>
      <c r="U7" s="15">
        <v>3.5203999999999999E-2</v>
      </c>
      <c r="V7" s="15">
        <f t="shared" ref="V7:V16" si="0">O7/U7</f>
        <v>2.0689126235655038</v>
      </c>
      <c r="W7" s="15">
        <v>3.0655000000000002E-2</v>
      </c>
      <c r="X7" s="15" t="e">
        <f>O7/#REF!</f>
        <v>#REF!</v>
      </c>
      <c r="Y7" s="15" t="e">
        <f>O7-#REF!</f>
        <v>#REF!</v>
      </c>
    </row>
    <row r="8" spans="2:28" x14ac:dyDescent="0.35">
      <c r="L8" s="12"/>
      <c r="M8" s="12"/>
      <c r="O8" s="16"/>
    </row>
    <row r="9" spans="2:28" ht="29" x14ac:dyDescent="0.35">
      <c r="B9" s="5" t="s">
        <v>24</v>
      </c>
      <c r="C9" s="6" t="s">
        <v>23</v>
      </c>
      <c r="D9" s="6">
        <v>120216</v>
      </c>
      <c r="E9" s="6">
        <v>1575639</v>
      </c>
      <c r="F9" s="6">
        <v>1545520</v>
      </c>
      <c r="G9" s="7">
        <f>F9*100/(D9*D9)</f>
        <v>1.0694243850565666E-2</v>
      </c>
      <c r="H9" s="6">
        <v>2</v>
      </c>
      <c r="I9" s="6">
        <v>21</v>
      </c>
      <c r="J9" s="6">
        <v>22</v>
      </c>
      <c r="L9" s="12"/>
      <c r="M9" s="12"/>
      <c r="N9" s="3" t="s">
        <v>1</v>
      </c>
      <c r="O9" s="16">
        <v>76.610900000000001</v>
      </c>
      <c r="P9" s="15" t="s">
        <v>30</v>
      </c>
      <c r="Q9" s="15" t="s">
        <v>38</v>
      </c>
      <c r="R9" s="15" t="s">
        <v>46</v>
      </c>
      <c r="S9" s="1" t="s">
        <v>59</v>
      </c>
      <c r="T9" s="15" t="e">
        <f>O9/#REF!</f>
        <v>#REF!</v>
      </c>
      <c r="U9" s="15">
        <v>71.820797999999996</v>
      </c>
      <c r="V9" s="15">
        <f t="shared" si="0"/>
        <v>1.0666951932224424</v>
      </c>
      <c r="W9" s="15">
        <v>74.937835000000007</v>
      </c>
      <c r="X9" s="15" t="e">
        <f>O9/#REF!</f>
        <v>#REF!</v>
      </c>
      <c r="Y9" s="15" t="e">
        <f>O9-#REF!</f>
        <v>#REF!</v>
      </c>
    </row>
    <row r="10" spans="2:28" x14ac:dyDescent="0.35">
      <c r="F10" s="1">
        <f>I10+H10</f>
        <v>1544592</v>
      </c>
      <c r="H10" s="1">
        <v>209402</v>
      </c>
      <c r="I10" s="1">
        <v>1335190</v>
      </c>
      <c r="J10" s="1">
        <v>10</v>
      </c>
      <c r="L10" s="12"/>
      <c r="M10" s="12"/>
      <c r="N10" s="3" t="s">
        <v>0</v>
      </c>
      <c r="O10" s="16">
        <v>196.494</v>
      </c>
      <c r="P10" s="15" t="s">
        <v>31</v>
      </c>
      <c r="Q10" s="15" t="s">
        <v>39</v>
      </c>
      <c r="R10" s="15" t="s">
        <v>47</v>
      </c>
      <c r="S10" s="1" t="s">
        <v>60</v>
      </c>
      <c r="T10" s="15" t="e">
        <f>O10/#REF!</f>
        <v>#REF!</v>
      </c>
      <c r="U10" s="15">
        <v>128.00445999999999</v>
      </c>
      <c r="V10" s="15">
        <f t="shared" si="0"/>
        <v>1.5350558878964062</v>
      </c>
      <c r="W10" s="15">
        <v>112.71162</v>
      </c>
      <c r="X10" s="15" t="e">
        <f>O10/#REF!</f>
        <v>#REF!</v>
      </c>
      <c r="Y10" s="15" t="e">
        <f>O10-#REF!</f>
        <v>#REF!</v>
      </c>
    </row>
    <row r="11" spans="2:28" x14ac:dyDescent="0.35">
      <c r="L11" s="12"/>
      <c r="M11" s="12"/>
      <c r="O11" s="16"/>
    </row>
    <row r="12" spans="2:28" ht="29" x14ac:dyDescent="0.35">
      <c r="B12" s="5" t="s">
        <v>25</v>
      </c>
      <c r="C12" s="6" t="s">
        <v>11</v>
      </c>
      <c r="D12" s="6">
        <v>114919</v>
      </c>
      <c r="E12" s="6">
        <v>3384159</v>
      </c>
      <c r="F12" s="6">
        <v>3269240</v>
      </c>
      <c r="G12" s="7">
        <f>F12*100/(D12*D12)</f>
        <v>2.4755011224308524E-2</v>
      </c>
      <c r="H12" s="6">
        <v>9</v>
      </c>
      <c r="I12" s="6">
        <v>30</v>
      </c>
      <c r="J12" s="6"/>
      <c r="L12" s="12"/>
      <c r="M12" s="12"/>
      <c r="N12" s="3" t="s">
        <v>1</v>
      </c>
      <c r="O12" s="16">
        <v>0.95294999999999996</v>
      </c>
      <c r="P12" s="15" t="s">
        <v>32</v>
      </c>
      <c r="Q12" s="15" t="s">
        <v>40</v>
      </c>
      <c r="R12" s="15" t="s">
        <v>48</v>
      </c>
      <c r="S12" s="1" t="s">
        <v>61</v>
      </c>
      <c r="T12" s="15" t="e">
        <f>O12/#REF!</f>
        <v>#REF!</v>
      </c>
      <c r="U12" s="15">
        <v>0.53739300000000001</v>
      </c>
      <c r="V12" s="15">
        <f t="shared" si="0"/>
        <v>1.7732832396402631</v>
      </c>
      <c r="W12" s="15">
        <v>0.56543299999999996</v>
      </c>
      <c r="X12" s="15" t="e">
        <f>O12/#REF!</f>
        <v>#REF!</v>
      </c>
      <c r="Y12" s="15" t="e">
        <f>O12-#REF!</f>
        <v>#REF!</v>
      </c>
    </row>
    <row r="13" spans="2:28" x14ac:dyDescent="0.35">
      <c r="H13" s="1">
        <v>54</v>
      </c>
      <c r="I13" s="1">
        <v>12651</v>
      </c>
      <c r="L13" s="12"/>
      <c r="M13" s="12"/>
      <c r="N13" s="3" t="s">
        <v>0</v>
      </c>
      <c r="O13" s="16">
        <v>10.487299999999999</v>
      </c>
      <c r="P13" s="15" t="s">
        <v>33</v>
      </c>
      <c r="Q13" s="15" t="s">
        <v>41</v>
      </c>
      <c r="R13" s="15" t="s">
        <v>49</v>
      </c>
      <c r="S13" s="1" t="s">
        <v>62</v>
      </c>
      <c r="T13" s="15" t="e">
        <f>O13/#REF!</f>
        <v>#REF!</v>
      </c>
      <c r="U13" s="15">
        <v>2.2770679999999999</v>
      </c>
      <c r="V13" s="15">
        <f t="shared" si="0"/>
        <v>4.605615642571939</v>
      </c>
      <c r="W13" s="15">
        <v>4.0530080000000002</v>
      </c>
      <c r="X13" s="15" t="e">
        <f>O13/#REF!</f>
        <v>#REF!</v>
      </c>
      <c r="Y13" s="15" t="e">
        <f>O13-#REF!</f>
        <v>#REF!</v>
      </c>
    </row>
    <row r="14" spans="2:28" x14ac:dyDescent="0.35">
      <c r="L14" s="12"/>
      <c r="M14" s="12"/>
      <c r="O14" s="16"/>
    </row>
    <row r="15" spans="2:28" ht="29" x14ac:dyDescent="0.35">
      <c r="B15" s="5" t="s">
        <v>27</v>
      </c>
      <c r="C15" s="6" t="s">
        <v>26</v>
      </c>
      <c r="D15" s="6">
        <v>113081</v>
      </c>
      <c r="E15" s="6">
        <v>3114357</v>
      </c>
      <c r="F15" s="6">
        <v>3001276</v>
      </c>
      <c r="G15" s="7">
        <f>F15*100/(D15*D15)</f>
        <v>2.347073308549277E-2</v>
      </c>
      <c r="H15" s="6">
        <v>3</v>
      </c>
      <c r="I15" s="6">
        <v>390</v>
      </c>
      <c r="J15" s="6"/>
      <c r="L15" s="12"/>
      <c r="M15" s="12"/>
      <c r="N15" s="3" t="s">
        <v>1</v>
      </c>
      <c r="O15" s="16">
        <v>1.87768</v>
      </c>
      <c r="P15" s="15" t="s">
        <v>34</v>
      </c>
      <c r="Q15" s="15" t="s">
        <v>42</v>
      </c>
      <c r="R15" s="15" t="s">
        <v>50</v>
      </c>
      <c r="S15" s="1" t="s">
        <v>63</v>
      </c>
      <c r="T15" s="15" t="e">
        <f>O15/#REF!</f>
        <v>#REF!</v>
      </c>
      <c r="U15" s="15">
        <v>3.0018180000000001</v>
      </c>
      <c r="V15" s="15">
        <f t="shared" si="0"/>
        <v>0.62551427168469242</v>
      </c>
      <c r="W15" s="15">
        <v>2.689575</v>
      </c>
      <c r="X15" s="15" t="e">
        <f>O15/#REF!</f>
        <v>#REF!</v>
      </c>
      <c r="Y15" s="15" t="e">
        <f>O15-#REF!</f>
        <v>#REF!</v>
      </c>
    </row>
    <row r="16" spans="2:28" x14ac:dyDescent="0.35">
      <c r="H16" s="1">
        <v>72</v>
      </c>
      <c r="I16" s="1">
        <v>227565</v>
      </c>
      <c r="L16" s="12"/>
      <c r="M16" s="12"/>
      <c r="N16" s="3" t="s">
        <v>0</v>
      </c>
      <c r="O16" s="16">
        <v>54.277200000000001</v>
      </c>
      <c r="P16" s="15" t="s">
        <v>35</v>
      </c>
      <c r="Q16" s="15" t="s">
        <v>43</v>
      </c>
      <c r="R16" s="15" t="s">
        <v>51</v>
      </c>
      <c r="S16" s="1" t="s">
        <v>64</v>
      </c>
      <c r="T16" s="15" t="e">
        <f>O16/#REF!</f>
        <v>#REF!</v>
      </c>
      <c r="U16" s="15">
        <v>9.7480049999999991</v>
      </c>
      <c r="V16" s="15">
        <f t="shared" si="0"/>
        <v>5.568031612622276</v>
      </c>
      <c r="W16" s="15">
        <v>7.3302610000000001</v>
      </c>
      <c r="X16" s="15" t="e">
        <f>O16/#REF!</f>
        <v>#REF!</v>
      </c>
      <c r="Y16" s="15" t="e">
        <f>O16-#REF!</f>
        <v>#REF!</v>
      </c>
    </row>
    <row r="17" spans="2:25" x14ac:dyDescent="0.35">
      <c r="L17" s="12"/>
      <c r="M17" s="12"/>
      <c r="O17" s="16"/>
    </row>
    <row r="18" spans="2:25" x14ac:dyDescent="0.35">
      <c r="O18" s="16"/>
    </row>
    <row r="19" spans="2:25" ht="16.5" customHeight="1" x14ac:dyDescent="0.35">
      <c r="O19" s="16"/>
    </row>
    <row r="20" spans="2:25" ht="27" customHeight="1" x14ac:dyDescent="0.35">
      <c r="B20" s="8" t="s">
        <v>55</v>
      </c>
      <c r="C20" s="9" t="s">
        <v>56</v>
      </c>
      <c r="D20" s="9">
        <v>1696415</v>
      </c>
      <c r="E20" s="9">
        <v>11095298</v>
      </c>
      <c r="F20" s="9">
        <v>11095298</v>
      </c>
      <c r="G20" s="10">
        <f>F20*100/(D20*D20)</f>
        <v>3.8554472301776321E-4</v>
      </c>
      <c r="H20" s="9">
        <v>2</v>
      </c>
      <c r="I20" s="9">
        <v>68</v>
      </c>
      <c r="J20" s="6"/>
      <c r="M20" s="12"/>
      <c r="N20" s="3" t="s">
        <v>1</v>
      </c>
      <c r="O20" s="16">
        <v>66.913600000000002</v>
      </c>
      <c r="P20" s="15">
        <v>0</v>
      </c>
      <c r="Q20" s="15">
        <v>0</v>
      </c>
      <c r="R20" s="15">
        <v>0</v>
      </c>
      <c r="S20" s="1" t="s">
        <v>65</v>
      </c>
      <c r="T20" s="15" t="e">
        <f>O20/#REF!</f>
        <v>#REF!</v>
      </c>
      <c r="U20" s="12">
        <v>75.734536000000006</v>
      </c>
      <c r="V20" s="15">
        <f t="shared" ref="V20:V21" si="1">O20/U20</f>
        <v>0.88352822284406674</v>
      </c>
      <c r="W20" s="15">
        <v>74.908009000000007</v>
      </c>
      <c r="X20" s="15" t="e">
        <f>O20/#REF!</f>
        <v>#REF!</v>
      </c>
      <c r="Y20" s="15" t="e">
        <f>O20-#REF!</f>
        <v>#REF!</v>
      </c>
    </row>
    <row r="21" spans="2:25" x14ac:dyDescent="0.35">
      <c r="H21" s="1">
        <v>2319807</v>
      </c>
      <c r="I21" s="1">
        <v>8195</v>
      </c>
      <c r="L21" s="12"/>
      <c r="M21" s="12"/>
      <c r="N21" s="3" t="s">
        <v>0</v>
      </c>
      <c r="O21" s="16">
        <v>272.56599999999997</v>
      </c>
      <c r="P21" s="15">
        <v>0</v>
      </c>
      <c r="Q21" s="15">
        <v>0</v>
      </c>
      <c r="R21" s="15">
        <v>0</v>
      </c>
      <c r="S21" s="1" t="s">
        <v>66</v>
      </c>
      <c r="T21" s="15" t="e">
        <f>O21/#REF!</f>
        <v>#REF!</v>
      </c>
      <c r="U21" s="12">
        <v>181.47501</v>
      </c>
      <c r="V21" s="15">
        <f t="shared" si="1"/>
        <v>1.5019478439483209</v>
      </c>
      <c r="W21" s="15">
        <v>173.27546000000001</v>
      </c>
      <c r="X21" s="15" t="e">
        <f>O21/#REF!</f>
        <v>#REF!</v>
      </c>
      <c r="Y21" s="15" t="e">
        <f>O21-#REF!</f>
        <v>#REF!</v>
      </c>
    </row>
  </sheetData>
  <mergeCells count="2">
    <mergeCell ref="H1:I1"/>
    <mergeCell ref="L2:M4"/>
  </mergeCells>
  <conditionalFormatting sqref="T3:T4 T6:T7 T9:T10 T12:T13 T15:T16 T663:T1048576">
    <cfRule type="containsBlanks" priority="29">
      <formula>LEN(TRIM(T3))=0</formula>
    </cfRule>
    <cfRule type="cellIs" dxfId="80" priority="30" operator="lessThan">
      <formula>1</formula>
    </cfRule>
  </conditionalFormatting>
  <conditionalFormatting sqref="V6:V7 V9:V10 V12:V13 V15:V16">
    <cfRule type="containsBlanks" priority="27">
      <formula>LEN(TRIM(V6))=0</formula>
    </cfRule>
    <cfRule type="cellIs" dxfId="79" priority="28" operator="lessThan">
      <formula>1</formula>
    </cfRule>
  </conditionalFormatting>
  <conditionalFormatting sqref="X6:X7 X9:X10 X12:X13 X15:X16">
    <cfRule type="containsBlanks" priority="25">
      <formula>LEN(TRIM(X6))=0</formula>
    </cfRule>
    <cfRule type="cellIs" dxfId="78" priority="26" operator="lessThan">
      <formula>1</formula>
    </cfRule>
  </conditionalFormatting>
  <conditionalFormatting sqref="Y6:Y7 Y9:Y10 Y12:Y13 Y15:Y16">
    <cfRule type="cellIs" dxfId="77" priority="22" operator="greaterThan">
      <formula>0</formula>
    </cfRule>
  </conditionalFormatting>
  <conditionalFormatting sqref="Y20:Y21">
    <cfRule type="cellIs" dxfId="76" priority="15" operator="greaterThan">
      <formula>0</formula>
    </cfRule>
  </conditionalFormatting>
  <conditionalFormatting sqref="T20:T21">
    <cfRule type="containsBlanks" priority="20">
      <formula>LEN(TRIM(T20))=0</formula>
    </cfRule>
    <cfRule type="cellIs" dxfId="75" priority="21" operator="lessThan">
      <formula>1</formula>
    </cfRule>
  </conditionalFormatting>
  <conditionalFormatting sqref="V20:V21">
    <cfRule type="containsBlanks" priority="18">
      <formula>LEN(TRIM(V20))=0</formula>
    </cfRule>
    <cfRule type="cellIs" dxfId="74" priority="19" operator="lessThan">
      <formula>1</formula>
    </cfRule>
  </conditionalFormatting>
  <conditionalFormatting sqref="X20:X21">
    <cfRule type="containsBlanks" priority="16">
      <formula>LEN(TRIM(X20))=0</formula>
    </cfRule>
    <cfRule type="cellIs" dxfId="73" priority="17" operator="lessThan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985-6650-4B92-BF8C-0C779F5D5209}">
  <dimension ref="B1:W19"/>
  <sheetViews>
    <sheetView zoomScale="78" workbookViewId="0">
      <selection activeCell="V10" sqref="V10"/>
    </sheetView>
  </sheetViews>
  <sheetFormatPr defaultRowHeight="14.5" x14ac:dyDescent="0.35"/>
  <cols>
    <col min="1" max="1" width="4.453125" style="1" customWidth="1"/>
    <col min="2" max="2" width="12.1796875" style="1" customWidth="1"/>
    <col min="3" max="3" width="4.7265625" style="1" hidden="1" customWidth="1"/>
    <col min="4" max="4" width="10.1796875" style="1" customWidth="1"/>
    <col min="5" max="5" width="11.1796875" style="1" hidden="1" customWidth="1"/>
    <col min="6" max="6" width="10.36328125" style="1" customWidth="1"/>
    <col min="7" max="7" width="7.36328125" style="2" customWidth="1"/>
    <col min="8" max="8" width="9.81640625" style="1" hidden="1" customWidth="1"/>
    <col min="9" max="9" width="9.6328125" style="1" customWidth="1"/>
    <col min="10" max="10" width="10.7265625" style="1" hidden="1" customWidth="1"/>
    <col min="11" max="11" width="5.26953125" style="1" customWidth="1"/>
    <col min="12" max="12" width="7.36328125" style="1" customWidth="1"/>
    <col min="13" max="13" width="10.1796875" style="15" customWidth="1"/>
    <col min="14" max="14" width="10.54296875" style="15" customWidth="1"/>
    <col min="15" max="15" width="8.7265625" style="15" hidden="1" customWidth="1"/>
    <col min="16" max="16" width="15.08984375" style="15" customWidth="1"/>
    <col min="17" max="17" width="11.26953125" style="1" hidden="1" customWidth="1"/>
    <col min="18" max="18" width="10.36328125" style="1" customWidth="1"/>
    <col min="19" max="19" width="11.26953125" style="1" hidden="1" customWidth="1"/>
    <col min="20" max="20" width="10" style="1" customWidth="1"/>
    <col min="21" max="21" width="10.1796875" style="1" hidden="1" customWidth="1"/>
    <col min="22" max="22" width="8.7265625" style="1"/>
    <col min="23" max="23" width="8.7265625" style="16"/>
    <col min="24" max="16384" width="8.7265625" style="1"/>
  </cols>
  <sheetData>
    <row r="1" spans="2:21" x14ac:dyDescent="0.35">
      <c r="B1" s="3" t="s">
        <v>13</v>
      </c>
      <c r="C1" s="3" t="s">
        <v>12</v>
      </c>
      <c r="D1" s="3" t="s">
        <v>10</v>
      </c>
      <c r="E1" s="3" t="s">
        <v>9</v>
      </c>
      <c r="F1" s="3" t="s">
        <v>14</v>
      </c>
      <c r="G1" s="4" t="s">
        <v>17</v>
      </c>
      <c r="H1" s="42" t="s">
        <v>0</v>
      </c>
      <c r="I1" s="42"/>
      <c r="J1" s="17"/>
      <c r="M1" s="13" t="s">
        <v>2</v>
      </c>
      <c r="N1" s="13" t="s">
        <v>52</v>
      </c>
      <c r="P1" s="13" t="s">
        <v>54</v>
      </c>
      <c r="R1" s="13" t="s">
        <v>68</v>
      </c>
      <c r="T1" s="13" t="s">
        <v>69</v>
      </c>
    </row>
    <row r="2" spans="2:21" x14ac:dyDescent="0.35">
      <c r="H2" s="1" t="s">
        <v>21</v>
      </c>
      <c r="I2" s="1" t="s">
        <v>22</v>
      </c>
    </row>
    <row r="3" spans="2:21" ht="31" hidden="1" customHeight="1" x14ac:dyDescent="0.35">
      <c r="B3" s="8" t="s">
        <v>19</v>
      </c>
      <c r="C3" s="9" t="s">
        <v>11</v>
      </c>
      <c r="D3" s="9">
        <v>1219574</v>
      </c>
      <c r="E3" s="9">
        <v>7382096</v>
      </c>
      <c r="F3" s="9">
        <f>12325044/2</f>
        <v>6162522</v>
      </c>
      <c r="G3" s="10">
        <f>F3*100/(D3*D3)</f>
        <v>4.1432598213427018E-4</v>
      </c>
      <c r="H3" s="9">
        <v>2</v>
      </c>
      <c r="I3" s="9">
        <v>4</v>
      </c>
      <c r="J3" s="9"/>
      <c r="L3" s="3" t="s">
        <v>1</v>
      </c>
      <c r="M3" s="15" t="s">
        <v>7</v>
      </c>
      <c r="N3" s="15" t="s">
        <v>3</v>
      </c>
      <c r="P3" s="15">
        <v>0.95599999999999996</v>
      </c>
      <c r="Q3" s="1" t="s">
        <v>15</v>
      </c>
    </row>
    <row r="4" spans="2:21" ht="14.5" hidden="1" customHeight="1" x14ac:dyDescent="0.35">
      <c r="H4" s="1">
        <v>562</v>
      </c>
      <c r="I4" s="1">
        <v>5159884</v>
      </c>
      <c r="L4" s="3" t="s">
        <v>0</v>
      </c>
      <c r="M4" s="15" t="s">
        <v>8</v>
      </c>
      <c r="N4" s="15" t="s">
        <v>4</v>
      </c>
      <c r="P4" s="15">
        <v>3.133</v>
      </c>
      <c r="Q4" s="1" t="s">
        <v>16</v>
      </c>
    </row>
    <row r="6" spans="2:21" ht="29" x14ac:dyDescent="0.35">
      <c r="B6" s="5" t="s">
        <v>20</v>
      </c>
      <c r="C6" s="6" t="s">
        <v>18</v>
      </c>
      <c r="D6" s="6">
        <v>100196</v>
      </c>
      <c r="E6" s="6">
        <v>322442</v>
      </c>
      <c r="F6" s="6">
        <v>222246</v>
      </c>
      <c r="G6" s="7">
        <f>F6*100/(D6*D6)</f>
        <v>2.213773503434247E-3</v>
      </c>
      <c r="H6" s="6">
        <v>2</v>
      </c>
      <c r="I6" s="6">
        <v>27</v>
      </c>
      <c r="J6" s="6"/>
      <c r="L6" s="3" t="s">
        <v>1</v>
      </c>
      <c r="M6" s="16">
        <v>4.9119000000000003E-3</v>
      </c>
      <c r="N6" s="16">
        <v>1.14372E-2</v>
      </c>
      <c r="O6" s="15">
        <f>$M6/N6</f>
        <v>0.42946700241317809</v>
      </c>
      <c r="P6" s="16">
        <v>8.6798699999999993E-3</v>
      </c>
      <c r="Q6" s="15">
        <f>$M6/P6</f>
        <v>0.56589557216870767</v>
      </c>
      <c r="R6" s="16">
        <v>8.3539500000000006E-3</v>
      </c>
      <c r="S6" s="15">
        <f>$M6/R6</f>
        <v>0.58797335392239602</v>
      </c>
      <c r="T6" s="16">
        <v>7.3928800000000001E-3</v>
      </c>
      <c r="U6" s="15">
        <f>$M6/T6</f>
        <v>0.6644095399898281</v>
      </c>
    </row>
    <row r="7" spans="2:21" x14ac:dyDescent="0.35">
      <c r="H7" s="1">
        <v>140508</v>
      </c>
      <c r="I7" s="1">
        <v>702</v>
      </c>
      <c r="L7" s="3" t="s">
        <v>0</v>
      </c>
      <c r="M7" s="16">
        <v>1.6926099999999999E-2</v>
      </c>
      <c r="N7" s="16">
        <v>2.34089E-2</v>
      </c>
      <c r="O7" s="15">
        <f t="shared" ref="O7:O13" si="0">$M7/N7</f>
        <v>0.7230625958502962</v>
      </c>
      <c r="P7" s="16">
        <v>1.3399100000000001E-2</v>
      </c>
      <c r="Q7" s="15">
        <f t="shared" ref="Q7:Q13" si="1">$M7/P7</f>
        <v>1.2632266346247134</v>
      </c>
      <c r="R7" s="16">
        <v>9.2158299999999995E-3</v>
      </c>
      <c r="S7" s="15">
        <f t="shared" ref="S7:S13" si="2">$M7/R7</f>
        <v>1.8366332712300466</v>
      </c>
      <c r="T7" s="16">
        <v>5.1851299999999996E-3</v>
      </c>
      <c r="U7" s="15">
        <f t="shared" ref="U7:U13" si="3">$M7/T7</f>
        <v>3.2643540277678671</v>
      </c>
    </row>
    <row r="8" spans="2:21" ht="14" customHeight="1" x14ac:dyDescent="0.35">
      <c r="B8" s="5" t="s">
        <v>24</v>
      </c>
      <c r="C8" s="6" t="s">
        <v>23</v>
      </c>
      <c r="D8" s="6">
        <v>120216</v>
      </c>
      <c r="E8" s="6">
        <v>1575639</v>
      </c>
      <c r="F8" s="6">
        <v>1545520</v>
      </c>
      <c r="G8" s="7">
        <f>F8*100/(D8*D8)</f>
        <v>1.0694243850565666E-2</v>
      </c>
      <c r="H8" s="6">
        <v>2</v>
      </c>
      <c r="I8" s="6">
        <v>21</v>
      </c>
      <c r="J8" s="6">
        <v>22</v>
      </c>
      <c r="L8" s="3" t="s">
        <v>1</v>
      </c>
      <c r="M8" s="16">
        <v>18.262499999999999</v>
      </c>
      <c r="N8" s="16">
        <v>23.831099999999999</v>
      </c>
      <c r="O8" s="15">
        <f t="shared" si="0"/>
        <v>0.76633055125445326</v>
      </c>
      <c r="P8" s="16">
        <v>23.7319</v>
      </c>
      <c r="Q8" s="15">
        <f t="shared" si="1"/>
        <v>0.7695338342062793</v>
      </c>
      <c r="R8" s="16">
        <v>13.8666</v>
      </c>
      <c r="S8" s="15">
        <f t="shared" si="2"/>
        <v>1.3170135433343428</v>
      </c>
      <c r="T8" s="16">
        <v>7.5199400000000001</v>
      </c>
      <c r="U8" s="15">
        <f t="shared" si="3"/>
        <v>2.4285433128455809</v>
      </c>
    </row>
    <row r="9" spans="2:21" ht="14" customHeight="1" x14ac:dyDescent="0.35">
      <c r="F9" s="1">
        <f>I9+H9</f>
        <v>1544592</v>
      </c>
      <c r="H9" s="1">
        <v>209402</v>
      </c>
      <c r="I9" s="1">
        <v>1335190</v>
      </c>
      <c r="J9" s="1">
        <v>10</v>
      </c>
      <c r="L9" s="3" t="s">
        <v>0</v>
      </c>
      <c r="M9" s="16">
        <v>46.032899999999998</v>
      </c>
      <c r="N9" s="16">
        <v>24.4879</v>
      </c>
      <c r="O9" s="15">
        <f t="shared" si="0"/>
        <v>1.8798222795748103</v>
      </c>
      <c r="P9" s="16">
        <v>12.049099999999999</v>
      </c>
      <c r="Q9" s="15">
        <f t="shared" si="1"/>
        <v>3.8204430206405458</v>
      </c>
      <c r="R9" s="16">
        <v>6.2081400000000002</v>
      </c>
      <c r="S9" s="15">
        <f t="shared" si="2"/>
        <v>7.4149262097826396</v>
      </c>
      <c r="T9" s="16">
        <v>4.0773099999999998</v>
      </c>
      <c r="U9" s="15">
        <f t="shared" si="3"/>
        <v>11.290017192707937</v>
      </c>
    </row>
    <row r="10" spans="2:21" ht="29" x14ac:dyDescent="0.35">
      <c r="B10" s="5" t="s">
        <v>25</v>
      </c>
      <c r="C10" s="6" t="s">
        <v>11</v>
      </c>
      <c r="D10" s="6">
        <v>114919</v>
      </c>
      <c r="E10" s="6">
        <v>3384159</v>
      </c>
      <c r="F10" s="6">
        <v>3269240</v>
      </c>
      <c r="G10" s="7">
        <f>F10*100/(D10*D10)</f>
        <v>2.4755011224308524E-2</v>
      </c>
      <c r="H10" s="6">
        <v>9</v>
      </c>
      <c r="I10" s="6">
        <v>30</v>
      </c>
      <c r="J10" s="6"/>
      <c r="L10" s="3" t="s">
        <v>1</v>
      </c>
      <c r="M10" s="16">
        <v>0.170795</v>
      </c>
      <c r="N10" s="16">
        <v>0.52340900000000001</v>
      </c>
      <c r="O10" s="15">
        <f t="shared" si="0"/>
        <v>0.32631269236868299</v>
      </c>
      <c r="P10" s="16">
        <v>0.29627100000000001</v>
      </c>
      <c r="Q10" s="15">
        <f t="shared" si="1"/>
        <v>0.57648234217996364</v>
      </c>
      <c r="R10" s="16">
        <v>0.178705</v>
      </c>
      <c r="S10" s="15">
        <f t="shared" si="2"/>
        <v>0.9557371086427352</v>
      </c>
      <c r="T10" s="16">
        <v>0.131054</v>
      </c>
      <c r="U10" s="15">
        <f t="shared" si="3"/>
        <v>1.3032414119370641</v>
      </c>
    </row>
    <row r="11" spans="2:21" x14ac:dyDescent="0.35">
      <c r="H11" s="1">
        <v>54</v>
      </c>
      <c r="I11" s="1">
        <v>12651</v>
      </c>
      <c r="L11" s="3" t="s">
        <v>0</v>
      </c>
      <c r="M11" s="16">
        <v>2.3784999999999998</v>
      </c>
      <c r="N11" s="16">
        <v>1.0107999999999999</v>
      </c>
      <c r="O11" s="15">
        <f t="shared" si="0"/>
        <v>2.3530866640284924</v>
      </c>
      <c r="P11" s="16">
        <v>0.66182399999999997</v>
      </c>
      <c r="Q11" s="15">
        <f t="shared" si="1"/>
        <v>3.593855768300938</v>
      </c>
      <c r="R11" s="16">
        <v>0.42387200000000003</v>
      </c>
      <c r="S11" s="15">
        <f t="shared" si="2"/>
        <v>5.6113638079420198</v>
      </c>
      <c r="T11" s="16">
        <v>0.480545</v>
      </c>
      <c r="U11" s="15">
        <f t="shared" si="3"/>
        <v>4.9495884880708356</v>
      </c>
    </row>
    <row r="12" spans="2:21" ht="29" x14ac:dyDescent="0.35">
      <c r="B12" s="5" t="s">
        <v>27</v>
      </c>
      <c r="C12" s="6" t="s">
        <v>26</v>
      </c>
      <c r="D12" s="6">
        <v>113081</v>
      </c>
      <c r="E12" s="6">
        <v>3114357</v>
      </c>
      <c r="F12" s="6">
        <v>3001276</v>
      </c>
      <c r="G12" s="7">
        <f>F12*100/(D12*D12)</f>
        <v>2.347073308549277E-2</v>
      </c>
      <c r="H12" s="6">
        <v>3</v>
      </c>
      <c r="I12" s="6">
        <v>390</v>
      </c>
      <c r="J12" s="6"/>
      <c r="L12" s="3" t="s">
        <v>1</v>
      </c>
      <c r="M12" s="16">
        <v>0.51624999999999999</v>
      </c>
      <c r="N12" s="16">
        <v>2.00644</v>
      </c>
      <c r="O12" s="15">
        <f t="shared" si="0"/>
        <v>0.25729650525308506</v>
      </c>
      <c r="P12" s="16">
        <v>1.66351</v>
      </c>
      <c r="Q12" s="15">
        <f t="shared" si="1"/>
        <v>0.31033777975485566</v>
      </c>
      <c r="R12" s="16">
        <v>1.08064</v>
      </c>
      <c r="S12" s="15">
        <f t="shared" si="2"/>
        <v>0.47772616227420783</v>
      </c>
      <c r="T12" s="16">
        <v>0.73950300000000002</v>
      </c>
      <c r="U12" s="15">
        <f t="shared" si="3"/>
        <v>0.69810399687357583</v>
      </c>
    </row>
    <row r="13" spans="2:21" x14ac:dyDescent="0.35">
      <c r="H13" s="1">
        <v>72</v>
      </c>
      <c r="I13" s="1">
        <v>227565</v>
      </c>
      <c r="L13" s="3" t="s">
        <v>0</v>
      </c>
      <c r="M13" s="16">
        <v>8.71692</v>
      </c>
      <c r="N13" s="16">
        <v>2.1060300000000001</v>
      </c>
      <c r="O13" s="15">
        <f t="shared" si="0"/>
        <v>4.1390293585561455</v>
      </c>
      <c r="P13" s="16">
        <v>1.1221300000000001</v>
      </c>
      <c r="Q13" s="15">
        <f t="shared" si="1"/>
        <v>7.7681908513273861</v>
      </c>
      <c r="R13" s="16">
        <v>0.60489700000000002</v>
      </c>
      <c r="S13" s="15">
        <f t="shared" si="2"/>
        <v>14.410585603830073</v>
      </c>
      <c r="T13" s="16">
        <v>0.55901999999999996</v>
      </c>
      <c r="U13" s="15">
        <f t="shared" si="3"/>
        <v>15.593216700654718</v>
      </c>
    </row>
    <row r="14" spans="2:21" ht="24" customHeight="1" x14ac:dyDescent="0.35">
      <c r="B14" s="8" t="s">
        <v>55</v>
      </c>
      <c r="C14" s="9" t="s">
        <v>56</v>
      </c>
      <c r="D14" s="9">
        <v>1696415</v>
      </c>
      <c r="E14" s="9">
        <v>11095298</v>
      </c>
      <c r="F14" s="9">
        <v>11095298</v>
      </c>
      <c r="G14" s="10">
        <f>F14*100/(D14*D14)</f>
        <v>3.8554472301776321E-4</v>
      </c>
      <c r="H14" s="9">
        <v>2</v>
      </c>
      <c r="I14" s="9">
        <v>68</v>
      </c>
      <c r="J14" s="6"/>
      <c r="L14" s="3" t="s">
        <v>1</v>
      </c>
      <c r="M14" s="16">
        <v>16.862500000000001</v>
      </c>
      <c r="N14" s="16">
        <v>30.477799999999998</v>
      </c>
      <c r="O14" s="15">
        <f t="shared" ref="O14:O19" si="4">$M14/N14</f>
        <v>0.55327156159565327</v>
      </c>
      <c r="P14" s="16">
        <v>27.041699999999999</v>
      </c>
      <c r="Q14" s="15">
        <f t="shared" ref="Q14:Q19" si="5">$M14/P14</f>
        <v>0.62357396169619517</v>
      </c>
      <c r="R14" s="16">
        <v>20.5275</v>
      </c>
      <c r="S14" s="15">
        <f t="shared" ref="S14:S19" si="6">$M14/R14</f>
        <v>0.82145901838996471</v>
      </c>
      <c r="T14" s="16">
        <v>15.979799999999999</v>
      </c>
      <c r="U14" s="15">
        <f t="shared" ref="U14:U19" si="7">$M14/T14</f>
        <v>1.0552384885918473</v>
      </c>
    </row>
    <row r="15" spans="2:21" x14ac:dyDescent="0.35">
      <c r="H15" s="1">
        <v>2319807</v>
      </c>
      <c r="I15" s="1">
        <v>8195</v>
      </c>
      <c r="L15" s="3" t="s">
        <v>0</v>
      </c>
      <c r="M15" s="16">
        <v>68.031700000000001</v>
      </c>
      <c r="N15" s="16">
        <v>55.586100000000002</v>
      </c>
      <c r="O15" s="15">
        <f t="shared" si="4"/>
        <v>1.223897701043966</v>
      </c>
      <c r="P15" s="16">
        <v>27.497800000000002</v>
      </c>
      <c r="Q15" s="15">
        <f t="shared" si="5"/>
        <v>2.4740779262340986</v>
      </c>
      <c r="R15" s="16">
        <v>20.116499999999998</v>
      </c>
      <c r="S15" s="15">
        <f t="shared" si="6"/>
        <v>3.3818855168642661</v>
      </c>
      <c r="T15" s="16">
        <v>11.638</v>
      </c>
      <c r="U15" s="15">
        <f t="shared" si="7"/>
        <v>5.8456521739130434</v>
      </c>
    </row>
    <row r="16" spans="2:21" ht="24" customHeight="1" x14ac:dyDescent="0.35">
      <c r="B16" s="8" t="s">
        <v>71</v>
      </c>
      <c r="C16" s="9" t="s">
        <v>70</v>
      </c>
      <c r="D16" s="9">
        <v>1382908</v>
      </c>
      <c r="E16" s="9">
        <v>1575639</v>
      </c>
      <c r="F16" s="9">
        <v>8269821</v>
      </c>
      <c r="G16" s="10">
        <f>F16*100/(D16*D16)</f>
        <v>4.3242374273843139E-4</v>
      </c>
      <c r="H16" s="9">
        <v>2</v>
      </c>
      <c r="I16" s="9">
        <v>4253</v>
      </c>
      <c r="J16" s="6">
        <v>22</v>
      </c>
      <c r="L16" s="3" t="s">
        <v>1</v>
      </c>
      <c r="M16" s="16">
        <v>0.61990599999999996</v>
      </c>
      <c r="N16" s="16">
        <v>4.5734300000000001</v>
      </c>
      <c r="O16" s="15">
        <f t="shared" si="4"/>
        <v>0.13554509416346155</v>
      </c>
      <c r="P16" s="16">
        <v>5.1124099999999997</v>
      </c>
      <c r="Q16" s="15">
        <f t="shared" si="5"/>
        <v>0.1212551418998085</v>
      </c>
      <c r="R16" s="16">
        <v>6.2311100000000001</v>
      </c>
      <c r="S16" s="15">
        <f t="shared" si="6"/>
        <v>9.9485645414701382E-2</v>
      </c>
      <c r="T16" s="16">
        <v>6.8647900000000002</v>
      </c>
      <c r="U16" s="15">
        <f t="shared" si="7"/>
        <v>9.0302252508816724E-2</v>
      </c>
    </row>
    <row r="17" spans="2:21" x14ac:dyDescent="0.35">
      <c r="H17" s="1">
        <v>209402</v>
      </c>
      <c r="I17" s="1">
        <v>2</v>
      </c>
      <c r="J17" s="1">
        <v>10</v>
      </c>
      <c r="L17" s="3" t="s">
        <v>0</v>
      </c>
      <c r="M17" s="16">
        <v>34.742100000000001</v>
      </c>
      <c r="N17" s="16">
        <v>28.425699999999999</v>
      </c>
      <c r="O17" s="15">
        <f t="shared" si="4"/>
        <v>1.2222073686839727</v>
      </c>
      <c r="P17" s="16">
        <v>18.7773</v>
      </c>
      <c r="Q17" s="15">
        <f t="shared" si="5"/>
        <v>1.850218082471921</v>
      </c>
      <c r="R17" s="16">
        <v>15.52</v>
      </c>
      <c r="S17" s="15">
        <f t="shared" si="6"/>
        <v>2.2385373711340208</v>
      </c>
      <c r="T17" s="16">
        <v>15.8856</v>
      </c>
      <c r="U17" s="15">
        <f t="shared" si="7"/>
        <v>2.1870184317872789</v>
      </c>
    </row>
    <row r="18" spans="2:21" ht="29" x14ac:dyDescent="0.35">
      <c r="B18" s="8" t="s">
        <v>73</v>
      </c>
      <c r="C18" s="9" t="s">
        <v>72</v>
      </c>
      <c r="D18" s="9">
        <v>4847571</v>
      </c>
      <c r="E18" s="9">
        <v>1575639</v>
      </c>
      <c r="F18" s="9">
        <v>34237695</v>
      </c>
      <c r="G18" s="10">
        <f>F18*100/(D18*D18)</f>
        <v>1.4569886257759961E-4</v>
      </c>
      <c r="H18" s="9">
        <v>2</v>
      </c>
      <c r="I18" s="9">
        <v>3533</v>
      </c>
      <c r="J18" s="6">
        <v>22</v>
      </c>
      <c r="L18" s="3" t="s">
        <v>1</v>
      </c>
      <c r="M18" s="16">
        <v>7.2458600000000004</v>
      </c>
      <c r="N18" s="16">
        <v>13.2965</v>
      </c>
      <c r="O18" s="15">
        <f t="shared" si="4"/>
        <v>0.54494491031474457</v>
      </c>
      <c r="P18" s="16">
        <v>10.719799999999999</v>
      </c>
      <c r="Q18" s="15">
        <f t="shared" si="5"/>
        <v>0.67593238679826129</v>
      </c>
      <c r="R18" s="16">
        <v>9.5787200000000006</v>
      </c>
      <c r="S18" s="15">
        <f t="shared" si="6"/>
        <v>0.75645388945495851</v>
      </c>
      <c r="T18" s="16">
        <v>7.9716800000000001</v>
      </c>
      <c r="U18" s="15">
        <f t="shared" si="7"/>
        <v>0.90895018365012148</v>
      </c>
    </row>
    <row r="19" spans="2:21" x14ac:dyDescent="0.35">
      <c r="H19" s="1">
        <v>209402</v>
      </c>
      <c r="I19" s="1">
        <v>1</v>
      </c>
      <c r="J19" s="1">
        <v>10</v>
      </c>
      <c r="L19" s="3" t="s">
        <v>0</v>
      </c>
      <c r="M19" s="16">
        <v>118.601</v>
      </c>
      <c r="N19" s="16">
        <v>87.620699999999999</v>
      </c>
      <c r="O19" s="15">
        <f t="shared" si="4"/>
        <v>1.3535728429469291</v>
      </c>
      <c r="P19" s="16">
        <v>47.815899999999999</v>
      </c>
      <c r="Q19" s="15">
        <f t="shared" si="5"/>
        <v>2.4803674091672434</v>
      </c>
      <c r="R19" s="16">
        <v>28.485900000000001</v>
      </c>
      <c r="S19" s="15">
        <f t="shared" si="6"/>
        <v>4.1634984325578621</v>
      </c>
      <c r="T19" s="16">
        <v>22.988099999999999</v>
      </c>
      <c r="U19" s="15">
        <f t="shared" si="7"/>
        <v>5.1592345604899927</v>
      </c>
    </row>
  </sheetData>
  <mergeCells count="1">
    <mergeCell ref="H1:I1"/>
  </mergeCells>
  <conditionalFormatting sqref="O3:O4 O671:O1048576 O6:O13">
    <cfRule type="containsBlanks" priority="87">
      <formula>LEN(TRIM(O3))=0</formula>
    </cfRule>
    <cfRule type="cellIs" dxfId="72" priority="88" operator="lessThan">
      <formula>1</formula>
    </cfRule>
  </conditionalFormatting>
  <conditionalFormatting sqref="S6:S13">
    <cfRule type="containsBlanks" priority="53">
      <formula>LEN(TRIM(S6))=0</formula>
    </cfRule>
    <cfRule type="cellIs" dxfId="71" priority="54" operator="lessThan">
      <formula>1</formula>
    </cfRule>
  </conditionalFormatting>
  <conditionalFormatting sqref="O6:O13">
    <cfRule type="cellIs" dxfId="70" priority="58" operator="greaterThan">
      <formula>1</formula>
    </cfRule>
  </conditionalFormatting>
  <conditionalFormatting sqref="Q6:Q13">
    <cfRule type="containsBlanks" priority="56">
      <formula>LEN(TRIM(Q6))=0</formula>
    </cfRule>
    <cfRule type="cellIs" dxfId="69" priority="57" operator="lessThan">
      <formula>1</formula>
    </cfRule>
  </conditionalFormatting>
  <conditionalFormatting sqref="Q6:Q13">
    <cfRule type="cellIs" dxfId="68" priority="55" operator="greaterThan">
      <formula>1</formula>
    </cfRule>
  </conditionalFormatting>
  <conditionalFormatting sqref="S6:S13">
    <cfRule type="cellIs" dxfId="67" priority="52" operator="greaterThan">
      <formula>1</formula>
    </cfRule>
  </conditionalFormatting>
  <conditionalFormatting sqref="U6:U13">
    <cfRule type="containsBlanks" priority="50">
      <formula>LEN(TRIM(U6))=0</formula>
    </cfRule>
    <cfRule type="cellIs" dxfId="66" priority="51" operator="lessThan">
      <formula>1</formula>
    </cfRule>
  </conditionalFormatting>
  <conditionalFormatting sqref="U6:U13">
    <cfRule type="cellIs" dxfId="65" priority="49" operator="greaterThan">
      <formula>1</formula>
    </cfRule>
  </conditionalFormatting>
  <conditionalFormatting sqref="O14:O15">
    <cfRule type="containsBlanks" priority="35">
      <formula>LEN(TRIM(O14))=0</formula>
    </cfRule>
    <cfRule type="cellIs" dxfId="64" priority="36" operator="lessThan">
      <formula>1</formula>
    </cfRule>
  </conditionalFormatting>
  <conditionalFormatting sqref="O14:O15">
    <cfRule type="cellIs" dxfId="63" priority="34" operator="greaterThan">
      <formula>1</formula>
    </cfRule>
  </conditionalFormatting>
  <conditionalFormatting sqref="Q14:Q15">
    <cfRule type="containsBlanks" priority="32">
      <formula>LEN(TRIM(Q14))=0</formula>
    </cfRule>
    <cfRule type="cellIs" dxfId="62" priority="33" operator="lessThan">
      <formula>1</formula>
    </cfRule>
  </conditionalFormatting>
  <conditionalFormatting sqref="Q14:Q15">
    <cfRule type="cellIs" dxfId="61" priority="31" operator="greaterThan">
      <formula>1</formula>
    </cfRule>
  </conditionalFormatting>
  <conditionalFormatting sqref="S14:S15">
    <cfRule type="containsBlanks" priority="29">
      <formula>LEN(TRIM(S14))=0</formula>
    </cfRule>
    <cfRule type="cellIs" dxfId="60" priority="30" operator="lessThan">
      <formula>1</formula>
    </cfRule>
  </conditionalFormatting>
  <conditionalFormatting sqref="S14:S15">
    <cfRule type="cellIs" dxfId="59" priority="28" operator="greaterThan">
      <formula>1</formula>
    </cfRule>
  </conditionalFormatting>
  <conditionalFormatting sqref="U14:U15">
    <cfRule type="containsBlanks" priority="26">
      <formula>LEN(TRIM(U14))=0</formula>
    </cfRule>
    <cfRule type="cellIs" dxfId="58" priority="27" operator="lessThan">
      <formula>1</formula>
    </cfRule>
  </conditionalFormatting>
  <conditionalFormatting sqref="U14:U15">
    <cfRule type="cellIs" dxfId="57" priority="25" operator="greaterThan">
      <formula>1</formula>
    </cfRule>
  </conditionalFormatting>
  <conditionalFormatting sqref="O16:O17">
    <cfRule type="containsBlanks" priority="23">
      <formula>LEN(TRIM(O16))=0</formula>
    </cfRule>
    <cfRule type="cellIs" dxfId="56" priority="24" operator="lessThan">
      <formula>1</formula>
    </cfRule>
  </conditionalFormatting>
  <conditionalFormatting sqref="O16:O17">
    <cfRule type="cellIs" dxfId="55" priority="22" operator="greaterThan">
      <formula>1</formula>
    </cfRule>
  </conditionalFormatting>
  <conditionalFormatting sqref="Q16:Q17">
    <cfRule type="containsBlanks" priority="20">
      <formula>LEN(TRIM(Q16))=0</formula>
    </cfRule>
    <cfRule type="cellIs" dxfId="54" priority="21" operator="lessThan">
      <formula>1</formula>
    </cfRule>
  </conditionalFormatting>
  <conditionalFormatting sqref="Q16:Q17">
    <cfRule type="cellIs" dxfId="53" priority="19" operator="greaterThan">
      <formula>1</formula>
    </cfRule>
  </conditionalFormatting>
  <conditionalFormatting sqref="S16:S17">
    <cfRule type="containsBlanks" priority="17">
      <formula>LEN(TRIM(S16))=0</formula>
    </cfRule>
    <cfRule type="cellIs" dxfId="52" priority="18" operator="lessThan">
      <formula>1</formula>
    </cfRule>
  </conditionalFormatting>
  <conditionalFormatting sqref="S16:S17">
    <cfRule type="cellIs" dxfId="51" priority="16" operator="greaterThan">
      <formula>1</formula>
    </cfRule>
  </conditionalFormatting>
  <conditionalFormatting sqref="U16:U17">
    <cfRule type="containsBlanks" priority="14">
      <formula>LEN(TRIM(U16))=0</formula>
    </cfRule>
    <cfRule type="cellIs" dxfId="50" priority="15" operator="lessThan">
      <formula>1</formula>
    </cfRule>
  </conditionalFormatting>
  <conditionalFormatting sqref="U16:U17">
    <cfRule type="cellIs" dxfId="49" priority="13" operator="greaterThan">
      <formula>1</formula>
    </cfRule>
  </conditionalFormatting>
  <conditionalFormatting sqref="O18:O19">
    <cfRule type="containsBlanks" priority="11">
      <formula>LEN(TRIM(O18))=0</formula>
    </cfRule>
    <cfRule type="cellIs" dxfId="48" priority="12" operator="lessThan">
      <formula>1</formula>
    </cfRule>
  </conditionalFormatting>
  <conditionalFormatting sqref="O18:O19">
    <cfRule type="cellIs" dxfId="47" priority="10" operator="greaterThan">
      <formula>1</formula>
    </cfRule>
  </conditionalFormatting>
  <conditionalFormatting sqref="Q18:Q19">
    <cfRule type="containsBlanks" priority="8">
      <formula>LEN(TRIM(Q18))=0</formula>
    </cfRule>
    <cfRule type="cellIs" dxfId="46" priority="9" operator="lessThan">
      <formula>1</formula>
    </cfRule>
  </conditionalFormatting>
  <conditionalFormatting sqref="Q18:Q19">
    <cfRule type="cellIs" dxfId="45" priority="7" operator="greaterThan">
      <formula>1</formula>
    </cfRule>
  </conditionalFormatting>
  <conditionalFormatting sqref="S18:S19">
    <cfRule type="containsBlanks" priority="5">
      <formula>LEN(TRIM(S18))=0</formula>
    </cfRule>
    <cfRule type="cellIs" dxfId="44" priority="6" operator="lessThan">
      <formula>1</formula>
    </cfRule>
  </conditionalFormatting>
  <conditionalFormatting sqref="S18:S19">
    <cfRule type="cellIs" dxfId="43" priority="4" operator="greaterThan">
      <formula>1</formula>
    </cfRule>
  </conditionalFormatting>
  <conditionalFormatting sqref="U18:U19">
    <cfRule type="containsBlanks" priority="2">
      <formula>LEN(TRIM(U18))=0</formula>
    </cfRule>
    <cfRule type="cellIs" dxfId="42" priority="3" operator="lessThan">
      <formula>1</formula>
    </cfRule>
  </conditionalFormatting>
  <conditionalFormatting sqref="U18:U19">
    <cfRule type="cellIs" dxfId="41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8F67-3558-4923-8779-0EF4FADE84C4}">
  <dimension ref="B1:X254"/>
  <sheetViews>
    <sheetView zoomScale="85" zoomScaleNormal="85" workbookViewId="0">
      <selection activeCell="B10" sqref="B10:T13"/>
    </sheetView>
  </sheetViews>
  <sheetFormatPr defaultRowHeight="14.5" x14ac:dyDescent="0.35"/>
  <cols>
    <col min="1" max="1" width="4.453125" style="1" customWidth="1"/>
    <col min="2" max="2" width="12.1796875" style="1" customWidth="1"/>
    <col min="3" max="3" width="4.7265625" style="1" customWidth="1"/>
    <col min="4" max="4" width="10.1796875" style="1" customWidth="1"/>
    <col min="5" max="5" width="11.1796875" style="1" hidden="1" customWidth="1"/>
    <col min="6" max="6" width="10.36328125" style="1" customWidth="1"/>
    <col min="7" max="7" width="7.36328125" style="2" customWidth="1"/>
    <col min="8" max="8" width="9.81640625" style="1" hidden="1" customWidth="1"/>
    <col min="9" max="9" width="9.6328125" style="1" customWidth="1"/>
    <col min="10" max="10" width="10.7265625" style="1" hidden="1" customWidth="1"/>
    <col min="11" max="11" width="5.26953125" style="1" customWidth="1"/>
    <col min="12" max="12" width="9.26953125" style="1" customWidth="1"/>
    <col min="13" max="13" width="10.1796875" style="15" customWidth="1"/>
    <col min="14" max="14" width="10.54296875" style="21" customWidth="1"/>
    <col min="15" max="15" width="8.7265625" style="15" hidden="1" customWidth="1"/>
    <col min="16" max="16" width="10.81640625" style="15" customWidth="1"/>
    <col min="17" max="17" width="11.26953125" style="1" hidden="1" customWidth="1"/>
    <col min="18" max="18" width="10.36328125" style="1" customWidth="1"/>
    <col min="19" max="19" width="11.26953125" style="1" hidden="1" customWidth="1"/>
    <col min="20" max="20" width="10" style="23" customWidth="1"/>
    <col min="21" max="21" width="10.1796875" style="1" hidden="1" customWidth="1"/>
    <col min="22" max="22" width="8.7265625" style="1"/>
    <col min="23" max="23" width="8.7265625" style="16"/>
    <col min="24" max="16384" width="8.7265625" style="1"/>
  </cols>
  <sheetData>
    <row r="1" spans="2:24" x14ac:dyDescent="0.35">
      <c r="B1" s="3" t="s">
        <v>13</v>
      </c>
      <c r="C1" s="3" t="s">
        <v>12</v>
      </c>
      <c r="D1" s="3" t="s">
        <v>10</v>
      </c>
      <c r="E1" s="3" t="s">
        <v>9</v>
      </c>
      <c r="F1" s="3" t="s">
        <v>14</v>
      </c>
      <c r="G1" s="4" t="s">
        <v>17</v>
      </c>
      <c r="H1" s="42" t="s">
        <v>0</v>
      </c>
      <c r="I1" s="42"/>
      <c r="J1" s="18"/>
      <c r="M1" s="13" t="s">
        <v>2</v>
      </c>
      <c r="N1" s="20" t="s">
        <v>52</v>
      </c>
      <c r="P1" s="13" t="s">
        <v>54</v>
      </c>
      <c r="R1" s="13" t="s">
        <v>68</v>
      </c>
      <c r="T1" s="20" t="s">
        <v>69</v>
      </c>
    </row>
    <row r="2" spans="2:24" x14ac:dyDescent="0.35">
      <c r="H2" s="1" t="s">
        <v>21</v>
      </c>
      <c r="I2" s="1" t="s">
        <v>22</v>
      </c>
    </row>
    <row r="3" spans="2:24" ht="31" hidden="1" customHeight="1" x14ac:dyDescent="0.35">
      <c r="B3" s="8" t="s">
        <v>19</v>
      </c>
      <c r="C3" s="9" t="s">
        <v>11</v>
      </c>
      <c r="D3" s="9">
        <v>1219574</v>
      </c>
      <c r="E3" s="9">
        <v>7382096</v>
      </c>
      <c r="F3" s="9">
        <f>12325044/2</f>
        <v>6162522</v>
      </c>
      <c r="G3" s="10">
        <f>F3*100/(D3*D3)</f>
        <v>4.1432598213427018E-4</v>
      </c>
      <c r="H3" s="9">
        <v>2</v>
      </c>
      <c r="I3" s="9">
        <v>4</v>
      </c>
      <c r="J3" s="9"/>
      <c r="L3" s="3" t="s">
        <v>1</v>
      </c>
      <c r="M3" s="15" t="s">
        <v>7</v>
      </c>
      <c r="N3" s="21" t="s">
        <v>3</v>
      </c>
      <c r="P3" s="15">
        <v>0.95599999999999996</v>
      </c>
      <c r="Q3" s="1" t="s">
        <v>15</v>
      </c>
      <c r="X3" s="1" t="s">
        <v>74</v>
      </c>
    </row>
    <row r="4" spans="2:24" ht="14.5" hidden="1" customHeight="1" x14ac:dyDescent="0.35">
      <c r="H4" s="1">
        <v>562</v>
      </c>
      <c r="I4" s="1">
        <v>5159884</v>
      </c>
      <c r="L4" s="3" t="s">
        <v>0</v>
      </c>
      <c r="M4" s="15" t="s">
        <v>8</v>
      </c>
      <c r="N4" s="21" t="s">
        <v>4</v>
      </c>
      <c r="P4" s="15">
        <v>3.133</v>
      </c>
      <c r="Q4" s="1" t="s">
        <v>16</v>
      </c>
    </row>
    <row r="5" spans="2:24" ht="29" x14ac:dyDescent="0.35">
      <c r="B5" s="5" t="s">
        <v>20</v>
      </c>
      <c r="C5" s="6" t="s">
        <v>18</v>
      </c>
      <c r="D5" s="6">
        <v>100196</v>
      </c>
      <c r="E5" s="6">
        <v>322442</v>
      </c>
      <c r="F5" s="6">
        <v>222246</v>
      </c>
      <c r="G5" s="7">
        <f>F5*100/(D5*D5)</f>
        <v>2.213773503434247E-3</v>
      </c>
      <c r="H5" s="6">
        <v>2</v>
      </c>
      <c r="I5" s="6">
        <v>27</v>
      </c>
      <c r="J5" s="6"/>
      <c r="L5" s="3" t="s">
        <v>75</v>
      </c>
      <c r="M5" s="16">
        <v>4.9119000000000003E-3</v>
      </c>
      <c r="N5" s="22">
        <v>1.14372E-2</v>
      </c>
      <c r="O5" s="15">
        <f>$M5/N5</f>
        <v>0.42946700241317809</v>
      </c>
      <c r="P5" s="16">
        <v>8.6798699999999993E-3</v>
      </c>
      <c r="Q5" s="15">
        <f>$M5/P5</f>
        <v>0.56589557216870767</v>
      </c>
      <c r="R5" s="16">
        <v>8.3539500000000006E-3</v>
      </c>
      <c r="S5" s="15">
        <f>$M5/R5</f>
        <v>0.58797335392239602</v>
      </c>
      <c r="T5" s="22">
        <v>7.3928800000000001E-3</v>
      </c>
      <c r="U5" s="15">
        <f>$M5/T5</f>
        <v>0.6644095399898281</v>
      </c>
      <c r="V5" s="1" t="s">
        <v>77</v>
      </c>
    </row>
    <row r="6" spans="2:24" x14ac:dyDescent="0.35">
      <c r="H6" s="6"/>
      <c r="I6" s="1">
        <v>702</v>
      </c>
      <c r="J6" s="6"/>
      <c r="L6" s="3" t="s">
        <v>76</v>
      </c>
      <c r="M6" s="16">
        <v>4.93693E-3</v>
      </c>
      <c r="N6" s="22">
        <v>8.8360299999999999E-3</v>
      </c>
      <c r="P6" s="16">
        <v>5.5141399999999998E-3</v>
      </c>
      <c r="Q6" s="15"/>
      <c r="R6" s="16">
        <v>4.7180700000000004E-3</v>
      </c>
      <c r="S6" s="15"/>
      <c r="T6" s="22">
        <v>4.7337999999999998E-3</v>
      </c>
      <c r="U6" s="15"/>
    </row>
    <row r="7" spans="2:24" hidden="1" x14ac:dyDescent="0.35">
      <c r="H7" s="6"/>
      <c r="J7" s="6"/>
      <c r="L7" s="2"/>
      <c r="M7" s="19">
        <f t="shared" ref="M7:T7" si="0">M5-M6</f>
        <v>-2.5029999999999671E-5</v>
      </c>
      <c r="N7" s="21">
        <f t="shared" si="0"/>
        <v>2.6011699999999999E-3</v>
      </c>
      <c r="O7" s="15">
        <f t="shared" si="0"/>
        <v>0.42946700241317809</v>
      </c>
      <c r="P7" s="15">
        <f t="shared" si="0"/>
        <v>3.1657299999999994E-3</v>
      </c>
      <c r="Q7" s="15">
        <f t="shared" si="0"/>
        <v>0.56589557216870767</v>
      </c>
      <c r="R7" s="15">
        <f t="shared" si="0"/>
        <v>3.6358800000000002E-3</v>
      </c>
      <c r="S7" s="15">
        <f t="shared" si="0"/>
        <v>0.58797335392239602</v>
      </c>
      <c r="T7" s="21">
        <f t="shared" si="0"/>
        <v>2.6590800000000003E-3</v>
      </c>
      <c r="U7" s="15"/>
    </row>
    <row r="8" spans="2:24" x14ac:dyDescent="0.35">
      <c r="H8" s="6"/>
      <c r="J8" s="6"/>
      <c r="L8" s="3" t="s">
        <v>0</v>
      </c>
      <c r="M8" s="16">
        <v>1.6926099999999999E-2</v>
      </c>
      <c r="N8" s="22">
        <v>2.34089E-2</v>
      </c>
      <c r="O8" s="15">
        <f t="shared" ref="O8" si="1">$M8/N8</f>
        <v>0.7230625958502962</v>
      </c>
      <c r="P8" s="16">
        <v>1.3399100000000001E-2</v>
      </c>
      <c r="Q8" s="15">
        <f t="shared" ref="Q8" si="2">$M8/P8</f>
        <v>1.2632266346247134</v>
      </c>
      <c r="R8" s="16">
        <v>9.2158299999999995E-3</v>
      </c>
      <c r="S8" s="15">
        <f t="shared" ref="S8" si="3">$M8/R8</f>
        <v>1.8366332712300466</v>
      </c>
      <c r="T8" s="22">
        <v>5.1851299999999996E-3</v>
      </c>
      <c r="U8" s="15"/>
    </row>
    <row r="9" spans="2:24" hidden="1" x14ac:dyDescent="0.35">
      <c r="Q9" s="15"/>
      <c r="R9" s="15"/>
      <c r="S9" s="15"/>
      <c r="T9" s="21"/>
      <c r="U9" s="15"/>
    </row>
    <row r="10" spans="2:24" ht="14" customHeight="1" x14ac:dyDescent="0.35">
      <c r="B10" s="5" t="s">
        <v>24</v>
      </c>
      <c r="C10" s="6" t="s">
        <v>23</v>
      </c>
      <c r="D10" s="6">
        <v>120216</v>
      </c>
      <c r="E10" s="6">
        <v>1575639</v>
      </c>
      <c r="F10" s="6">
        <v>1545520</v>
      </c>
      <c r="G10" s="7">
        <f>F10*100/(D10*D10)</f>
        <v>1.0694243850565666E-2</v>
      </c>
      <c r="H10" s="6">
        <v>2</v>
      </c>
      <c r="I10" s="6">
        <v>21</v>
      </c>
      <c r="J10" s="6">
        <v>22</v>
      </c>
      <c r="L10" s="3" t="s">
        <v>75</v>
      </c>
      <c r="M10" s="16">
        <v>18.262499999999999</v>
      </c>
      <c r="N10" s="22">
        <v>23.831099999999999</v>
      </c>
      <c r="O10" s="15">
        <f t="shared" ref="O10:O20" si="4">$M10/N10</f>
        <v>0.76633055125445326</v>
      </c>
      <c r="P10" s="16">
        <v>23.7319</v>
      </c>
      <c r="Q10" s="15">
        <f t="shared" ref="Q10:Q20" si="5">$M10/P10</f>
        <v>0.7695338342062793</v>
      </c>
      <c r="R10" s="16">
        <v>13.8666</v>
      </c>
      <c r="S10" s="15">
        <f t="shared" ref="S10:S20" si="6">$M10/R10</f>
        <v>1.3170135433343428</v>
      </c>
      <c r="T10" s="22">
        <v>7.5199400000000001</v>
      </c>
      <c r="U10" s="15">
        <f t="shared" ref="U10:U20" si="7">$M10/T10</f>
        <v>2.4285433128455809</v>
      </c>
    </row>
    <row r="11" spans="2:24" ht="14" customHeight="1" x14ac:dyDescent="0.35">
      <c r="H11" s="6"/>
      <c r="I11" s="1">
        <v>1335190</v>
      </c>
      <c r="J11" s="6"/>
      <c r="L11" s="3" t="s">
        <v>76</v>
      </c>
      <c r="M11" s="16">
        <v>18.315200000000001</v>
      </c>
      <c r="N11" s="16">
        <v>13.7561</v>
      </c>
      <c r="P11" s="16">
        <v>13.7163</v>
      </c>
      <c r="Q11" s="15"/>
      <c r="R11" s="16">
        <v>7.9724199999999996</v>
      </c>
      <c r="S11" s="15"/>
      <c r="T11" s="16">
        <v>4.3775199999999996</v>
      </c>
      <c r="U11" s="15"/>
    </row>
    <row r="12" spans="2:24" ht="14" hidden="1" customHeight="1" x14ac:dyDescent="0.35">
      <c r="H12" s="6"/>
      <c r="I12" s="2"/>
      <c r="J12" s="6"/>
      <c r="M12" s="15">
        <f>M10-M11</f>
        <v>-5.2700000000001523E-2</v>
      </c>
      <c r="N12" s="21">
        <f t="shared" ref="N12:T12" si="8">N10-N11</f>
        <v>10.074999999999999</v>
      </c>
      <c r="O12" s="15">
        <f t="shared" si="8"/>
        <v>0.76633055125445326</v>
      </c>
      <c r="P12" s="15">
        <f t="shared" si="8"/>
        <v>10.015599999999999</v>
      </c>
      <c r="Q12" s="15">
        <f t="shared" si="8"/>
        <v>0.7695338342062793</v>
      </c>
      <c r="R12" s="15">
        <f t="shared" si="8"/>
        <v>5.8941800000000004</v>
      </c>
      <c r="S12" s="15">
        <f t="shared" si="8"/>
        <v>1.3170135433343428</v>
      </c>
      <c r="T12" s="21">
        <f t="shared" si="8"/>
        <v>3.1424200000000004</v>
      </c>
      <c r="U12" s="15"/>
    </row>
    <row r="13" spans="2:24" ht="14" customHeight="1" x14ac:dyDescent="0.35">
      <c r="H13" s="1">
        <v>209402</v>
      </c>
      <c r="J13" s="1">
        <v>10</v>
      </c>
      <c r="L13" s="3" t="s">
        <v>0</v>
      </c>
      <c r="M13" s="16">
        <v>46.032899999999998</v>
      </c>
      <c r="N13" s="22">
        <v>24.4879</v>
      </c>
      <c r="O13" s="15">
        <f t="shared" si="4"/>
        <v>1.8798222795748103</v>
      </c>
      <c r="P13" s="16">
        <v>12.049099999999999</v>
      </c>
      <c r="Q13" s="15">
        <f t="shared" si="5"/>
        <v>3.8204430206405458</v>
      </c>
      <c r="R13" s="16">
        <v>6.2081400000000002</v>
      </c>
      <c r="S13" s="15">
        <f t="shared" si="6"/>
        <v>7.4149262097826396</v>
      </c>
      <c r="T13" s="22">
        <v>4.0773099999999998</v>
      </c>
      <c r="U13" s="15">
        <f t="shared" si="7"/>
        <v>11.290017192707937</v>
      </c>
    </row>
    <row r="14" spans="2:24" ht="14" hidden="1" customHeight="1" x14ac:dyDescent="0.35">
      <c r="M14" s="16"/>
      <c r="N14" s="22"/>
      <c r="P14" s="16"/>
      <c r="Q14" s="15"/>
      <c r="R14" s="16"/>
      <c r="S14" s="15"/>
      <c r="T14" s="22"/>
      <c r="U14" s="15"/>
    </row>
    <row r="15" spans="2:24" ht="29" x14ac:dyDescent="0.35">
      <c r="B15" s="5" t="s">
        <v>25</v>
      </c>
      <c r="C15" s="6" t="s">
        <v>11</v>
      </c>
      <c r="D15" s="6">
        <v>114919</v>
      </c>
      <c r="E15" s="6">
        <v>3384159</v>
      </c>
      <c r="F15" s="6">
        <v>3269240</v>
      </c>
      <c r="G15" s="7">
        <f>F15*100/(D15*D15)</f>
        <v>2.4755011224308524E-2</v>
      </c>
      <c r="H15" s="6">
        <v>9</v>
      </c>
      <c r="I15" s="6">
        <v>30</v>
      </c>
      <c r="J15" s="6"/>
      <c r="L15" s="3" t="s">
        <v>75</v>
      </c>
      <c r="M15" s="16">
        <v>0.170795</v>
      </c>
      <c r="N15" s="22">
        <v>0.52340900000000001</v>
      </c>
      <c r="O15" s="15">
        <f t="shared" si="4"/>
        <v>0.32631269236868299</v>
      </c>
      <c r="P15" s="16">
        <v>0.29627100000000001</v>
      </c>
      <c r="Q15" s="15">
        <f t="shared" si="5"/>
        <v>0.57648234217996364</v>
      </c>
      <c r="R15" s="16">
        <v>0.178705</v>
      </c>
      <c r="S15" s="15">
        <f t="shared" si="6"/>
        <v>0.9557371086427352</v>
      </c>
      <c r="T15" s="22">
        <v>0.131054</v>
      </c>
      <c r="U15" s="15">
        <f t="shared" si="7"/>
        <v>1.3032414119370641</v>
      </c>
    </row>
    <row r="16" spans="2:24" x14ac:dyDescent="0.35">
      <c r="H16" s="1">
        <v>54</v>
      </c>
      <c r="I16" s="1">
        <v>12651</v>
      </c>
      <c r="L16" s="3" t="s">
        <v>76</v>
      </c>
      <c r="M16" s="16">
        <v>0.17113999999999999</v>
      </c>
      <c r="N16" s="16">
        <v>0.155529</v>
      </c>
      <c r="P16" s="16">
        <v>5.2964900000000002E-2</v>
      </c>
      <c r="Q16" s="15"/>
      <c r="R16" s="16">
        <v>3.2693899999999998E-2</v>
      </c>
      <c r="S16" s="15"/>
      <c r="T16" s="16">
        <v>3.3935100000000003E-2</v>
      </c>
      <c r="U16" s="15">
        <f>$M18/T18</f>
        <v>4.9495884880708356</v>
      </c>
    </row>
    <row r="17" spans="2:21" hidden="1" x14ac:dyDescent="0.35">
      <c r="M17" s="15">
        <f>M15-M16</f>
        <v>-3.4499999999998421E-4</v>
      </c>
      <c r="N17" s="21">
        <f t="shared" ref="N17:T17" si="9">N15-N16</f>
        <v>0.36787999999999998</v>
      </c>
      <c r="O17" s="15">
        <f t="shared" si="9"/>
        <v>0.32631269236868299</v>
      </c>
      <c r="P17" s="15">
        <f t="shared" si="9"/>
        <v>0.2433061</v>
      </c>
      <c r="Q17" s="15">
        <f t="shared" si="9"/>
        <v>0.57648234217996364</v>
      </c>
      <c r="R17" s="15">
        <f t="shared" si="9"/>
        <v>0.1460111</v>
      </c>
      <c r="S17" s="15">
        <f t="shared" si="9"/>
        <v>0.9557371086427352</v>
      </c>
      <c r="T17" s="21">
        <f t="shared" si="9"/>
        <v>9.7118900000000008E-2</v>
      </c>
      <c r="U17" s="15"/>
    </row>
    <row r="18" spans="2:21" x14ac:dyDescent="0.35">
      <c r="L18" s="3" t="s">
        <v>0</v>
      </c>
      <c r="M18" s="16">
        <v>2.3784999999999998</v>
      </c>
      <c r="N18" s="22">
        <v>1.0107999999999999</v>
      </c>
      <c r="O18" s="15">
        <f>$M18/N18</f>
        <v>2.3530866640284924</v>
      </c>
      <c r="P18" s="16">
        <v>0.66182399999999997</v>
      </c>
      <c r="Q18" s="15">
        <f>$M18/P18</f>
        <v>3.593855768300938</v>
      </c>
      <c r="R18" s="16">
        <v>0.42387200000000003</v>
      </c>
      <c r="S18" s="15">
        <f>$M18/R18</f>
        <v>5.6113638079420198</v>
      </c>
      <c r="T18" s="22">
        <v>0.480545</v>
      </c>
      <c r="U18" s="15"/>
    </row>
    <row r="19" spans="2:21" hidden="1" x14ac:dyDescent="0.35">
      <c r="Q19" s="15"/>
      <c r="R19" s="15"/>
      <c r="S19" s="15"/>
      <c r="T19" s="21"/>
      <c r="U19" s="15"/>
    </row>
    <row r="20" spans="2:21" ht="29" x14ac:dyDescent="0.35">
      <c r="B20" s="5" t="s">
        <v>27</v>
      </c>
      <c r="C20" s="6" t="s">
        <v>26</v>
      </c>
      <c r="D20" s="6">
        <v>113081</v>
      </c>
      <c r="E20" s="6">
        <v>3114357</v>
      </c>
      <c r="F20" s="6">
        <v>3001276</v>
      </c>
      <c r="G20" s="7">
        <f>F20*100/(D20*D20)</f>
        <v>2.347073308549277E-2</v>
      </c>
      <c r="H20" s="6">
        <v>3</v>
      </c>
      <c r="I20" s="6">
        <v>390</v>
      </c>
      <c r="J20" s="6"/>
      <c r="L20" s="3" t="s">
        <v>75</v>
      </c>
      <c r="M20" s="16">
        <v>0.51624999999999999</v>
      </c>
      <c r="N20" s="22">
        <v>2.00644</v>
      </c>
      <c r="O20" s="15">
        <f t="shared" si="4"/>
        <v>0.25729650525308506</v>
      </c>
      <c r="P20" s="16">
        <v>1.66351</v>
      </c>
      <c r="Q20" s="15">
        <f t="shared" si="5"/>
        <v>0.31033777975485566</v>
      </c>
      <c r="R20" s="16">
        <v>1.08064</v>
      </c>
      <c r="S20" s="15">
        <f t="shared" si="6"/>
        <v>0.47772616227420783</v>
      </c>
      <c r="T20" s="22">
        <v>0.73950300000000002</v>
      </c>
      <c r="U20" s="15">
        <f t="shared" si="7"/>
        <v>0.69810399687357583</v>
      </c>
    </row>
    <row r="21" spans="2:21" x14ac:dyDescent="0.35">
      <c r="G21" s="1"/>
      <c r="I21" s="1">
        <v>227565</v>
      </c>
      <c r="L21" s="3" t="s">
        <v>76</v>
      </c>
      <c r="M21" s="16">
        <v>0.51666800000000002</v>
      </c>
      <c r="N21" s="16">
        <v>0.329372</v>
      </c>
      <c r="P21" s="16">
        <v>0.223473</v>
      </c>
      <c r="Q21" s="15"/>
      <c r="R21" s="16">
        <v>0.14769599999999999</v>
      </c>
      <c r="S21" s="15"/>
      <c r="T21" s="16">
        <v>8.7212999999999999E-2</v>
      </c>
      <c r="U21" s="15">
        <f>$M23/T23</f>
        <v>15.593216700654718</v>
      </c>
    </row>
    <row r="22" spans="2:21" ht="24" hidden="1" customHeight="1" x14ac:dyDescent="0.35">
      <c r="H22" s="1">
        <v>72</v>
      </c>
      <c r="M22" s="15">
        <f>M20-M21</f>
        <v>-4.1800000000002946E-4</v>
      </c>
      <c r="N22" s="21">
        <f t="shared" ref="N22:T22" si="10">N20-N21</f>
        <v>1.677068</v>
      </c>
      <c r="O22" s="15">
        <f t="shared" si="10"/>
        <v>0.25729650525308506</v>
      </c>
      <c r="P22" s="15">
        <f t="shared" si="10"/>
        <v>1.440037</v>
      </c>
      <c r="Q22" s="15">
        <f t="shared" si="10"/>
        <v>0.31033777975485566</v>
      </c>
      <c r="R22" s="15">
        <f t="shared" si="10"/>
        <v>0.932944</v>
      </c>
      <c r="S22" s="15">
        <f t="shared" si="10"/>
        <v>0.47772616227420783</v>
      </c>
      <c r="T22" s="21">
        <f t="shared" si="10"/>
        <v>0.65229000000000004</v>
      </c>
      <c r="U22" s="15">
        <f>$M25/T25</f>
        <v>1.0552384885918473</v>
      </c>
    </row>
    <row r="23" spans="2:21" x14ac:dyDescent="0.35">
      <c r="G23" s="1"/>
      <c r="L23" s="3" t="s">
        <v>0</v>
      </c>
      <c r="M23" s="16">
        <v>8.71692</v>
      </c>
      <c r="N23" s="22">
        <v>2.1060300000000001</v>
      </c>
      <c r="O23" s="15">
        <f>$M23/N23</f>
        <v>4.1390293585561455</v>
      </c>
      <c r="P23" s="16">
        <v>1.1221300000000001</v>
      </c>
      <c r="Q23" s="15">
        <f>$M23/P23</f>
        <v>7.7681908513273861</v>
      </c>
      <c r="R23" s="16">
        <v>0.60489700000000002</v>
      </c>
      <c r="S23" s="15">
        <f>$M23/R23</f>
        <v>14.410585603830073</v>
      </c>
      <c r="T23" s="22">
        <v>0.55901999999999996</v>
      </c>
      <c r="U23" s="15">
        <f>$M28/T28</f>
        <v>5.8456521739130434</v>
      </c>
    </row>
    <row r="24" spans="2:21" hidden="1" x14ac:dyDescent="0.35">
      <c r="G24" s="1"/>
      <c r="M24" s="1"/>
      <c r="N24" s="23"/>
      <c r="O24" s="1"/>
      <c r="P24" s="1"/>
      <c r="U24" s="15">
        <f>$M35/T35</f>
        <v>0.90895018365012148</v>
      </c>
    </row>
    <row r="25" spans="2:21" x14ac:dyDescent="0.35">
      <c r="B25" s="8" t="s">
        <v>55</v>
      </c>
      <c r="C25" s="9" t="s">
        <v>56</v>
      </c>
      <c r="D25" s="9">
        <v>1696415</v>
      </c>
      <c r="E25" s="9">
        <v>11095298</v>
      </c>
      <c r="F25" s="9">
        <v>11095298</v>
      </c>
      <c r="G25" s="10">
        <f>F25*100/(D25*D25)</f>
        <v>3.8554472301776321E-4</v>
      </c>
      <c r="H25" s="9">
        <v>2</v>
      </c>
      <c r="I25" s="9">
        <v>68</v>
      </c>
      <c r="J25" s="6"/>
      <c r="L25" s="3" t="s">
        <v>75</v>
      </c>
      <c r="M25" s="16">
        <v>16.862500000000001</v>
      </c>
      <c r="N25" s="22">
        <v>30.477799999999998</v>
      </c>
      <c r="O25" s="15">
        <f>$M25/N25</f>
        <v>0.55327156159565327</v>
      </c>
      <c r="P25" s="16">
        <v>27.041699999999999</v>
      </c>
      <c r="Q25" s="15">
        <f>$M25/P25</f>
        <v>0.62357396169619517</v>
      </c>
      <c r="R25" s="16">
        <v>20.5275</v>
      </c>
      <c r="S25" s="15">
        <f>$M25/R25</f>
        <v>0.82145901838996471</v>
      </c>
      <c r="T25" s="22">
        <v>15.979799999999999</v>
      </c>
      <c r="U25" s="15">
        <f>$M38/T38</f>
        <v>5.1592345604899927</v>
      </c>
    </row>
    <row r="26" spans="2:21" x14ac:dyDescent="0.35">
      <c r="H26" s="1">
        <v>2319807</v>
      </c>
      <c r="I26" s="1">
        <v>8195</v>
      </c>
      <c r="L26" s="3" t="s">
        <v>76</v>
      </c>
      <c r="M26" s="16">
        <v>16.900400000000001</v>
      </c>
      <c r="N26" s="16">
        <v>16.6754</v>
      </c>
      <c r="P26" s="16">
        <v>15.574</v>
      </c>
      <c r="Q26" s="15"/>
      <c r="R26" s="16">
        <v>11.8878</v>
      </c>
      <c r="S26" s="15"/>
      <c r="T26" s="16">
        <v>9.1793899999999997</v>
      </c>
    </row>
    <row r="27" spans="2:21" hidden="1" x14ac:dyDescent="0.35">
      <c r="G27" s="1"/>
      <c r="M27" s="15">
        <f>M25-M26</f>
        <v>-3.7900000000000489E-2</v>
      </c>
      <c r="N27" s="21">
        <f t="shared" ref="N27:T27" si="11">N25-N26</f>
        <v>13.802399999999999</v>
      </c>
      <c r="O27" s="15">
        <f t="shared" si="11"/>
        <v>0.55327156159565327</v>
      </c>
      <c r="P27" s="15">
        <f t="shared" si="11"/>
        <v>11.467699999999999</v>
      </c>
      <c r="Q27" s="15">
        <f t="shared" si="11"/>
        <v>0.62357396169619517</v>
      </c>
      <c r="R27" s="15">
        <f t="shared" si="11"/>
        <v>8.6396999999999995</v>
      </c>
      <c r="S27" s="15">
        <f t="shared" si="11"/>
        <v>0.82145901838996471</v>
      </c>
      <c r="T27" s="21">
        <f t="shared" si="11"/>
        <v>6.8004099999999994</v>
      </c>
    </row>
    <row r="28" spans="2:21" x14ac:dyDescent="0.35">
      <c r="G28" s="1"/>
      <c r="L28" s="3" t="s">
        <v>0</v>
      </c>
      <c r="M28" s="16">
        <v>68.031700000000001</v>
      </c>
      <c r="N28" s="22">
        <v>55.586100000000002</v>
      </c>
      <c r="O28" s="15">
        <f>$M28/N28</f>
        <v>1.223897701043966</v>
      </c>
      <c r="P28" s="16">
        <v>27.497800000000002</v>
      </c>
      <c r="Q28" s="15">
        <f>$M28/P28</f>
        <v>2.4740779262340986</v>
      </c>
      <c r="R28" s="16">
        <v>20.116499999999998</v>
      </c>
      <c r="S28" s="15">
        <f>$M28/R28</f>
        <v>3.3818855168642661</v>
      </c>
      <c r="T28" s="22">
        <v>11.638</v>
      </c>
    </row>
    <row r="29" spans="2:21" hidden="1" x14ac:dyDescent="0.35">
      <c r="G29" s="1"/>
      <c r="M29" s="1"/>
      <c r="N29" s="23"/>
      <c r="O29" s="1"/>
      <c r="P29" s="1"/>
    </row>
    <row r="30" spans="2:21" x14ac:dyDescent="0.35">
      <c r="B30" s="8" t="s">
        <v>71</v>
      </c>
      <c r="C30" s="9" t="s">
        <v>70</v>
      </c>
      <c r="D30" s="9">
        <v>1382908</v>
      </c>
      <c r="E30" s="9">
        <v>1575639</v>
      </c>
      <c r="F30" s="9">
        <v>8269821</v>
      </c>
      <c r="G30" s="10">
        <f>F30*100/(D30*D30)</f>
        <v>4.3242374273843139E-4</v>
      </c>
      <c r="H30" s="9">
        <v>2</v>
      </c>
      <c r="I30" s="9">
        <v>4253</v>
      </c>
      <c r="J30" s="6">
        <v>22</v>
      </c>
      <c r="L30" s="3" t="s">
        <v>75</v>
      </c>
      <c r="M30" s="16">
        <v>0.61990599999999996</v>
      </c>
      <c r="N30" s="22">
        <v>4.5734300000000001</v>
      </c>
      <c r="O30" s="15">
        <f>$M30/N30</f>
        <v>0.13554509416346155</v>
      </c>
      <c r="P30" s="16">
        <v>5.1124099999999997</v>
      </c>
      <c r="Q30" s="15">
        <f>$M30/P30</f>
        <v>0.1212551418998085</v>
      </c>
      <c r="R30" s="16">
        <v>6.2311100000000001</v>
      </c>
      <c r="S30" s="15">
        <f>$M30/R30</f>
        <v>9.9485645414701382E-2</v>
      </c>
      <c r="T30" s="22">
        <v>6.8647900000000002</v>
      </c>
    </row>
    <row r="31" spans="2:21" x14ac:dyDescent="0.35">
      <c r="H31" s="1">
        <v>209402</v>
      </c>
      <c r="I31" s="1">
        <v>2</v>
      </c>
      <c r="J31" s="1">
        <v>10</v>
      </c>
      <c r="L31" s="3" t="s">
        <v>76</v>
      </c>
      <c r="M31" s="16">
        <v>0.62049100000000001</v>
      </c>
      <c r="N31" s="16">
        <v>0.44221700000000003</v>
      </c>
      <c r="P31" s="16">
        <v>0.32927600000000001</v>
      </c>
      <c r="Q31" s="15"/>
      <c r="R31" s="16">
        <v>0.25557000000000002</v>
      </c>
      <c r="S31" s="15"/>
      <c r="T31" s="16">
        <v>0.28239500000000001</v>
      </c>
    </row>
    <row r="32" spans="2:21" hidden="1" x14ac:dyDescent="0.35">
      <c r="G32" s="1"/>
      <c r="M32" s="15">
        <f>M30-M31</f>
        <v>-5.850000000000577E-4</v>
      </c>
      <c r="N32" s="21">
        <f t="shared" ref="N32:T32" si="12">N30-N31</f>
        <v>4.1312129999999998</v>
      </c>
      <c r="O32" s="15">
        <f t="shared" si="12"/>
        <v>0.13554509416346155</v>
      </c>
      <c r="P32" s="15">
        <f t="shared" si="12"/>
        <v>4.7831339999999996</v>
      </c>
      <c r="Q32" s="15">
        <f t="shared" si="12"/>
        <v>0.1212551418998085</v>
      </c>
      <c r="R32" s="15">
        <f t="shared" si="12"/>
        <v>5.9755400000000005</v>
      </c>
      <c r="S32" s="15">
        <f t="shared" si="12"/>
        <v>9.9485645414701382E-2</v>
      </c>
      <c r="T32" s="21">
        <f t="shared" si="12"/>
        <v>6.582395</v>
      </c>
    </row>
    <row r="33" spans="2:20" x14ac:dyDescent="0.35">
      <c r="G33" s="1"/>
      <c r="L33" s="3" t="s">
        <v>0</v>
      </c>
      <c r="M33" s="16">
        <v>34.742100000000001</v>
      </c>
      <c r="N33" s="22">
        <v>28.425699999999999</v>
      </c>
      <c r="O33" s="15">
        <f>$M33/N33</f>
        <v>1.2222073686839727</v>
      </c>
      <c r="P33" s="16">
        <v>18.7773</v>
      </c>
      <c r="Q33" s="15">
        <f>$M33/P33</f>
        <v>1.850218082471921</v>
      </c>
      <c r="R33" s="16">
        <v>15.52</v>
      </c>
      <c r="S33" s="15">
        <f>$M33/R33</f>
        <v>2.2385373711340208</v>
      </c>
      <c r="T33" s="22">
        <v>15.8856</v>
      </c>
    </row>
    <row r="34" spans="2:20" hidden="1" x14ac:dyDescent="0.35"/>
    <row r="35" spans="2:20" ht="29" x14ac:dyDescent="0.35">
      <c r="B35" s="8" t="s">
        <v>73</v>
      </c>
      <c r="C35" s="9" t="s">
        <v>72</v>
      </c>
      <c r="D35" s="9">
        <v>4847571</v>
      </c>
      <c r="E35" s="9">
        <v>1575639</v>
      </c>
      <c r="F35" s="9">
        <v>34237695</v>
      </c>
      <c r="G35" s="10">
        <f>F35*100/(D35*D35)</f>
        <v>1.4569886257759961E-4</v>
      </c>
      <c r="H35" s="9">
        <v>2</v>
      </c>
      <c r="I35" s="9">
        <v>3533</v>
      </c>
      <c r="J35" s="6">
        <v>22</v>
      </c>
      <c r="L35" s="3" t="s">
        <v>75</v>
      </c>
      <c r="M35" s="16">
        <v>7.2458600000000004</v>
      </c>
      <c r="N35" s="22">
        <v>13.2965</v>
      </c>
      <c r="O35" s="15">
        <f>$M35/N35</f>
        <v>0.54494491031474457</v>
      </c>
      <c r="P35" s="16">
        <v>10.719799999999999</v>
      </c>
      <c r="Q35" s="15">
        <f>$M35/P35</f>
        <v>0.67593238679826129</v>
      </c>
      <c r="R35" s="16">
        <v>9.5787200000000006</v>
      </c>
      <c r="S35" s="15">
        <f>$M35/R35</f>
        <v>0.75645388945495851</v>
      </c>
      <c r="T35" s="22">
        <v>7.9716800000000001</v>
      </c>
    </row>
    <row r="36" spans="2:20" x14ac:dyDescent="0.35">
      <c r="H36" s="1">
        <v>209402</v>
      </c>
      <c r="I36" s="1">
        <v>1</v>
      </c>
      <c r="J36" s="1">
        <v>10</v>
      </c>
      <c r="L36" s="3" t="s">
        <v>76</v>
      </c>
      <c r="M36" s="16">
        <v>8.0215300000000003</v>
      </c>
      <c r="N36" s="16">
        <v>8.5719499999999993</v>
      </c>
      <c r="O36" s="1"/>
      <c r="P36" s="16">
        <v>6.7245900000000001</v>
      </c>
      <c r="R36" s="16">
        <v>4.6069100000000001</v>
      </c>
      <c r="T36" s="16">
        <v>2.8822299999999998</v>
      </c>
    </row>
    <row r="37" spans="2:20" hidden="1" x14ac:dyDescent="0.35">
      <c r="M37" s="15">
        <f>M35-M36</f>
        <v>-0.77566999999999986</v>
      </c>
      <c r="N37" s="21">
        <f t="shared" ref="N37:T37" si="13">N35-N36</f>
        <v>4.7245500000000007</v>
      </c>
      <c r="O37" s="15">
        <f t="shared" si="13"/>
        <v>0.54494491031474457</v>
      </c>
      <c r="P37" s="15">
        <f t="shared" si="13"/>
        <v>3.9952099999999993</v>
      </c>
      <c r="Q37" s="15">
        <f t="shared" si="13"/>
        <v>0.67593238679826129</v>
      </c>
      <c r="R37" s="15">
        <f t="shared" si="13"/>
        <v>4.9718100000000005</v>
      </c>
      <c r="S37" s="15">
        <f t="shared" si="13"/>
        <v>0.75645388945495851</v>
      </c>
      <c r="T37" s="21">
        <f t="shared" si="13"/>
        <v>5.0894500000000003</v>
      </c>
    </row>
    <row r="38" spans="2:20" x14ac:dyDescent="0.35">
      <c r="L38" s="3" t="s">
        <v>0</v>
      </c>
      <c r="M38" s="16">
        <v>118.601</v>
      </c>
      <c r="N38" s="22">
        <v>87.620699999999999</v>
      </c>
      <c r="O38" s="15">
        <f>$M38/N38</f>
        <v>1.3535728429469291</v>
      </c>
      <c r="P38" s="16">
        <v>47.815899999999999</v>
      </c>
      <c r="Q38" s="15">
        <f>$M38/P38</f>
        <v>2.4803674091672434</v>
      </c>
      <c r="R38" s="16">
        <v>28.485900000000001</v>
      </c>
      <c r="S38" s="15">
        <f>$M38/R38</f>
        <v>4.1634984325578621</v>
      </c>
      <c r="T38" s="22">
        <v>22.988099999999999</v>
      </c>
    </row>
    <row r="39" spans="2:20" hidden="1" x14ac:dyDescent="0.35"/>
    <row r="47" spans="2:20" x14ac:dyDescent="0.35">
      <c r="D47" s="24"/>
    </row>
    <row r="63" spans="24:24" x14ac:dyDescent="0.35">
      <c r="X63" s="1" t="s">
        <v>74</v>
      </c>
    </row>
    <row r="101" spans="24:24" x14ac:dyDescent="0.35">
      <c r="X101" s="1" t="s">
        <v>74</v>
      </c>
    </row>
    <row r="139" spans="24:24" x14ac:dyDescent="0.35">
      <c r="X139" s="1" t="s">
        <v>74</v>
      </c>
    </row>
    <row r="178" spans="24:24" x14ac:dyDescent="0.35">
      <c r="X178" s="1" t="s">
        <v>74</v>
      </c>
    </row>
    <row r="216" spans="24:24" x14ac:dyDescent="0.35">
      <c r="X216" s="1" t="s">
        <v>74</v>
      </c>
    </row>
    <row r="254" spans="24:24" x14ac:dyDescent="0.35">
      <c r="X254" s="1" t="s">
        <v>74</v>
      </c>
    </row>
  </sheetData>
  <mergeCells count="1">
    <mergeCell ref="H1:I1"/>
  </mergeCells>
  <conditionalFormatting sqref="O10:O11 S10:S11 Q10:Q11 O14:O15 S14:S15 Q14:Q15 O18 S18 Q18 O20 O23 S20 S23 Q20 Q23 O25 O28 Q25 Q28 S25 S28 O30 O33 Q30 Q33 S30 S33 O35 O38 Q35 Q38 S35 S38 U5:U21">
    <cfRule type="containsBlanks" priority="74">
      <formula>LEN(TRIM(O5))=0</formula>
    </cfRule>
    <cfRule type="cellIs" dxfId="40" priority="75" operator="lessThan">
      <formula>1</formula>
    </cfRule>
  </conditionalFormatting>
  <conditionalFormatting sqref="O10:O11 Q10:Q11 S10:S11 O14:O15 Q14:Q15 S14:S15 O18 Q18 S18 O20 O23 Q20 Q23 S20 S23 O25 O28 Q25 Q28 S25 S28 O30 O33 Q30 Q33 S30 S33 O35 O38 Q35 Q38 S35 S38 U5:U21">
    <cfRule type="cellIs" dxfId="39" priority="73" operator="greaterThan">
      <formula>1</formula>
    </cfRule>
  </conditionalFormatting>
  <conditionalFormatting sqref="U24:U25">
    <cfRule type="containsBlanks" priority="65">
      <formula>LEN(TRIM(U24))=0</formula>
    </cfRule>
    <cfRule type="cellIs" dxfId="38" priority="66" operator="lessThan">
      <formula>1</formula>
    </cfRule>
  </conditionalFormatting>
  <conditionalFormatting sqref="U24:U25">
    <cfRule type="cellIs" dxfId="37" priority="64" operator="greaterThan">
      <formula>1</formula>
    </cfRule>
  </conditionalFormatting>
  <conditionalFormatting sqref="O672:O1048576 O3:O6 O13">
    <cfRule type="containsBlanks" priority="110">
      <formula>LEN(TRIM(O3))=0</formula>
    </cfRule>
    <cfRule type="cellIs" dxfId="36" priority="111" operator="lessThan">
      <formula>1</formula>
    </cfRule>
  </conditionalFormatting>
  <conditionalFormatting sqref="S5:S6 S13">
    <cfRule type="containsBlanks" priority="104">
      <formula>LEN(TRIM(S5))=0</formula>
    </cfRule>
    <cfRule type="cellIs" dxfId="35" priority="105" operator="lessThan">
      <formula>1</formula>
    </cfRule>
  </conditionalFormatting>
  <conditionalFormatting sqref="O5:O6 O13">
    <cfRule type="cellIs" dxfId="34" priority="109" operator="greaterThan">
      <formula>1</formula>
    </cfRule>
  </conditionalFormatting>
  <conditionalFormatting sqref="Q5:Q6 Q13">
    <cfRule type="containsBlanks" priority="107">
      <formula>LEN(TRIM(Q5))=0</formula>
    </cfRule>
    <cfRule type="cellIs" dxfId="33" priority="108" operator="lessThan">
      <formula>1</formula>
    </cfRule>
  </conditionalFormatting>
  <conditionalFormatting sqref="Q5:Q6 Q13">
    <cfRule type="cellIs" dxfId="32" priority="106" operator="greaterThan">
      <formula>1</formula>
    </cfRule>
  </conditionalFormatting>
  <conditionalFormatting sqref="S5:S6 S13">
    <cfRule type="cellIs" dxfId="31" priority="103" operator="greaterThan">
      <formula>1</formula>
    </cfRule>
  </conditionalFormatting>
  <conditionalFormatting sqref="U22:U23">
    <cfRule type="containsBlanks" priority="89">
      <formula>LEN(TRIM(U22))=0</formula>
    </cfRule>
    <cfRule type="cellIs" dxfId="30" priority="90" operator="lessThan">
      <formula>1</formula>
    </cfRule>
  </conditionalFormatting>
  <conditionalFormatting sqref="U22:U23">
    <cfRule type="cellIs" dxfId="29" priority="88" operator="greaterThan">
      <formula>1</formula>
    </cfRule>
  </conditionalFormatting>
  <conditionalFormatting sqref="M7:T7 M9:T9 M19:T19">
    <cfRule type="containsBlanks" priority="62">
      <formula>LEN(TRIM(M7))=0</formula>
    </cfRule>
    <cfRule type="cellIs" dxfId="28" priority="63" operator="lessThan">
      <formula>0</formula>
    </cfRule>
  </conditionalFormatting>
  <conditionalFormatting sqref="M7:T7 M9:T9 M19:T19">
    <cfRule type="cellIs" dxfId="27" priority="61" operator="greaterThan">
      <formula>0</formula>
    </cfRule>
  </conditionalFormatting>
  <conditionalFormatting sqref="M12:T12">
    <cfRule type="containsBlanks" priority="59">
      <formula>LEN(TRIM(M12))=0</formula>
    </cfRule>
    <cfRule type="cellIs" dxfId="26" priority="60" operator="lessThan">
      <formula>0</formula>
    </cfRule>
  </conditionalFormatting>
  <conditionalFormatting sqref="M12:T12">
    <cfRule type="cellIs" dxfId="25" priority="58" operator="greaterThan">
      <formula>0</formula>
    </cfRule>
  </conditionalFormatting>
  <conditionalFormatting sqref="O8">
    <cfRule type="containsBlanks" priority="56">
      <formula>LEN(TRIM(O8))=0</formula>
    </cfRule>
    <cfRule type="cellIs" dxfId="24" priority="57" operator="lessThan">
      <formula>1</formula>
    </cfRule>
  </conditionalFormatting>
  <conditionalFormatting sqref="S8">
    <cfRule type="containsBlanks" priority="50">
      <formula>LEN(TRIM(S8))=0</formula>
    </cfRule>
    <cfRule type="cellIs" dxfId="23" priority="51" operator="lessThan">
      <formula>1</formula>
    </cfRule>
  </conditionalFormatting>
  <conditionalFormatting sqref="O8">
    <cfRule type="cellIs" dxfId="22" priority="55" operator="greaterThan">
      <formula>1</formula>
    </cfRule>
  </conditionalFormatting>
  <conditionalFormatting sqref="Q8">
    <cfRule type="containsBlanks" priority="53">
      <formula>LEN(TRIM(Q8))=0</formula>
    </cfRule>
    <cfRule type="cellIs" dxfId="21" priority="54" operator="lessThan">
      <formula>1</formula>
    </cfRule>
  </conditionalFormatting>
  <conditionalFormatting sqref="Q8">
    <cfRule type="cellIs" dxfId="20" priority="52" operator="greaterThan">
      <formula>1</formula>
    </cfRule>
  </conditionalFormatting>
  <conditionalFormatting sqref="S8">
    <cfRule type="cellIs" dxfId="19" priority="49" operator="greaterThan">
      <formula>1</formula>
    </cfRule>
  </conditionalFormatting>
  <conditionalFormatting sqref="O16 S16 Q16">
    <cfRule type="containsBlanks" priority="41">
      <formula>LEN(TRIM(O16))=0</formula>
    </cfRule>
    <cfRule type="cellIs" dxfId="18" priority="42" operator="lessThan">
      <formula>1</formula>
    </cfRule>
  </conditionalFormatting>
  <conditionalFormatting sqref="O16 Q16 S16">
    <cfRule type="cellIs" dxfId="17" priority="40" operator="greaterThan">
      <formula>1</formula>
    </cfRule>
  </conditionalFormatting>
  <conditionalFormatting sqref="M17:T17">
    <cfRule type="containsBlanks" priority="35">
      <formula>LEN(TRIM(M17))=0</formula>
    </cfRule>
    <cfRule type="cellIs" dxfId="16" priority="36" operator="lessThan">
      <formula>0</formula>
    </cfRule>
  </conditionalFormatting>
  <conditionalFormatting sqref="M17:T17">
    <cfRule type="cellIs" dxfId="15" priority="34" operator="greaterThan">
      <formula>0</formula>
    </cfRule>
  </conditionalFormatting>
  <conditionalFormatting sqref="O21 S21 Q21">
    <cfRule type="containsBlanks" priority="32">
      <formula>LEN(TRIM(O21))=0</formula>
    </cfRule>
    <cfRule type="cellIs" dxfId="14" priority="33" operator="lessThan">
      <formula>1</formula>
    </cfRule>
  </conditionalFormatting>
  <conditionalFormatting sqref="O21 Q21 S21">
    <cfRule type="cellIs" dxfId="13" priority="31" operator="greaterThan">
      <formula>1</formula>
    </cfRule>
  </conditionalFormatting>
  <conditionalFormatting sqref="M22:T22">
    <cfRule type="containsBlanks" priority="29">
      <formula>LEN(TRIM(M22))=0</formula>
    </cfRule>
    <cfRule type="cellIs" dxfId="12" priority="30" operator="lessThan">
      <formula>0</formula>
    </cfRule>
  </conditionalFormatting>
  <conditionalFormatting sqref="M22:T22">
    <cfRule type="cellIs" dxfId="11" priority="28" operator="greaterThan">
      <formula>0</formula>
    </cfRule>
  </conditionalFormatting>
  <conditionalFormatting sqref="O26 S26 Q26">
    <cfRule type="containsBlanks" priority="23">
      <formula>LEN(TRIM(O26))=0</formula>
    </cfRule>
    <cfRule type="cellIs" dxfId="10" priority="24" operator="lessThan">
      <formula>1</formula>
    </cfRule>
  </conditionalFormatting>
  <conditionalFormatting sqref="O26 Q26 S26">
    <cfRule type="cellIs" dxfId="9" priority="22" operator="greaterThan">
      <formula>1</formula>
    </cfRule>
  </conditionalFormatting>
  <conditionalFormatting sqref="M27:T27">
    <cfRule type="containsBlanks" priority="20">
      <formula>LEN(TRIM(M27))=0</formula>
    </cfRule>
    <cfRule type="cellIs" dxfId="8" priority="21" operator="lessThan">
      <formula>0</formula>
    </cfRule>
  </conditionalFormatting>
  <conditionalFormatting sqref="M27:T27">
    <cfRule type="cellIs" dxfId="7" priority="19" operator="greaterThan">
      <formula>0</formula>
    </cfRule>
  </conditionalFormatting>
  <conditionalFormatting sqref="O31 S31 Q31">
    <cfRule type="containsBlanks" priority="14">
      <formula>LEN(TRIM(O31))=0</formula>
    </cfRule>
    <cfRule type="cellIs" dxfId="6" priority="15" operator="lessThan">
      <formula>1</formula>
    </cfRule>
  </conditionalFormatting>
  <conditionalFormatting sqref="O31 Q31 S31">
    <cfRule type="cellIs" dxfId="5" priority="13" operator="greaterThan">
      <formula>1</formula>
    </cfRule>
  </conditionalFormatting>
  <conditionalFormatting sqref="M32:T32">
    <cfRule type="containsBlanks" priority="11">
      <formula>LEN(TRIM(M32))=0</formula>
    </cfRule>
    <cfRule type="cellIs" dxfId="4" priority="12" operator="lessThan">
      <formula>0</formula>
    </cfRule>
  </conditionalFormatting>
  <conditionalFormatting sqref="M32:T32">
    <cfRule type="cellIs" dxfId="3" priority="10" operator="greaterThan">
      <formula>0</formula>
    </cfRule>
  </conditionalFormatting>
  <conditionalFormatting sqref="M37:T37">
    <cfRule type="containsBlanks" priority="5">
      <formula>LEN(TRIM(M37))=0</formula>
    </cfRule>
    <cfRule type="cellIs" dxfId="2" priority="6" operator="lessThan">
      <formula>0</formula>
    </cfRule>
  </conditionalFormatting>
  <conditionalFormatting sqref="M37:T37">
    <cfRule type="cellIs" dxfId="1" priority="4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BAF9-5689-412C-AAAB-64C7DB3346BF}">
  <dimension ref="A1:AB45"/>
  <sheetViews>
    <sheetView tabSelected="1" topLeftCell="A12" zoomScale="66" workbookViewId="0">
      <selection activeCell="M41" sqref="M41"/>
    </sheetView>
  </sheetViews>
  <sheetFormatPr defaultRowHeight="14.5" x14ac:dyDescent="0.35"/>
  <cols>
    <col min="1" max="1" width="18.90625" style="26" customWidth="1"/>
    <col min="2" max="2" width="6.7265625" style="1" customWidth="1"/>
    <col min="3" max="6" width="8.26953125" style="1" customWidth="1"/>
    <col min="7" max="7" width="8.26953125" style="2" customWidth="1"/>
    <col min="8" max="8" width="6.54296875" style="1" customWidth="1"/>
    <col min="9" max="9" width="6.7265625" style="1" customWidth="1"/>
    <col min="10" max="10" width="8.26953125" style="16" customWidth="1"/>
    <col min="11" max="13" width="8.26953125" style="1" customWidth="1"/>
    <col min="14" max="14" width="8.26953125" style="2" customWidth="1"/>
    <col min="15" max="15" width="6.54296875" style="1" customWidth="1"/>
    <col min="16" max="16" width="6.7265625" style="1" customWidth="1"/>
    <col min="17" max="17" width="8.26953125" style="1" customWidth="1"/>
    <col min="18" max="18" width="8.26953125" style="28" customWidth="1"/>
    <col min="19" max="20" width="8.26953125" style="1" customWidth="1"/>
    <col min="21" max="21" width="8.26953125" style="2" customWidth="1"/>
    <col min="22" max="22" width="8.7265625" style="16"/>
    <col min="23" max="23" width="6.7265625" style="1" customWidth="1"/>
    <col min="24" max="24" width="8.26953125" style="1" customWidth="1"/>
    <col min="25" max="26" width="8.26953125" style="28" customWidth="1"/>
    <col min="27" max="27" width="8.26953125" style="1" customWidth="1"/>
    <col min="28" max="28" width="8.26953125" style="2" customWidth="1"/>
    <col min="29" max="16384" width="8.7265625" style="1"/>
  </cols>
  <sheetData>
    <row r="1" spans="1:28" ht="15.5" customHeight="1" x14ac:dyDescent="0.35">
      <c r="A1" s="12"/>
      <c r="B1" s="3" t="s">
        <v>12</v>
      </c>
      <c r="C1" s="3" t="s">
        <v>13</v>
      </c>
      <c r="D1" s="3" t="s">
        <v>10</v>
      </c>
      <c r="E1" s="3" t="s">
        <v>9</v>
      </c>
      <c r="F1" s="4" t="s">
        <v>17</v>
      </c>
      <c r="G1" s="25" t="s">
        <v>78</v>
      </c>
      <c r="J1" s="1"/>
      <c r="N1" s="1"/>
      <c r="P1" s="3" t="s">
        <v>12</v>
      </c>
      <c r="Q1" s="3" t="s">
        <v>13</v>
      </c>
      <c r="R1" s="36" t="s">
        <v>10</v>
      </c>
      <c r="S1" s="3" t="s">
        <v>9</v>
      </c>
      <c r="T1" s="4" t="s">
        <v>17</v>
      </c>
      <c r="U1" s="25" t="s">
        <v>78</v>
      </c>
      <c r="V1" s="1"/>
      <c r="AB1" s="1"/>
    </row>
    <row r="2" spans="1:28" ht="15.5" customHeight="1" x14ac:dyDescent="0.35">
      <c r="A2" s="1"/>
      <c r="B2" s="45" t="s">
        <v>56</v>
      </c>
      <c r="C2" s="46" t="s">
        <v>55</v>
      </c>
      <c r="D2" s="45">
        <v>1696415</v>
      </c>
      <c r="E2" s="45">
        <v>11095298</v>
      </c>
      <c r="F2" s="50">
        <f>E2*100/(D2*D2)</f>
        <v>3.8554472301776321E-4</v>
      </c>
      <c r="G2" s="9">
        <v>68</v>
      </c>
      <c r="J2" s="1"/>
      <c r="N2" s="1"/>
      <c r="P2" s="45" t="s">
        <v>72</v>
      </c>
      <c r="Q2" s="46" t="s">
        <v>73</v>
      </c>
      <c r="R2" s="51">
        <v>4847571</v>
      </c>
      <c r="S2" s="45">
        <v>34237695</v>
      </c>
      <c r="T2" s="50">
        <f>S2*100/(R2*R2)</f>
        <v>1.4569886257759961E-4</v>
      </c>
      <c r="U2" s="9">
        <v>3533</v>
      </c>
      <c r="V2" s="1"/>
      <c r="AB2" s="1"/>
    </row>
    <row r="3" spans="1:28" ht="15.5" customHeight="1" x14ac:dyDescent="0.35">
      <c r="A3" s="12"/>
      <c r="B3" s="45"/>
      <c r="C3" s="46"/>
      <c r="D3" s="45"/>
      <c r="E3" s="45"/>
      <c r="F3" s="50"/>
      <c r="G3" s="1">
        <v>8195</v>
      </c>
      <c r="J3" s="1"/>
      <c r="N3" s="1"/>
      <c r="P3" s="45"/>
      <c r="Q3" s="46"/>
      <c r="R3" s="51"/>
      <c r="S3" s="45"/>
      <c r="T3" s="50"/>
      <c r="U3" s="1">
        <v>1</v>
      </c>
      <c r="V3" s="1"/>
      <c r="AB3" s="1"/>
    </row>
    <row r="4" spans="1:28" ht="15.5" customHeight="1" x14ac:dyDescent="0.35">
      <c r="A4" s="1"/>
      <c r="C4" s="16"/>
      <c r="G4" s="1"/>
      <c r="J4" s="1"/>
      <c r="N4" s="1"/>
      <c r="T4" s="16"/>
      <c r="U4" s="16"/>
      <c r="V4" s="1"/>
      <c r="AA4" s="16"/>
      <c r="AB4" s="16"/>
    </row>
    <row r="5" spans="1:28" ht="15.5" customHeight="1" x14ac:dyDescent="0.35">
      <c r="A5" s="12"/>
      <c r="C5" s="13" t="s">
        <v>2</v>
      </c>
      <c r="D5" s="20" t="s">
        <v>52</v>
      </c>
      <c r="E5" s="13" t="s">
        <v>54</v>
      </c>
      <c r="F5" s="13" t="s">
        <v>68</v>
      </c>
      <c r="G5" s="20" t="s">
        <v>69</v>
      </c>
      <c r="J5" s="13" t="s">
        <v>2</v>
      </c>
      <c r="K5" s="20" t="s">
        <v>52</v>
      </c>
      <c r="L5" s="13" t="s">
        <v>54</v>
      </c>
      <c r="M5" s="13" t="s">
        <v>68</v>
      </c>
      <c r="N5" s="20" t="s">
        <v>69</v>
      </c>
      <c r="Q5" s="13" t="s">
        <v>2</v>
      </c>
      <c r="R5" s="34" t="s">
        <v>52</v>
      </c>
      <c r="S5" s="13" t="s">
        <v>54</v>
      </c>
      <c r="T5" s="13" t="s">
        <v>68</v>
      </c>
      <c r="U5" s="20" t="s">
        <v>69</v>
      </c>
      <c r="V5" s="1"/>
      <c r="W5" s="32" t="s">
        <v>0</v>
      </c>
      <c r="X5" s="13" t="s">
        <v>2</v>
      </c>
      <c r="Y5" s="34" t="s">
        <v>52</v>
      </c>
      <c r="Z5" s="33" t="s">
        <v>54</v>
      </c>
      <c r="AA5" s="13" t="s">
        <v>68</v>
      </c>
      <c r="AB5" s="20" t="s">
        <v>69</v>
      </c>
    </row>
    <row r="6" spans="1:28" ht="15.5" customHeight="1" x14ac:dyDescent="0.35">
      <c r="A6" s="12" t="s">
        <v>80</v>
      </c>
      <c r="B6" s="32" t="s">
        <v>1</v>
      </c>
      <c r="C6" s="28">
        <v>16.900400000000001</v>
      </c>
      <c r="D6" s="28">
        <v>16.6754</v>
      </c>
      <c r="E6" s="28">
        <v>15.574</v>
      </c>
      <c r="F6" s="28">
        <v>11.8878</v>
      </c>
      <c r="G6" s="28">
        <v>9.1793899999999997</v>
      </c>
      <c r="I6" s="32" t="s">
        <v>0</v>
      </c>
      <c r="J6" s="28">
        <v>68.031700000000001</v>
      </c>
      <c r="K6" s="29">
        <v>55.586100000000002</v>
      </c>
      <c r="L6" s="28">
        <v>27.497800000000002</v>
      </c>
      <c r="M6" s="28">
        <v>20.116499999999998</v>
      </c>
      <c r="N6" s="29">
        <v>11.638</v>
      </c>
      <c r="P6" s="32" t="s">
        <v>1</v>
      </c>
      <c r="Q6" s="28">
        <v>8.0215300000000003</v>
      </c>
      <c r="R6" s="28">
        <v>8.5719499999999993</v>
      </c>
      <c r="S6" s="28">
        <v>6.7245900000000001</v>
      </c>
      <c r="T6" s="28">
        <v>4.6069100000000001</v>
      </c>
      <c r="U6" s="28">
        <v>2.8822299999999998</v>
      </c>
      <c r="V6" s="1"/>
      <c r="W6" s="28"/>
      <c r="X6" s="30">
        <v>118.601</v>
      </c>
      <c r="Y6" s="39">
        <v>87.620699999999999</v>
      </c>
      <c r="Z6" s="40">
        <v>47.815899999999999</v>
      </c>
      <c r="AA6" s="40">
        <v>28.485900000000001</v>
      </c>
      <c r="AB6" s="39">
        <v>22.988099999999999</v>
      </c>
    </row>
    <row r="7" spans="1:28" ht="15.5" customHeight="1" x14ac:dyDescent="0.35">
      <c r="A7" s="12"/>
      <c r="B7" s="28"/>
      <c r="C7" s="28"/>
      <c r="D7" s="28"/>
      <c r="E7" s="28"/>
      <c r="F7" s="28"/>
      <c r="G7" s="28"/>
      <c r="I7" s="28"/>
      <c r="J7" s="1"/>
      <c r="K7" s="29"/>
      <c r="L7" s="28"/>
      <c r="M7" s="28"/>
      <c r="N7" s="29"/>
      <c r="P7" s="28"/>
      <c r="Q7" s="28"/>
      <c r="S7" s="28"/>
      <c r="T7" s="28"/>
      <c r="U7" s="28"/>
      <c r="V7" s="1"/>
      <c r="W7" s="44" t="s">
        <v>0</v>
      </c>
      <c r="X7" s="30"/>
      <c r="Y7" s="31"/>
      <c r="Z7" s="30"/>
      <c r="AA7" s="30"/>
      <c r="AB7" s="31"/>
    </row>
    <row r="8" spans="1:28" ht="15.5" customHeight="1" x14ac:dyDescent="0.35">
      <c r="A8" s="12" t="s">
        <v>81</v>
      </c>
      <c r="B8" s="44" t="s">
        <v>1</v>
      </c>
      <c r="C8" s="28">
        <v>17.0303</v>
      </c>
      <c r="D8" s="28">
        <v>8.7682900000000004</v>
      </c>
      <c r="E8" s="28">
        <v>4.4898899999999999</v>
      </c>
      <c r="F8" s="28">
        <v>2.4018799999999998</v>
      </c>
      <c r="G8" s="28">
        <v>2.0902799999999999</v>
      </c>
      <c r="I8" s="44" t="s">
        <v>0</v>
      </c>
      <c r="J8" s="28">
        <v>69.799899999999994</v>
      </c>
      <c r="K8" s="28">
        <v>36.402099999999997</v>
      </c>
      <c r="L8" s="28">
        <v>19.055199999999999</v>
      </c>
      <c r="M8" s="28">
        <v>10.5092</v>
      </c>
      <c r="N8" s="28">
        <v>8.0749700000000004</v>
      </c>
      <c r="P8" s="44" t="s">
        <v>1</v>
      </c>
      <c r="Q8" s="28">
        <v>7.2707499999999996</v>
      </c>
      <c r="R8" s="28">
        <v>5.0272899999999998</v>
      </c>
      <c r="S8" s="28">
        <v>2.6831</v>
      </c>
      <c r="T8" s="28">
        <v>1.8837699999999999</v>
      </c>
      <c r="U8" s="28">
        <v>1.56</v>
      </c>
      <c r="V8" s="1"/>
      <c r="W8" s="44"/>
      <c r="X8" s="28">
        <v>118.764</v>
      </c>
      <c r="Y8" s="28">
        <v>159.59700000000001</v>
      </c>
      <c r="Z8" s="28">
        <v>96.182699999999997</v>
      </c>
      <c r="AA8" s="28">
        <v>80.162000000000006</v>
      </c>
      <c r="AB8" s="28">
        <v>84.241100000000003</v>
      </c>
    </row>
    <row r="9" spans="1:28" ht="15.5" customHeight="1" x14ac:dyDescent="0.35">
      <c r="A9" s="12" t="s">
        <v>82</v>
      </c>
      <c r="B9" s="44"/>
      <c r="C9" s="28">
        <v>17.281400000000001</v>
      </c>
      <c r="D9" s="28">
        <v>8.9639000000000006</v>
      </c>
      <c r="E9" s="28">
        <v>4.5057600000000004</v>
      </c>
      <c r="F9" s="28">
        <v>2.3947799999999999</v>
      </c>
      <c r="G9" s="28">
        <v>2.1297600000000001</v>
      </c>
      <c r="I9" s="44"/>
      <c r="J9" s="28">
        <v>69.764700000000005</v>
      </c>
      <c r="K9" s="28">
        <v>37.482900000000001</v>
      </c>
      <c r="L9" s="28">
        <v>19.1175</v>
      </c>
      <c r="M9" s="28">
        <v>10.397500000000001</v>
      </c>
      <c r="N9" s="28">
        <v>7.5439699999999998</v>
      </c>
      <c r="P9" s="44"/>
      <c r="Q9" s="28">
        <v>10.114699999999999</v>
      </c>
      <c r="R9" s="28">
        <v>5.4408899999999996</v>
      </c>
      <c r="S9" s="28">
        <v>3.1568999999999998</v>
      </c>
      <c r="T9" s="28">
        <v>1.83487</v>
      </c>
      <c r="U9" s="28">
        <v>1.4893700000000001</v>
      </c>
      <c r="V9" s="1"/>
      <c r="W9" s="44"/>
      <c r="X9" s="28">
        <v>151.458</v>
      </c>
      <c r="Y9" s="28">
        <v>140.37200000000001</v>
      </c>
      <c r="Z9" s="28">
        <v>88.123400000000004</v>
      </c>
      <c r="AA9" s="28">
        <v>78.716499999999996</v>
      </c>
      <c r="AB9" s="28">
        <v>63.188699999999997</v>
      </c>
    </row>
    <row r="10" spans="1:28" ht="15.5" customHeight="1" x14ac:dyDescent="0.35">
      <c r="A10" s="12" t="s">
        <v>83</v>
      </c>
      <c r="B10" s="44"/>
      <c r="C10" s="28">
        <v>16.970800000000001</v>
      </c>
      <c r="D10" s="28">
        <v>8.7170299999999994</v>
      </c>
      <c r="E10" s="28">
        <v>4.5255999999999998</v>
      </c>
      <c r="F10" s="37">
        <v>2.3810899999999999</v>
      </c>
      <c r="G10" s="37">
        <v>1.3235600000000001</v>
      </c>
      <c r="I10" s="44"/>
      <c r="J10" s="28">
        <v>70.1036</v>
      </c>
      <c r="K10" s="28">
        <v>37.254800000000003</v>
      </c>
      <c r="L10" s="28">
        <v>19.0825</v>
      </c>
      <c r="M10" s="28">
        <v>10.346299999999999</v>
      </c>
      <c r="N10" s="28">
        <v>6.6952999999999996</v>
      </c>
      <c r="P10" s="44"/>
      <c r="Q10" s="37">
        <v>7.2367900000000001</v>
      </c>
      <c r="R10" s="28">
        <v>4.9264599999999996</v>
      </c>
      <c r="S10" s="28">
        <v>2.7711999999999999</v>
      </c>
      <c r="T10" s="37">
        <v>1.63097</v>
      </c>
      <c r="U10" s="28">
        <v>1.4091199999999999</v>
      </c>
      <c r="V10" s="1"/>
      <c r="W10" s="44"/>
      <c r="X10" s="28">
        <v>119.113</v>
      </c>
      <c r="Y10" s="28">
        <v>134.30699999999999</v>
      </c>
      <c r="Z10" s="28">
        <v>82.446200000000005</v>
      </c>
      <c r="AA10" s="28">
        <v>78.330299999999994</v>
      </c>
      <c r="AB10" s="28">
        <v>52.736400000000003</v>
      </c>
    </row>
    <row r="11" spans="1:28" x14ac:dyDescent="0.35">
      <c r="A11" s="12" t="s">
        <v>84</v>
      </c>
      <c r="B11" s="44"/>
      <c r="C11" s="28">
        <v>16.875399999999999</v>
      </c>
      <c r="D11" s="37">
        <v>8.6950900000000004</v>
      </c>
      <c r="E11" s="37">
        <v>4.4501299999999997</v>
      </c>
      <c r="F11" s="28">
        <v>2.3873199999999999</v>
      </c>
      <c r="G11" s="28">
        <v>1.88601</v>
      </c>
      <c r="I11" s="44"/>
      <c r="J11" s="28">
        <v>67.832700000000003</v>
      </c>
      <c r="K11" s="28">
        <v>37.326999999999998</v>
      </c>
      <c r="L11" s="28">
        <v>19.869299999999999</v>
      </c>
      <c r="M11" s="28">
        <v>10.5764</v>
      </c>
      <c r="N11" s="28">
        <v>7.78803</v>
      </c>
      <c r="O11" s="2"/>
      <c r="P11" s="44"/>
      <c r="Q11" s="28">
        <v>8.13565</v>
      </c>
      <c r="R11" s="37">
        <v>4.5488799999999996</v>
      </c>
      <c r="S11" s="37">
        <v>2.7128700000000001</v>
      </c>
      <c r="T11" s="28">
        <v>1.80508</v>
      </c>
      <c r="U11" s="28">
        <v>1.5814900000000001</v>
      </c>
      <c r="W11" s="44"/>
      <c r="X11" s="28">
        <v>123.12</v>
      </c>
      <c r="Y11" s="28">
        <v>125.911</v>
      </c>
      <c r="Z11" s="28">
        <v>91.634200000000007</v>
      </c>
      <c r="AA11" s="28">
        <v>73.689800000000005</v>
      </c>
      <c r="AB11" s="28">
        <v>51.1556</v>
      </c>
    </row>
    <row r="12" spans="1:28" x14ac:dyDescent="0.35">
      <c r="A12" s="12" t="s">
        <v>90</v>
      </c>
      <c r="B12" s="44"/>
      <c r="C12" s="28">
        <v>18.677299999999999</v>
      </c>
      <c r="D12" s="28">
        <v>8.8865599999999993</v>
      </c>
      <c r="E12" s="28">
        <v>4.4912099999999997</v>
      </c>
      <c r="F12" s="28">
        <v>2.44286</v>
      </c>
      <c r="G12" s="35">
        <v>1.5639000000000001</v>
      </c>
      <c r="I12" s="44"/>
      <c r="J12" s="28">
        <v>69.601699999999994</v>
      </c>
      <c r="K12" s="28">
        <v>36.806199999999997</v>
      </c>
      <c r="L12" s="28">
        <v>20.0687</v>
      </c>
      <c r="M12" s="28">
        <v>10.956</v>
      </c>
      <c r="N12" s="28">
        <v>6.9074400000000002</v>
      </c>
      <c r="O12" s="2"/>
      <c r="P12" s="44"/>
      <c r="Q12" s="28">
        <v>10.3184</v>
      </c>
      <c r="R12" s="28">
        <v>5.1553500000000003</v>
      </c>
      <c r="S12" s="28">
        <v>2.8504</v>
      </c>
      <c r="T12" s="28">
        <v>1.7099599999999999</v>
      </c>
      <c r="U12" s="28">
        <v>1.4692499999999999</v>
      </c>
      <c r="W12" s="27"/>
      <c r="X12" s="28">
        <v>149.018</v>
      </c>
      <c r="Y12" s="28">
        <v>109.768</v>
      </c>
      <c r="Z12" s="28">
        <v>81.782399999999996</v>
      </c>
      <c r="AA12" s="28">
        <v>53.606499999999997</v>
      </c>
      <c r="AB12" s="28">
        <v>40.917000000000002</v>
      </c>
    </row>
    <row r="13" spans="1:28" x14ac:dyDescent="0.35">
      <c r="A13" s="12" t="s">
        <v>91</v>
      </c>
      <c r="B13" s="27"/>
      <c r="C13" s="28">
        <v>18.3645</v>
      </c>
      <c r="D13" s="28">
        <v>8.9873700000000003</v>
      </c>
      <c r="E13" s="28">
        <v>4.55314</v>
      </c>
      <c r="F13" s="28">
        <v>2.42048</v>
      </c>
      <c r="G13" s="28">
        <v>1.46909</v>
      </c>
      <c r="I13" s="27"/>
      <c r="J13" s="28">
        <v>69.275800000000004</v>
      </c>
      <c r="K13" s="28">
        <v>36.780700000000003</v>
      </c>
      <c r="L13" s="28">
        <v>20.005500000000001</v>
      </c>
      <c r="M13" s="28">
        <v>11.523</v>
      </c>
      <c r="N13" s="28">
        <v>7.47194</v>
      </c>
      <c r="O13" s="2"/>
      <c r="P13" s="27"/>
      <c r="Q13" s="28"/>
      <c r="S13" s="28"/>
      <c r="T13" s="28"/>
      <c r="U13" s="28"/>
      <c r="W13" s="27"/>
      <c r="X13" s="28"/>
      <c r="AA13" s="28"/>
      <c r="AB13" s="28"/>
    </row>
    <row r="14" spans="1:28" x14ac:dyDescent="0.35">
      <c r="A14" s="1"/>
      <c r="C14" s="28"/>
      <c r="D14" s="28"/>
      <c r="E14" s="28"/>
      <c r="F14" s="28"/>
      <c r="G14" s="28"/>
      <c r="J14" s="28"/>
      <c r="K14" s="28"/>
      <c r="L14" s="28"/>
      <c r="M14" s="28"/>
      <c r="N14" s="28"/>
      <c r="O14" s="16"/>
      <c r="Q14" s="28"/>
      <c r="S14" s="28"/>
      <c r="T14" s="28"/>
      <c r="U14" s="28"/>
      <c r="V14" s="1"/>
      <c r="X14" s="28"/>
      <c r="AA14" s="28"/>
      <c r="AB14" s="28"/>
    </row>
    <row r="15" spans="1:28" x14ac:dyDescent="0.35">
      <c r="A15" s="12" t="s">
        <v>85</v>
      </c>
      <c r="B15" s="44" t="s">
        <v>1</v>
      </c>
      <c r="C15" s="37">
        <v>16.855699999999999</v>
      </c>
      <c r="D15" s="28">
        <v>3112.32</v>
      </c>
      <c r="E15" s="28">
        <v>993.803</v>
      </c>
      <c r="F15" s="28">
        <v>313.66199999999998</v>
      </c>
      <c r="G15" s="28">
        <v>620.83299999999997</v>
      </c>
      <c r="I15" s="44" t="s">
        <v>0</v>
      </c>
      <c r="J15" s="28">
        <v>67.753200000000007</v>
      </c>
      <c r="K15" s="28">
        <v>45.355600000000003</v>
      </c>
      <c r="L15" s="28">
        <v>22.864100000000001</v>
      </c>
      <c r="M15" s="28">
        <v>11.8574</v>
      </c>
      <c r="N15" s="28">
        <v>6.4884000000000004</v>
      </c>
      <c r="P15" s="44" t="s">
        <v>1</v>
      </c>
      <c r="Q15" s="52" t="s">
        <v>79</v>
      </c>
      <c r="R15" s="52"/>
      <c r="S15" s="52"/>
      <c r="T15" s="52"/>
      <c r="U15" s="52"/>
      <c r="V15" s="1"/>
      <c r="W15" s="44" t="s">
        <v>0</v>
      </c>
      <c r="X15" s="35">
        <v>118.982</v>
      </c>
      <c r="Y15" s="35">
        <v>1686.61</v>
      </c>
      <c r="Z15" s="35">
        <v>856.39599999999996</v>
      </c>
      <c r="AA15" s="35">
        <v>443.8</v>
      </c>
      <c r="AB15" s="35">
        <v>245.227</v>
      </c>
    </row>
    <row r="16" spans="1:28" x14ac:dyDescent="0.35">
      <c r="A16" s="12" t="s">
        <v>86</v>
      </c>
      <c r="B16" s="44"/>
      <c r="C16" s="28">
        <v>16.947800000000001</v>
      </c>
      <c r="D16" s="28">
        <v>3431.06</v>
      </c>
      <c r="E16" s="28">
        <v>1002.36</v>
      </c>
      <c r="F16" s="28">
        <v>497.21</v>
      </c>
      <c r="G16" s="28">
        <v>993.89</v>
      </c>
      <c r="I16" s="44"/>
      <c r="J16" s="38">
        <v>67.682599999999994</v>
      </c>
      <c r="K16" s="28">
        <v>37.465499999999999</v>
      </c>
      <c r="L16" s="28">
        <v>18.895499999999998</v>
      </c>
      <c r="M16" s="28">
        <v>9.7742299999999993</v>
      </c>
      <c r="N16" s="28">
        <v>5.4329700000000001</v>
      </c>
      <c r="P16" s="44"/>
      <c r="Q16" s="52"/>
      <c r="R16" s="52"/>
      <c r="S16" s="52"/>
      <c r="T16" s="52"/>
      <c r="U16" s="52"/>
      <c r="V16" s="1"/>
      <c r="W16" s="44"/>
      <c r="X16" s="28">
        <v>118.125</v>
      </c>
      <c r="Y16" s="28">
        <v>501.464</v>
      </c>
      <c r="Z16" s="28">
        <v>258.95800000000003</v>
      </c>
      <c r="AA16" s="28">
        <v>137.43299999999999</v>
      </c>
      <c r="AB16" s="28">
        <v>80.3643</v>
      </c>
    </row>
    <row r="17" spans="1:28" x14ac:dyDescent="0.35">
      <c r="A17" s="12" t="s">
        <v>87</v>
      </c>
      <c r="B17" s="44"/>
      <c r="C17" s="28">
        <v>16.9069</v>
      </c>
      <c r="D17" s="28">
        <v>1529.08</v>
      </c>
      <c r="E17" s="28">
        <v>867.82</v>
      </c>
      <c r="F17" s="28">
        <v>546.65499999999997</v>
      </c>
      <c r="G17" s="28">
        <v>461.76600000000002</v>
      </c>
      <c r="I17" s="44"/>
      <c r="J17" s="38">
        <v>67.679900000000004</v>
      </c>
      <c r="K17" s="28">
        <v>35.997199999999999</v>
      </c>
      <c r="L17" s="28">
        <v>18.2803</v>
      </c>
      <c r="M17" s="28">
        <v>9.5317399999999992</v>
      </c>
      <c r="N17" s="38">
        <v>5.3336399999999999</v>
      </c>
      <c r="P17" s="44"/>
      <c r="Q17" s="52"/>
      <c r="R17" s="52"/>
      <c r="S17" s="52"/>
      <c r="T17" s="52"/>
      <c r="U17" s="52"/>
      <c r="V17" s="1"/>
      <c r="W17" s="44"/>
      <c r="X17" s="28">
        <v>118.76</v>
      </c>
      <c r="Y17" s="28">
        <v>285.04599999999999</v>
      </c>
      <c r="Z17" s="28">
        <v>147.76400000000001</v>
      </c>
      <c r="AA17" s="28">
        <v>79.787199999999999</v>
      </c>
      <c r="AB17" s="28">
        <v>48.598199999999999</v>
      </c>
    </row>
    <row r="18" spans="1:28" x14ac:dyDescent="0.35">
      <c r="A18" s="12" t="s">
        <v>88</v>
      </c>
      <c r="B18" s="44"/>
      <c r="C18" s="28">
        <v>16.974399999999999</v>
      </c>
      <c r="D18" s="28">
        <v>169.935</v>
      </c>
      <c r="E18" s="28">
        <v>929.33399999999995</v>
      </c>
      <c r="F18" s="28">
        <v>880.07</v>
      </c>
      <c r="G18" s="28">
        <v>617.18100000000004</v>
      </c>
      <c r="I18" s="44"/>
      <c r="J18" s="28">
        <v>67.731099999999998</v>
      </c>
      <c r="K18" s="28">
        <v>35.833199999999998</v>
      </c>
      <c r="L18" s="28">
        <v>18.3443</v>
      </c>
      <c r="M18" s="38">
        <v>9.4681800000000003</v>
      </c>
      <c r="N18" s="28">
        <v>5.3626500000000004</v>
      </c>
      <c r="P18" s="44"/>
      <c r="Q18" s="52"/>
      <c r="R18" s="52"/>
      <c r="S18" s="52"/>
      <c r="T18" s="52"/>
      <c r="U18" s="52"/>
      <c r="V18" s="1"/>
      <c r="W18" s="44"/>
      <c r="X18" s="28">
        <v>118.41800000000001</v>
      </c>
      <c r="Y18" s="28">
        <v>230.21199999999999</v>
      </c>
      <c r="Z18" s="28">
        <v>119.73399999999999</v>
      </c>
      <c r="AA18" s="28">
        <v>66.668400000000005</v>
      </c>
      <c r="AB18" s="28">
        <v>43.317700000000002</v>
      </c>
    </row>
    <row r="19" spans="1:28" x14ac:dyDescent="0.35">
      <c r="A19" s="12" t="s">
        <v>89</v>
      </c>
      <c r="B19" s="44"/>
      <c r="C19" s="28">
        <v>17.272300000000001</v>
      </c>
      <c r="D19" s="28">
        <v>727.20699999999999</v>
      </c>
      <c r="E19" s="28">
        <v>1140.6199999999999</v>
      </c>
      <c r="F19" s="28">
        <v>586.75699999999995</v>
      </c>
      <c r="G19" s="28">
        <v>3720.56</v>
      </c>
      <c r="I19" s="44"/>
      <c r="J19" s="28">
        <v>69.442599999999999</v>
      </c>
      <c r="K19" s="38">
        <v>35.525300000000001</v>
      </c>
      <c r="L19" s="38">
        <v>18.021699999999999</v>
      </c>
      <c r="M19" s="28">
        <v>9.6755399999999998</v>
      </c>
      <c r="N19" s="28">
        <v>5.5389200000000001</v>
      </c>
      <c r="P19" s="44"/>
      <c r="Q19" s="52"/>
      <c r="R19" s="52"/>
      <c r="S19" s="52"/>
      <c r="T19" s="52"/>
      <c r="U19" s="52"/>
      <c r="V19" s="1"/>
      <c r="W19" s="44"/>
      <c r="X19" s="28">
        <v>118.697</v>
      </c>
      <c r="Y19" s="28">
        <v>165.88800000000001</v>
      </c>
      <c r="Z19" s="28">
        <v>87.803799999999995</v>
      </c>
      <c r="AA19" s="28">
        <v>50.481999999999999</v>
      </c>
      <c r="AB19" s="28">
        <v>32.927500000000002</v>
      </c>
    </row>
    <row r="20" spans="1:28" x14ac:dyDescent="0.35">
      <c r="A20" s="12" t="s">
        <v>92</v>
      </c>
      <c r="B20" s="27"/>
      <c r="C20" s="28">
        <v>19.407699999999998</v>
      </c>
      <c r="D20" s="28">
        <v>1340.73</v>
      </c>
      <c r="E20" s="28">
        <v>986.16499999999996</v>
      </c>
      <c r="F20" s="28">
        <v>879.79300000000001</v>
      </c>
      <c r="G20" s="28">
        <v>1542.57</v>
      </c>
      <c r="I20" s="27"/>
      <c r="J20" s="28">
        <v>70.531099999999995</v>
      </c>
      <c r="K20" s="28">
        <v>36.212200000000003</v>
      </c>
      <c r="L20" s="28">
        <v>18.9175</v>
      </c>
      <c r="M20" s="28">
        <v>10.4711</v>
      </c>
      <c r="N20" s="28">
        <v>6.3967900000000002</v>
      </c>
      <c r="P20" s="27"/>
      <c r="Q20" s="52"/>
      <c r="R20" s="52"/>
      <c r="S20" s="52"/>
      <c r="T20" s="52"/>
      <c r="U20" s="52"/>
      <c r="V20" s="1"/>
      <c r="W20" s="27"/>
      <c r="X20" s="38">
        <v>118.02500000000001</v>
      </c>
      <c r="Y20" s="28">
        <v>108.512</v>
      </c>
      <c r="Z20" s="28">
        <v>57.200099999999999</v>
      </c>
      <c r="AA20" s="28">
        <v>35.086399999999998</v>
      </c>
      <c r="AB20" s="28">
        <v>25.498699999999999</v>
      </c>
    </row>
    <row r="21" spans="1:28" x14ac:dyDescent="0.35">
      <c r="A21" s="12" t="s">
        <v>93</v>
      </c>
      <c r="B21" s="27"/>
      <c r="C21" s="28">
        <v>18.941099999999999</v>
      </c>
      <c r="D21" s="28">
        <v>113.768</v>
      </c>
      <c r="E21" s="28">
        <v>875.10500000000002</v>
      </c>
      <c r="F21" s="28">
        <v>317</v>
      </c>
      <c r="G21" s="28">
        <v>491.779</v>
      </c>
      <c r="I21" s="27"/>
      <c r="J21" s="28">
        <v>69.026499999999999</v>
      </c>
      <c r="K21" s="28">
        <v>36.231699999999996</v>
      </c>
      <c r="L21" s="28">
        <v>18.982099999999999</v>
      </c>
      <c r="M21" s="28">
        <v>10.2713</v>
      </c>
      <c r="N21" s="28">
        <v>6.2966499999999996</v>
      </c>
      <c r="P21" s="27"/>
      <c r="Q21" s="52"/>
      <c r="R21" s="52"/>
      <c r="S21" s="52"/>
      <c r="T21" s="52"/>
      <c r="U21" s="52"/>
      <c r="V21" s="1"/>
      <c r="W21" s="27"/>
      <c r="X21" s="28">
        <v>117.982</v>
      </c>
      <c r="Y21" s="28">
        <v>94.652000000000001</v>
      </c>
      <c r="Z21" s="28">
        <v>52.640099999999997</v>
      </c>
      <c r="AA21" s="28">
        <v>31.218599999999999</v>
      </c>
      <c r="AB21" s="28">
        <v>24.679400000000001</v>
      </c>
    </row>
    <row r="22" spans="1:28" ht="36" customHeight="1" x14ac:dyDescent="0.35">
      <c r="G22" s="1"/>
      <c r="N22" s="16"/>
      <c r="O22" s="16"/>
      <c r="U22" s="1"/>
      <c r="V22" s="1"/>
      <c r="AB22" s="1"/>
    </row>
    <row r="23" spans="1:28" x14ac:dyDescent="0.35">
      <c r="B23" s="3" t="s">
        <v>12</v>
      </c>
      <c r="C23" s="3" t="s">
        <v>13</v>
      </c>
      <c r="D23" s="3" t="s">
        <v>10</v>
      </c>
      <c r="E23" s="3" t="s">
        <v>9</v>
      </c>
      <c r="F23" s="4" t="s">
        <v>17</v>
      </c>
      <c r="G23" s="25" t="s">
        <v>78</v>
      </c>
      <c r="J23" s="1"/>
      <c r="N23" s="1"/>
      <c r="U23" s="1"/>
      <c r="V23" s="1"/>
      <c r="Y23" s="1"/>
      <c r="Z23" s="1"/>
      <c r="AB23" s="1"/>
    </row>
    <row r="24" spans="1:28" ht="29" customHeight="1" x14ac:dyDescent="0.35">
      <c r="B24" s="47" t="s">
        <v>23</v>
      </c>
      <c r="C24" s="48" t="s">
        <v>24</v>
      </c>
      <c r="D24" s="47">
        <v>120216</v>
      </c>
      <c r="E24" s="47">
        <v>1545520</v>
      </c>
      <c r="F24" s="49">
        <f>E24*100/(D24*D24)</f>
        <v>1.0694243850565666E-2</v>
      </c>
      <c r="G24" s="6">
        <v>21</v>
      </c>
      <c r="J24" s="1"/>
      <c r="N24" s="1"/>
      <c r="Y24" s="1"/>
      <c r="Z24" s="1"/>
      <c r="AB24" s="1"/>
    </row>
    <row r="25" spans="1:28" x14ac:dyDescent="0.35">
      <c r="B25" s="47"/>
      <c r="C25" s="48"/>
      <c r="D25" s="47"/>
      <c r="E25" s="47"/>
      <c r="F25" s="49"/>
      <c r="G25" s="1">
        <v>1335190</v>
      </c>
      <c r="J25" s="1"/>
      <c r="N25" s="1"/>
      <c r="Y25" s="1"/>
      <c r="Z25" s="1"/>
      <c r="AB25" s="1"/>
    </row>
    <row r="26" spans="1:28" ht="14.5" customHeight="1" x14ac:dyDescent="0.35">
      <c r="J26" s="1"/>
      <c r="N26" s="1"/>
      <c r="Y26" s="1"/>
      <c r="Z26" s="1"/>
      <c r="AB26" s="1"/>
    </row>
    <row r="27" spans="1:28" ht="14" customHeight="1" x14ac:dyDescent="0.35">
      <c r="C27" s="13" t="s">
        <v>2</v>
      </c>
      <c r="D27" s="20" t="s">
        <v>52</v>
      </c>
      <c r="E27" s="13" t="s">
        <v>54</v>
      </c>
      <c r="F27" s="13" t="s">
        <v>68</v>
      </c>
      <c r="G27" s="20" t="s">
        <v>69</v>
      </c>
      <c r="J27" s="13" t="s">
        <v>2</v>
      </c>
      <c r="K27" s="20" t="s">
        <v>52</v>
      </c>
      <c r="L27" s="13" t="s">
        <v>54</v>
      </c>
      <c r="M27" s="13" t="s">
        <v>68</v>
      </c>
      <c r="N27" s="20" t="s">
        <v>69</v>
      </c>
      <c r="Y27" s="1"/>
      <c r="Z27" s="1"/>
      <c r="AB27" s="1"/>
    </row>
    <row r="28" spans="1:28" ht="14.5" customHeight="1" x14ac:dyDescent="0.35">
      <c r="A28" s="12" t="s">
        <v>80</v>
      </c>
      <c r="B28" s="32" t="s">
        <v>1</v>
      </c>
      <c r="C28" s="28">
        <v>18.315200000000001</v>
      </c>
      <c r="D28" s="28">
        <v>13.7561</v>
      </c>
      <c r="E28" s="28">
        <v>13.7163</v>
      </c>
      <c r="F28" s="28">
        <v>7.9724199999999996</v>
      </c>
      <c r="G28" s="28">
        <v>4.3775199999999996</v>
      </c>
      <c r="I28" s="32" t="s">
        <v>0</v>
      </c>
      <c r="J28" s="28">
        <v>46.032899999999998</v>
      </c>
      <c r="K28" s="29">
        <v>24.4879</v>
      </c>
      <c r="L28" s="28">
        <v>12.049099999999999</v>
      </c>
      <c r="M28" s="28">
        <v>6.2081400000000002</v>
      </c>
      <c r="N28" s="29">
        <v>4.0773099999999998</v>
      </c>
      <c r="Y28" s="1"/>
      <c r="Z28" s="1"/>
      <c r="AB28" s="1"/>
    </row>
    <row r="29" spans="1:28" ht="14.5" customHeight="1" x14ac:dyDescent="0.35">
      <c r="A29" s="12"/>
      <c r="B29" s="28"/>
      <c r="C29" s="28"/>
      <c r="D29" s="28"/>
      <c r="E29" s="28"/>
      <c r="F29" s="28"/>
      <c r="G29" s="28"/>
      <c r="I29" s="28"/>
      <c r="J29" s="28"/>
      <c r="K29" s="29"/>
      <c r="L29" s="28"/>
      <c r="M29" s="28"/>
      <c r="N29" s="29"/>
      <c r="Y29" s="1"/>
      <c r="Z29" s="1"/>
      <c r="AB29" s="1"/>
    </row>
    <row r="30" spans="1:28" ht="14.5" customHeight="1" x14ac:dyDescent="0.35">
      <c r="A30" s="12" t="s">
        <v>81</v>
      </c>
      <c r="B30" s="44" t="s">
        <v>1</v>
      </c>
      <c r="C30" s="28">
        <v>18.286000000000001</v>
      </c>
      <c r="D30" s="28">
        <v>9.2496899999999993</v>
      </c>
      <c r="E30" s="28">
        <v>4.6569099999999999</v>
      </c>
      <c r="F30" s="28">
        <v>3.0946199999999999</v>
      </c>
      <c r="G30" s="28">
        <v>1.4228099999999999</v>
      </c>
      <c r="I30" s="44" t="s">
        <v>0</v>
      </c>
      <c r="J30" s="28">
        <v>46.0717</v>
      </c>
      <c r="K30" s="28">
        <v>24.037199999999999</v>
      </c>
      <c r="L30" s="28">
        <v>12.3606</v>
      </c>
      <c r="M30" s="28">
        <v>8.7037800000000001</v>
      </c>
      <c r="N30" s="28">
        <v>3.5710799999999998</v>
      </c>
      <c r="Y30" s="1"/>
      <c r="Z30" s="1"/>
      <c r="AB30" s="1"/>
    </row>
    <row r="31" spans="1:28" ht="14.5" customHeight="1" x14ac:dyDescent="0.35">
      <c r="A31" s="12" t="s">
        <v>82</v>
      </c>
      <c r="B31" s="44"/>
      <c r="C31" s="37">
        <v>18.256</v>
      </c>
      <c r="D31" s="28">
        <v>9.2249300000000005</v>
      </c>
      <c r="E31" s="28">
        <v>4.6571600000000002</v>
      </c>
      <c r="F31" s="28">
        <v>2.4035799999999998</v>
      </c>
      <c r="G31" s="37">
        <v>1.3240700000000001</v>
      </c>
      <c r="I31" s="44"/>
      <c r="J31" s="28">
        <v>46.3048</v>
      </c>
      <c r="K31" s="28">
        <v>23.659099999999999</v>
      </c>
      <c r="L31" s="28">
        <v>12.0017</v>
      </c>
      <c r="M31" s="28">
        <v>6.3424300000000002</v>
      </c>
      <c r="N31" s="28">
        <v>3.8803700000000001</v>
      </c>
      <c r="Y31" s="1"/>
      <c r="Z31" s="1"/>
      <c r="AB31" s="1"/>
    </row>
    <row r="32" spans="1:28" ht="14.5" customHeight="1" x14ac:dyDescent="0.35">
      <c r="A32" s="12" t="s">
        <v>83</v>
      </c>
      <c r="B32" s="44"/>
      <c r="C32" s="28">
        <v>18.2818</v>
      </c>
      <c r="D32" s="28">
        <v>9.2208400000000008</v>
      </c>
      <c r="E32" s="37">
        <v>4.5830700000000002</v>
      </c>
      <c r="F32" s="37">
        <v>2.3920400000000002</v>
      </c>
      <c r="G32" s="28">
        <v>1.9294899999999999</v>
      </c>
      <c r="I32" s="44"/>
      <c r="J32" s="28">
        <v>46.043999999999997</v>
      </c>
      <c r="K32" s="28">
        <v>23.4801</v>
      </c>
      <c r="L32" s="28">
        <v>11.855700000000001</v>
      </c>
      <c r="M32" s="28">
        <v>6.2030599999999998</v>
      </c>
      <c r="N32" s="28">
        <v>3.50217</v>
      </c>
      <c r="Y32" s="1"/>
      <c r="Z32" s="1"/>
      <c r="AB32" s="1"/>
    </row>
    <row r="33" spans="1:28" ht="14.5" customHeight="1" x14ac:dyDescent="0.35">
      <c r="A33" s="12" t="s">
        <v>84</v>
      </c>
      <c r="B33" s="44"/>
      <c r="C33" s="28">
        <v>18.296500000000002</v>
      </c>
      <c r="D33" s="28">
        <v>9.3899600000000003</v>
      </c>
      <c r="E33" s="28">
        <v>4.7847999999999997</v>
      </c>
      <c r="F33" s="28">
        <v>2.68892</v>
      </c>
      <c r="G33" s="28">
        <v>1.4290099999999999</v>
      </c>
      <c r="I33" s="44"/>
      <c r="J33" s="28">
        <v>46.077599999999997</v>
      </c>
      <c r="K33" s="28">
        <v>23.67</v>
      </c>
      <c r="L33" s="28">
        <v>12.1891</v>
      </c>
      <c r="M33" s="28">
        <v>6.4511700000000003</v>
      </c>
      <c r="N33" s="28">
        <v>3.6640600000000001</v>
      </c>
      <c r="Y33" s="1"/>
      <c r="Z33" s="1"/>
      <c r="AB33" s="1"/>
    </row>
    <row r="34" spans="1:28" ht="14.5" customHeight="1" x14ac:dyDescent="0.35">
      <c r="A34" s="12" t="s">
        <v>90</v>
      </c>
      <c r="B34" s="44"/>
      <c r="C34" s="28">
        <v>18.5093</v>
      </c>
      <c r="D34" s="37">
        <v>9.2127700000000008</v>
      </c>
      <c r="E34" s="28">
        <v>4.8210600000000001</v>
      </c>
      <c r="F34" s="28">
        <v>2.48516</v>
      </c>
      <c r="G34" s="28">
        <v>1.3338699999999999</v>
      </c>
      <c r="I34" s="44"/>
      <c r="J34" s="28">
        <v>47.371099999999998</v>
      </c>
      <c r="K34" s="28">
        <v>23.542000000000002</v>
      </c>
      <c r="L34" s="35">
        <v>11.9518</v>
      </c>
      <c r="M34" s="28">
        <v>6.4610900000000004</v>
      </c>
      <c r="N34" s="28">
        <v>3.3532099999999998</v>
      </c>
      <c r="Y34" s="1"/>
      <c r="Z34" s="1"/>
      <c r="AB34" s="1"/>
    </row>
    <row r="35" spans="1:28" ht="14.5" customHeight="1" x14ac:dyDescent="0.35">
      <c r="A35" s="12" t="s">
        <v>91</v>
      </c>
      <c r="B35" s="27"/>
      <c r="C35" s="35">
        <v>18.489699999999999</v>
      </c>
      <c r="D35" s="35">
        <v>9.2260500000000008</v>
      </c>
      <c r="E35" s="35">
        <v>4.8106099999999996</v>
      </c>
      <c r="F35" s="35">
        <v>2.4985400000000002</v>
      </c>
      <c r="G35" s="35">
        <v>1.7093400000000001</v>
      </c>
      <c r="I35" s="27"/>
      <c r="J35" s="35">
        <v>46.830199999999998</v>
      </c>
      <c r="K35" s="35">
        <v>23.221599999999999</v>
      </c>
      <c r="L35" s="35">
        <v>12.019500000000001</v>
      </c>
      <c r="M35" s="35">
        <v>6.2626200000000001</v>
      </c>
      <c r="N35" s="41">
        <v>3.3013400000000002</v>
      </c>
      <c r="Y35" s="1"/>
      <c r="Z35" s="1"/>
      <c r="AB35" s="1"/>
    </row>
    <row r="36" spans="1:28" ht="14.5" customHeight="1" x14ac:dyDescent="0.35">
      <c r="A36" s="1"/>
      <c r="C36" s="28"/>
      <c r="D36" s="28"/>
      <c r="E36" s="28"/>
      <c r="F36" s="28"/>
      <c r="G36" s="28"/>
      <c r="I36" s="2"/>
      <c r="J36" s="28"/>
      <c r="K36" s="28"/>
      <c r="L36" s="28"/>
      <c r="M36" s="28"/>
      <c r="N36" s="28"/>
      <c r="Y36" s="1"/>
      <c r="Z36" s="1"/>
      <c r="AB36" s="1"/>
    </row>
    <row r="37" spans="1:28" ht="14.5" customHeight="1" x14ac:dyDescent="0.35">
      <c r="A37" s="12" t="s">
        <v>85</v>
      </c>
      <c r="B37" s="44" t="s">
        <v>1</v>
      </c>
      <c r="C37" s="28">
        <v>18.2834</v>
      </c>
      <c r="D37" s="28">
        <v>13.8157</v>
      </c>
      <c r="E37" s="28">
        <v>17.385000000000002</v>
      </c>
      <c r="F37" s="28">
        <v>6.7944899999999997</v>
      </c>
      <c r="G37" s="28">
        <v>3.2789899999999998</v>
      </c>
      <c r="I37" s="44" t="s">
        <v>0</v>
      </c>
      <c r="J37" s="28">
        <v>46.046399999999998</v>
      </c>
      <c r="K37" s="28">
        <v>23.457699999999999</v>
      </c>
      <c r="L37" s="28">
        <v>12.100199999999999</v>
      </c>
      <c r="M37" s="28">
        <v>6.7807399999999998</v>
      </c>
      <c r="N37" s="28">
        <v>3.5169000000000001</v>
      </c>
      <c r="AB37" s="1"/>
    </row>
    <row r="38" spans="1:28" ht="14.5" customHeight="1" x14ac:dyDescent="0.35">
      <c r="A38" s="12" t="s">
        <v>86</v>
      </c>
      <c r="B38" s="44"/>
      <c r="C38" s="37">
        <v>18.2559</v>
      </c>
      <c r="D38" s="28">
        <v>13.798400000000001</v>
      </c>
      <c r="E38" s="28">
        <v>11.5398</v>
      </c>
      <c r="F38" s="28">
        <v>7.7680800000000003</v>
      </c>
      <c r="G38" s="28">
        <v>4.0760800000000001</v>
      </c>
      <c r="I38" s="44"/>
      <c r="J38" s="38">
        <v>46.023800000000001</v>
      </c>
      <c r="K38" s="28">
        <v>23.246200000000002</v>
      </c>
      <c r="L38" s="38">
        <v>11.6486</v>
      </c>
      <c r="M38" s="28">
        <v>6.2061400000000004</v>
      </c>
      <c r="N38" s="28">
        <v>3.3787199999999999</v>
      </c>
      <c r="AB38" s="1"/>
    </row>
    <row r="39" spans="1:28" ht="14.5" customHeight="1" x14ac:dyDescent="0.35">
      <c r="A39" s="12" t="s">
        <v>87</v>
      </c>
      <c r="B39" s="44"/>
      <c r="C39" s="28">
        <v>18.284600000000001</v>
      </c>
      <c r="D39" s="28">
        <v>13.847</v>
      </c>
      <c r="E39" s="28">
        <v>12.184200000000001</v>
      </c>
      <c r="F39" s="28">
        <v>9.5373300000000008</v>
      </c>
      <c r="G39" s="28">
        <v>4.3216999999999999</v>
      </c>
      <c r="I39" s="44"/>
      <c r="J39" s="28">
        <v>46.073599999999999</v>
      </c>
      <c r="K39" s="28">
        <v>23.250699999999998</v>
      </c>
      <c r="L39" s="28">
        <v>11.779299999999999</v>
      </c>
      <c r="M39" s="38">
        <v>6.0595499999999998</v>
      </c>
      <c r="N39" s="28">
        <v>3.5928200000000001</v>
      </c>
      <c r="AB39" s="1"/>
    </row>
    <row r="40" spans="1:28" ht="14.5" customHeight="1" x14ac:dyDescent="0.35">
      <c r="A40" s="12" t="s">
        <v>88</v>
      </c>
      <c r="B40" s="44"/>
      <c r="C40" s="28">
        <v>18.276499999999999</v>
      </c>
      <c r="D40" s="28">
        <v>13.9003</v>
      </c>
      <c r="E40" s="28">
        <v>11.6395</v>
      </c>
      <c r="F40" s="28">
        <v>8.7296499999999995</v>
      </c>
      <c r="G40" s="28">
        <v>5.3437000000000001</v>
      </c>
      <c r="I40" s="44"/>
      <c r="J40" s="28">
        <v>46.049500000000002</v>
      </c>
      <c r="K40" s="28">
        <v>23.246600000000001</v>
      </c>
      <c r="L40" s="28">
        <v>11.8879</v>
      </c>
      <c r="M40" s="28">
        <v>6.17997</v>
      </c>
      <c r="N40" s="28">
        <v>3.3827199999999999</v>
      </c>
      <c r="AB40" s="1"/>
    </row>
    <row r="41" spans="1:28" ht="14.5" customHeight="1" x14ac:dyDescent="0.35">
      <c r="A41" s="12" t="s">
        <v>89</v>
      </c>
      <c r="B41" s="44"/>
      <c r="C41" s="28">
        <v>18.261099999999999</v>
      </c>
      <c r="D41" s="28">
        <v>13.940200000000001</v>
      </c>
      <c r="E41" s="28">
        <v>16.367000000000001</v>
      </c>
      <c r="F41" s="28">
        <v>9.0348500000000005</v>
      </c>
      <c r="G41" s="28">
        <v>5.4253099999999996</v>
      </c>
      <c r="I41" s="44"/>
      <c r="J41" s="28">
        <v>46.054400000000001</v>
      </c>
      <c r="K41" s="38">
        <v>23.1052</v>
      </c>
      <c r="L41" s="28">
        <v>11.8935</v>
      </c>
      <c r="M41" s="28">
        <v>6.18215</v>
      </c>
      <c r="N41" s="28">
        <v>3.43669</v>
      </c>
      <c r="AB41" s="1"/>
    </row>
    <row r="42" spans="1:28" x14ac:dyDescent="0.35">
      <c r="AB42" s="1"/>
    </row>
    <row r="43" spans="1:28" x14ac:dyDescent="0.35">
      <c r="AB43" s="1"/>
    </row>
    <row r="44" spans="1:28" x14ac:dyDescent="0.35">
      <c r="AB44" s="1"/>
    </row>
    <row r="45" spans="1:28" x14ac:dyDescent="0.35">
      <c r="E45" s="1" t="s">
        <v>94</v>
      </c>
    </row>
  </sheetData>
  <mergeCells count="28">
    <mergeCell ref="B30:B34"/>
    <mergeCell ref="I30:I34"/>
    <mergeCell ref="S2:S3"/>
    <mergeCell ref="T2:T3"/>
    <mergeCell ref="W15:W19"/>
    <mergeCell ref="P15:P19"/>
    <mergeCell ref="Q15:U21"/>
    <mergeCell ref="P8:P12"/>
    <mergeCell ref="W7:W11"/>
    <mergeCell ref="B8:B12"/>
    <mergeCell ref="I8:I12"/>
    <mergeCell ref="P2:P3"/>
    <mergeCell ref="Q2:Q3"/>
    <mergeCell ref="R2:R3"/>
    <mergeCell ref="B37:B41"/>
    <mergeCell ref="I37:I41"/>
    <mergeCell ref="B2:B3"/>
    <mergeCell ref="C2:C3"/>
    <mergeCell ref="D2:D3"/>
    <mergeCell ref="B24:B25"/>
    <mergeCell ref="C24:C25"/>
    <mergeCell ref="D24:D25"/>
    <mergeCell ref="E24:E25"/>
    <mergeCell ref="F24:F25"/>
    <mergeCell ref="E2:E3"/>
    <mergeCell ref="F2:F3"/>
    <mergeCell ref="B15:B19"/>
    <mergeCell ref="I15:I19"/>
  </mergeCells>
  <phoneticPr fontId="2" type="noConversion"/>
  <conditionalFormatting sqref="D6">
    <cfRule type="expression" dxfId="0" priority="1">
      <formula>"C6&lt;МИН(C$6$:G$21$)"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Тесты на ПК</vt:lpstr>
      <vt:lpstr>Тесты на кластере</vt:lpstr>
      <vt:lpstr>Тесты на кластере-2</vt:lpstr>
      <vt:lpstr>Тесты на параллелизм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Semenova</dc:creator>
  <cp:lastModifiedBy>Veronika Semenova</cp:lastModifiedBy>
  <dcterms:created xsi:type="dcterms:W3CDTF">2023-03-19T17:21:38Z</dcterms:created>
  <dcterms:modified xsi:type="dcterms:W3CDTF">2023-05-04T13:17:33Z</dcterms:modified>
</cp:coreProperties>
</file>