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становки" sheetId="1" r:id="rId4"/>
  </sheets>
  <definedNames/>
  <calcPr/>
</workbook>
</file>

<file path=xl/sharedStrings.xml><?xml version="1.0" encoding="utf-8"?>
<sst xmlns="http://schemas.openxmlformats.org/spreadsheetml/2006/main" count="89" uniqueCount="57">
  <si>
    <t>Номер задачи в JIRA:</t>
  </si>
  <si>
    <t>Постановка 1. Настроить отправление уведомлений клиентам по обращениям
Постановка 2. Сделать чат недоступным, если у контактного лица нет ЛК на ВП
Постановка 3. Отображение записей модуля Contacts (Физические лица) на форме
списка</t>
  </si>
  <si>
    <t>Написание, часов</t>
  </si>
  <si>
    <t>Итераций тестирования:</t>
  </si>
  <si>
    <t>Тестирование с рисками, часов</t>
  </si>
  <si>
    <t>Риски и работа с ошибками, процентов:</t>
  </si>
  <si>
    <t>Итого, часов</t>
  </si>
  <si>
    <t>№</t>
  </si>
  <si>
    <t>Проверка</t>
  </si>
  <si>
    <t>Пункт требований</t>
  </si>
  <si>
    <t>Ознакомление/исследование и ознакомление с документацией/постановкой, минут</t>
  </si>
  <si>
    <t>Написание тест-кейсов, минут</t>
  </si>
  <si>
    <t>Выполнение тест-кейса, минут</t>
  </si>
  <si>
    <t>Подготовка данных, минут</t>
  </si>
  <si>
    <t>Актуализация связанных артефактов, минут</t>
  </si>
  <si>
    <t>Должен войти в регресс
(Да/Нет)</t>
  </si>
  <si>
    <t>Сценарий приемки
(Да/Нет)</t>
  </si>
  <si>
    <t>При регистрации обращения с connect = email и заполненным connect_id отправляется уведомление на email</t>
  </si>
  <si>
    <t>При регистрации обращения (по кнопке "Сохранить" или по интеграции), если connect = email, отправить уведомление на connect_id</t>
  </si>
  <si>
    <t>Да</t>
  </si>
  <si>
    <t>Содержание уведомления при регистрации обращения соответствует формату:
"Вашему обращению был присвоен номер $cases_case_number. Ожидаемая дата принятия решения $cases_processing_deadline."</t>
  </si>
  <si>
    <t>Содержание уведомления при регистрации обращения</t>
  </si>
  <si>
    <t>При изменении поля processing_deadline отправляется уведомление на connect_id, если connect = email</t>
  </si>
  <si>
    <t>При изменении processing_deadline, если оно изменено, отправить уведомление на connect_id</t>
  </si>
  <si>
    <t>Содержание уведомления при изменении срока соответствует формату:
"Добрый день! Срок обработки обращения № $cases_case_number был изменен. Ожидаемая дата принятия решения $cases_processing_deadline."</t>
  </si>
  <si>
    <t>Содержание уведомления при изменении срока обработки</t>
  </si>
  <si>
    <t>Тема уведомления при изменении срока:
"CRM ФЦК – Срок обработки обращения был изменен."</t>
  </si>
  <si>
    <t>Заголовок уведомления при изменении срока обработки</t>
  </si>
  <si>
    <t>При заполнении поля resolution отправляется уведомление на connect_id, если connect = email</t>
  </si>
  <si>
    <t>При заполнении resolution отправить уведомление на connect_id</t>
  </si>
  <si>
    <t>Содержание уведомления при заполнении решения соответствует формату:
"По вашему обращению $cases_case_number было вынесено следующее решение: $cases_resolution."</t>
  </si>
  <si>
    <t>Содержание уведомления при заполнении поля resolution</t>
  </si>
  <si>
    <t>Если Анонимно? = N, используется обычная логика отправки уведомлений</t>
  </si>
  <si>
    <t>Если Анонимно? = N, уведомления отправляются на connect_id по стандартной логике</t>
  </si>
  <si>
    <t>Нет</t>
  </si>
  <si>
    <t>Если Анонимно? = Y и connect_anon_email пуст, уведомления не отправляются</t>
  </si>
  <si>
    <t>Если Анонимно? = Y и connect_anon_email пуст, не отправлять уведомления клиенту</t>
  </si>
  <si>
    <t>Если Анонимно? = Y и connect_anon_email заполнен, уведомления отправляются на него</t>
  </si>
  <si>
    <t>Если Анонимно? = Y и connect_anon_email не пуст, отправить уведомления на указанный email</t>
  </si>
  <si>
    <t>Если lk_portal_id = Null, чат недоступен</t>
  </si>
  <si>
    <t>Если у обращения lk_portal_id = Null, чат сделать недоступным</t>
  </si>
  <si>
    <t>Если lk_portal_id заполнен — чат доступен</t>
  </si>
  <si>
    <t>Чат доступен только если lk_portal_id не пуст</t>
  </si>
  <si>
    <t>Отображение всех записей из таблицы contacts в форме списка, без учёта связей</t>
  </si>
  <si>
    <t>Отображать на форме списка записи из таблицы contacts, а не через связи в accounts_contacts</t>
  </si>
  <si>
    <t>В результатах поиска отображаются записи только из contacts, а не через связи accounts_contacts</t>
  </si>
  <si>
    <t>В результатах поиска использовать таблицу contacts, не учитывать связи accounts_contacts</t>
  </si>
  <si>
    <t>Если у контакта есть несколько связей с ЮЛ, отображается основная связь</t>
  </si>
  <si>
    <t>Если у записи Contacts есть несколько связей с ЮЛ — выводить связь с признаком основной</t>
  </si>
  <si>
    <t>Если несколько основных связей, отображается та, где дата изменения самая поздняя</t>
  </si>
  <si>
    <t>Если несколько основных связей — отображать ту, у которой наиболее поздняя дата изменения</t>
  </si>
  <si>
    <t>Если несколько связей, но ни одна не помечена как основная — выбирается по самой поздней дате изменения</t>
  </si>
  <si>
    <t>Если у записи несколько связей без признака основной — выбирать связь с самой поздней датой изменения</t>
  </si>
  <si>
    <t>Чистое время на тестирование, часов</t>
  </si>
  <si>
    <t>Время на работу с ошибками и недоступность контура, часов</t>
  </si>
  <si>
    <t>Итоговая оценка чистая, часов</t>
  </si>
  <si>
    <t>Итоговая оценка общая, часов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</si>
</sst>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Calibri"/>
    </font>
    <font>
      <sz val="12.0"/>
      <color rgb="FF000000"/>
      <name val="&quot;Times New Roman&quot;"/>
    </font>
    <font/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/>
    </xf>
    <xf borderId="4" fillId="0" fontId="5" numFmtId="0" xfId="0" applyAlignment="1" applyBorder="1" applyFont="1">
      <alignment horizontal="center" vertical="center"/>
    </xf>
    <xf borderId="5" fillId="2" fontId="5" numFmtId="0" xfId="0" applyAlignment="1" applyBorder="1" applyFill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shrinkToFit="0" vertical="center" wrapText="1"/>
    </xf>
    <xf borderId="11" fillId="0" fontId="6" numFmtId="10" xfId="0" applyAlignment="1" applyBorder="1" applyFont="1" applyNumberFormat="1">
      <alignment horizontal="center" vertical="center"/>
    </xf>
    <xf borderId="0" fillId="0" fontId="6" numFmtId="10" xfId="0" applyAlignment="1" applyFont="1" applyNumberFormat="1">
      <alignment horizontal="center" vertical="center"/>
    </xf>
    <xf borderId="10" fillId="0" fontId="5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2" fillId="0" fontId="6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12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/>
    </xf>
    <xf borderId="13" fillId="0" fontId="3" numFmtId="0" xfId="0" applyBorder="1" applyFont="1"/>
    <xf borderId="14" fillId="0" fontId="3" numFmtId="0" xfId="0" applyBorder="1" applyFont="1"/>
    <xf borderId="12" fillId="2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Font="1"/>
    <xf borderId="9" fillId="2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38.86"/>
    <col customWidth="1" min="3" max="3" width="29.0"/>
    <col customWidth="1" min="4" max="4" width="24.29"/>
    <col customWidth="1" min="5" max="5" width="23.86"/>
    <col customWidth="1" min="6" max="6" width="24.43"/>
    <col customWidth="1" min="7" max="8" width="20.86"/>
    <col customWidth="1" min="9" max="9" width="10.0"/>
    <col customWidth="1" min="10" max="10" width="10.57"/>
    <col customWidth="1" min="11" max="26" width="8.71"/>
  </cols>
  <sheetData>
    <row r="1" ht="14.25" customHeight="1">
      <c r="B1" s="1" t="s">
        <v>0</v>
      </c>
      <c r="C1" s="2" t="s">
        <v>1</v>
      </c>
      <c r="D1" s="3"/>
      <c r="E1" s="3"/>
      <c r="F1" s="4"/>
      <c r="G1" s="5"/>
      <c r="H1" s="5"/>
    </row>
    <row r="2" ht="30.0" customHeight="1">
      <c r="B2" s="6" t="s">
        <v>2</v>
      </c>
      <c r="C2" s="7">
        <f>E24</f>
        <v>3</v>
      </c>
      <c r="D2" s="8" t="s">
        <v>3</v>
      </c>
      <c r="E2" s="9">
        <v>2.0</v>
      </c>
      <c r="F2" s="10"/>
      <c r="G2" s="10"/>
      <c r="H2" s="10"/>
    </row>
    <row r="3" ht="30.0" customHeight="1">
      <c r="B3" s="11" t="s">
        <v>4</v>
      </c>
      <c r="C3" s="12">
        <f>D28</f>
        <v>6</v>
      </c>
      <c r="D3" s="13" t="s">
        <v>5</v>
      </c>
      <c r="E3" s="14">
        <v>0.3</v>
      </c>
      <c r="F3" s="15"/>
      <c r="G3" s="15"/>
      <c r="H3" s="15"/>
    </row>
    <row r="4" ht="30.75" customHeight="1">
      <c r="B4" s="16" t="s">
        <v>6</v>
      </c>
      <c r="C4" s="17">
        <f>D30</f>
        <v>15</v>
      </c>
      <c r="D4" s="18"/>
    </row>
    <row r="5" ht="14.25" customHeight="1"/>
    <row r="6" ht="14.25" customHeight="1">
      <c r="A6" s="19" t="s">
        <v>7</v>
      </c>
      <c r="B6" s="19" t="s">
        <v>8</v>
      </c>
      <c r="C6" s="19" t="s">
        <v>9</v>
      </c>
      <c r="D6" s="20" t="s">
        <v>10</v>
      </c>
      <c r="E6" s="21" t="s">
        <v>11</v>
      </c>
      <c r="F6" s="21" t="s">
        <v>12</v>
      </c>
      <c r="G6" s="20" t="s">
        <v>13</v>
      </c>
      <c r="H6" s="20" t="s">
        <v>14</v>
      </c>
      <c r="I6" s="20" t="s">
        <v>15</v>
      </c>
      <c r="J6" s="20" t="s">
        <v>16</v>
      </c>
    </row>
    <row r="7" ht="14.25" customHeight="1">
      <c r="A7" s="22">
        <v>1.0</v>
      </c>
      <c r="B7" s="23" t="s">
        <v>17</v>
      </c>
      <c r="C7" s="23" t="s">
        <v>18</v>
      </c>
      <c r="D7" s="24">
        <v>10.0</v>
      </c>
      <c r="E7" s="24">
        <v>10.0</v>
      </c>
      <c r="F7" s="24">
        <v>10.0</v>
      </c>
      <c r="G7" s="24">
        <v>5.0</v>
      </c>
      <c r="H7" s="24">
        <v>5.0</v>
      </c>
      <c r="I7" s="24" t="s">
        <v>19</v>
      </c>
      <c r="J7" s="24" t="s">
        <v>19</v>
      </c>
    </row>
    <row r="8" ht="14.25" customHeight="1">
      <c r="A8" s="22">
        <v>2.0</v>
      </c>
      <c r="B8" s="23" t="s">
        <v>20</v>
      </c>
      <c r="C8" s="23" t="s">
        <v>21</v>
      </c>
      <c r="D8" s="24">
        <v>5.0</v>
      </c>
      <c r="E8" s="24">
        <v>5.0</v>
      </c>
      <c r="F8" s="24">
        <v>5.0</v>
      </c>
      <c r="G8" s="24">
        <v>0.0</v>
      </c>
      <c r="H8" s="24">
        <v>5.0</v>
      </c>
      <c r="I8" s="24" t="s">
        <v>19</v>
      </c>
      <c r="J8" s="24" t="s">
        <v>19</v>
      </c>
    </row>
    <row r="9" ht="14.25" customHeight="1">
      <c r="A9" s="22">
        <v>3.0</v>
      </c>
      <c r="B9" s="23" t="s">
        <v>22</v>
      </c>
      <c r="C9" s="23" t="s">
        <v>23</v>
      </c>
      <c r="D9" s="24">
        <v>10.0</v>
      </c>
      <c r="E9" s="24">
        <v>10.0</v>
      </c>
      <c r="F9" s="24">
        <v>10.0</v>
      </c>
      <c r="G9" s="24">
        <v>5.0</v>
      </c>
      <c r="H9" s="24">
        <v>5.0</v>
      </c>
      <c r="I9" s="24" t="s">
        <v>19</v>
      </c>
      <c r="J9" s="24" t="s">
        <v>19</v>
      </c>
    </row>
    <row r="10" ht="14.25" customHeight="1">
      <c r="A10" s="22">
        <v>4.0</v>
      </c>
      <c r="B10" s="23" t="s">
        <v>24</v>
      </c>
      <c r="C10" s="23" t="s">
        <v>25</v>
      </c>
      <c r="D10" s="24">
        <v>5.0</v>
      </c>
      <c r="E10" s="24">
        <v>5.0</v>
      </c>
      <c r="F10" s="24">
        <v>5.0</v>
      </c>
      <c r="G10" s="24">
        <v>0.0</v>
      </c>
      <c r="H10" s="24">
        <v>5.0</v>
      </c>
      <c r="I10" s="24"/>
      <c r="J10" s="24"/>
    </row>
    <row r="11" ht="14.25" customHeight="1">
      <c r="A11" s="22">
        <v>5.0</v>
      </c>
      <c r="B11" s="23" t="s">
        <v>26</v>
      </c>
      <c r="C11" s="23" t="s">
        <v>27</v>
      </c>
      <c r="D11" s="24">
        <v>3.0</v>
      </c>
      <c r="E11" s="24">
        <v>3.0</v>
      </c>
      <c r="F11" s="24">
        <v>3.0</v>
      </c>
      <c r="G11" s="24">
        <v>0.0</v>
      </c>
      <c r="H11" s="24">
        <v>2.0</v>
      </c>
      <c r="I11" s="24" t="s">
        <v>19</v>
      </c>
      <c r="J11" s="24" t="s">
        <v>19</v>
      </c>
    </row>
    <row r="12" ht="14.25" customHeight="1">
      <c r="A12" s="22">
        <v>6.0</v>
      </c>
      <c r="B12" s="23" t="s">
        <v>28</v>
      </c>
      <c r="C12" s="23" t="s">
        <v>29</v>
      </c>
      <c r="D12" s="24">
        <v>10.0</v>
      </c>
      <c r="E12" s="24">
        <v>10.0</v>
      </c>
      <c r="F12" s="24">
        <v>10.0</v>
      </c>
      <c r="G12" s="24">
        <v>5.0</v>
      </c>
      <c r="H12" s="24">
        <v>5.0</v>
      </c>
      <c r="I12" s="24" t="s">
        <v>19</v>
      </c>
      <c r="J12" s="24" t="s">
        <v>19</v>
      </c>
    </row>
    <row r="13" ht="14.25" customHeight="1">
      <c r="A13" s="22">
        <v>7.0</v>
      </c>
      <c r="B13" s="23" t="s">
        <v>30</v>
      </c>
      <c r="C13" s="23" t="s">
        <v>31</v>
      </c>
      <c r="D13" s="24">
        <v>5.0</v>
      </c>
      <c r="E13" s="24">
        <v>5.0</v>
      </c>
      <c r="F13" s="24">
        <v>5.0</v>
      </c>
      <c r="G13" s="24">
        <v>0.0</v>
      </c>
      <c r="H13" s="24">
        <v>5.0</v>
      </c>
      <c r="I13" s="24" t="s">
        <v>19</v>
      </c>
      <c r="J13" s="24" t="s">
        <v>19</v>
      </c>
    </row>
    <row r="14" ht="14.25" customHeight="1">
      <c r="A14" s="22">
        <v>8.0</v>
      </c>
      <c r="B14" s="23" t="s">
        <v>32</v>
      </c>
      <c r="C14" s="23" t="s">
        <v>33</v>
      </c>
      <c r="D14" s="24">
        <v>5.0</v>
      </c>
      <c r="E14" s="24">
        <v>5.0</v>
      </c>
      <c r="F14" s="24">
        <v>5.0</v>
      </c>
      <c r="G14" s="24">
        <v>0.0</v>
      </c>
      <c r="H14" s="24">
        <v>2.0</v>
      </c>
      <c r="I14" s="24" t="s">
        <v>19</v>
      </c>
      <c r="J14" s="24" t="s">
        <v>34</v>
      </c>
    </row>
    <row r="15" ht="14.25" customHeight="1">
      <c r="A15" s="22">
        <v>9.0</v>
      </c>
      <c r="B15" s="23" t="s">
        <v>35</v>
      </c>
      <c r="C15" s="23" t="s">
        <v>36</v>
      </c>
      <c r="D15" s="24">
        <v>10.0</v>
      </c>
      <c r="E15" s="24">
        <v>10.0</v>
      </c>
      <c r="F15" s="24">
        <v>10.0</v>
      </c>
      <c r="G15" s="24">
        <v>5.0</v>
      </c>
      <c r="H15" s="24">
        <v>5.0</v>
      </c>
      <c r="I15" s="24" t="s">
        <v>19</v>
      </c>
      <c r="J15" s="24" t="s">
        <v>19</v>
      </c>
    </row>
    <row r="16" ht="14.25" customHeight="1">
      <c r="A16" s="22">
        <v>10.0</v>
      </c>
      <c r="B16" s="23" t="s">
        <v>37</v>
      </c>
      <c r="C16" s="23" t="s">
        <v>38</v>
      </c>
      <c r="D16" s="24">
        <v>10.0</v>
      </c>
      <c r="E16" s="24">
        <v>10.0</v>
      </c>
      <c r="F16" s="24">
        <v>10.0</v>
      </c>
      <c r="G16" s="24">
        <v>5.0</v>
      </c>
      <c r="H16" s="24">
        <v>5.0</v>
      </c>
      <c r="I16" s="24" t="s">
        <v>19</v>
      </c>
      <c r="J16" s="24" t="s">
        <v>19</v>
      </c>
    </row>
    <row r="17" ht="14.25" customHeight="1">
      <c r="A17" s="22">
        <v>11.0</v>
      </c>
      <c r="B17" s="23" t="s">
        <v>39</v>
      </c>
      <c r="C17" s="23" t="s">
        <v>40</v>
      </c>
      <c r="D17" s="24">
        <v>5.0</v>
      </c>
      <c r="E17" s="24">
        <v>5.0</v>
      </c>
      <c r="F17" s="24">
        <v>5.0</v>
      </c>
      <c r="G17" s="24">
        <v>5.0</v>
      </c>
      <c r="H17" s="24">
        <v>3.0</v>
      </c>
      <c r="I17" s="24" t="s">
        <v>19</v>
      </c>
      <c r="J17" s="24" t="s">
        <v>19</v>
      </c>
    </row>
    <row r="18" ht="14.25" customHeight="1">
      <c r="A18" s="22">
        <v>12.0</v>
      </c>
      <c r="B18" s="23" t="s">
        <v>41</v>
      </c>
      <c r="C18" s="23" t="s">
        <v>42</v>
      </c>
      <c r="D18" s="24">
        <v>5.0</v>
      </c>
      <c r="E18" s="24">
        <v>5.0</v>
      </c>
      <c r="F18" s="24">
        <v>5.0</v>
      </c>
      <c r="G18" s="24">
        <v>5.0</v>
      </c>
      <c r="H18" s="24">
        <v>3.0</v>
      </c>
      <c r="I18" s="24" t="s">
        <v>19</v>
      </c>
      <c r="J18" s="24" t="s">
        <v>19</v>
      </c>
    </row>
    <row r="19" ht="14.25" customHeight="1">
      <c r="A19" s="22">
        <v>13.0</v>
      </c>
      <c r="B19" s="23" t="s">
        <v>43</v>
      </c>
      <c r="C19" s="23" t="s">
        <v>44</v>
      </c>
      <c r="D19" s="24">
        <v>10.0</v>
      </c>
      <c r="E19" s="24">
        <v>10.0</v>
      </c>
      <c r="F19" s="24">
        <v>10.0</v>
      </c>
      <c r="G19" s="24">
        <v>10.0</v>
      </c>
      <c r="H19" s="24">
        <v>5.0</v>
      </c>
      <c r="I19" s="24" t="s">
        <v>19</v>
      </c>
      <c r="J19" s="24" t="s">
        <v>19</v>
      </c>
    </row>
    <row r="20" ht="14.25" customHeight="1">
      <c r="A20" s="22">
        <v>14.0</v>
      </c>
      <c r="B20" s="23" t="s">
        <v>45</v>
      </c>
      <c r="C20" s="23" t="s">
        <v>46</v>
      </c>
      <c r="D20" s="24">
        <v>10.0</v>
      </c>
      <c r="E20" s="24">
        <v>10.0</v>
      </c>
      <c r="F20" s="24">
        <v>10.0</v>
      </c>
      <c r="G20" s="24">
        <v>10.0</v>
      </c>
      <c r="H20" s="24">
        <v>5.0</v>
      </c>
      <c r="I20" s="24" t="s">
        <v>19</v>
      </c>
      <c r="J20" s="24" t="s">
        <v>19</v>
      </c>
    </row>
    <row r="21" ht="14.25" customHeight="1">
      <c r="A21" s="22">
        <v>15.0</v>
      </c>
      <c r="B21" s="23" t="s">
        <v>47</v>
      </c>
      <c r="C21" s="23" t="s">
        <v>48</v>
      </c>
      <c r="D21" s="24">
        <v>10.0</v>
      </c>
      <c r="E21" s="24">
        <v>10.0</v>
      </c>
      <c r="F21" s="24">
        <v>10.0</v>
      </c>
      <c r="G21" s="24">
        <v>10.0</v>
      </c>
      <c r="H21" s="24">
        <v>5.0</v>
      </c>
      <c r="I21" s="24" t="s">
        <v>19</v>
      </c>
      <c r="J21" s="24" t="s">
        <v>19</v>
      </c>
    </row>
    <row r="22" ht="14.25" customHeight="1">
      <c r="A22" s="22">
        <v>16.0</v>
      </c>
      <c r="B22" s="23" t="s">
        <v>49</v>
      </c>
      <c r="C22" s="23" t="s">
        <v>50</v>
      </c>
      <c r="D22" s="24">
        <v>10.0</v>
      </c>
      <c r="E22" s="24">
        <v>10.0</v>
      </c>
      <c r="F22" s="24">
        <v>10.0</v>
      </c>
      <c r="G22" s="24">
        <v>10.0</v>
      </c>
      <c r="H22" s="24">
        <v>5.0</v>
      </c>
      <c r="I22" s="24" t="s">
        <v>19</v>
      </c>
      <c r="J22" s="24" t="s">
        <v>19</v>
      </c>
    </row>
    <row r="23" ht="14.25" customHeight="1">
      <c r="A23" s="22">
        <v>17.0</v>
      </c>
      <c r="B23" s="23" t="s">
        <v>51</v>
      </c>
      <c r="C23" s="23" t="s">
        <v>52</v>
      </c>
      <c r="D23" s="24">
        <v>10.0</v>
      </c>
      <c r="E23" s="24">
        <v>10.0</v>
      </c>
      <c r="F23" s="24">
        <v>10.0</v>
      </c>
      <c r="G23" s="24">
        <v>10.0</v>
      </c>
      <c r="H23" s="24">
        <v>5.0</v>
      </c>
      <c r="I23" s="24" t="s">
        <v>19</v>
      </c>
      <c r="J23" s="24" t="s">
        <v>19</v>
      </c>
    </row>
    <row r="24" ht="14.25" customHeight="1">
      <c r="A24" s="25" t="s">
        <v>6</v>
      </c>
      <c r="B24" s="26"/>
      <c r="C24" s="27"/>
      <c r="D24" s="28">
        <f t="shared" ref="D24:E24" si="1">ROUNDUP((SUM(D7:D23)/60),0)</f>
        <v>3</v>
      </c>
      <c r="E24" s="28">
        <f t="shared" si="1"/>
        <v>3</v>
      </c>
      <c r="F24" s="28">
        <f t="shared" ref="F24:H24" si="2">ROUNDUP((SUM(F7:F23)/60),2)</f>
        <v>2.22</v>
      </c>
      <c r="G24" s="28">
        <f t="shared" si="2"/>
        <v>1.42</v>
      </c>
      <c r="H24" s="28">
        <f t="shared" si="2"/>
        <v>1.25</v>
      </c>
    </row>
    <row r="25" ht="14.25" customHeight="1">
      <c r="A25" s="5"/>
      <c r="B25" s="5"/>
      <c r="C25" s="5"/>
      <c r="D25" s="5"/>
      <c r="E25" s="29"/>
      <c r="F25" s="29"/>
      <c r="G25" s="29"/>
      <c r="H25" s="29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4.25" customHeight="1">
      <c r="A26" s="25" t="s">
        <v>53</v>
      </c>
      <c r="B26" s="26"/>
      <c r="C26" s="27"/>
      <c r="D26" s="31">
        <f>F24*E2</f>
        <v>4.44</v>
      </c>
      <c r="E26" s="26"/>
      <c r="F26" s="27"/>
      <c r="G26" s="29"/>
      <c r="H26" s="29"/>
    </row>
    <row r="27" ht="14.25" customHeight="1">
      <c r="A27" s="25" t="s">
        <v>54</v>
      </c>
      <c r="B27" s="26"/>
      <c r="C27" s="27"/>
      <c r="D27" s="31">
        <f>ROUNDUP((((F24)*E2)*E3),2)</f>
        <v>1.34</v>
      </c>
      <c r="E27" s="26"/>
      <c r="F27" s="27"/>
      <c r="G27" s="29"/>
      <c r="H27" s="29"/>
    </row>
    <row r="28" ht="14.25" customHeight="1">
      <c r="A28" s="25" t="s">
        <v>4</v>
      </c>
      <c r="B28" s="26"/>
      <c r="C28" s="27"/>
      <c r="D28" s="31">
        <f>ROUNDUP((D26+D27),0)</f>
        <v>6</v>
      </c>
      <c r="E28" s="26"/>
      <c r="F28" s="27"/>
      <c r="G28" s="29"/>
      <c r="H28" s="29"/>
    </row>
    <row r="29" ht="14.25" customHeight="1">
      <c r="A29" s="25" t="s">
        <v>55</v>
      </c>
      <c r="B29" s="26"/>
      <c r="C29" s="27"/>
      <c r="D29" s="31">
        <f>ROUNDUP(SUM(E24+D26),0)</f>
        <v>8</v>
      </c>
      <c r="E29" s="26"/>
      <c r="F29" s="27"/>
      <c r="G29" s="29"/>
      <c r="H29" s="29"/>
    </row>
    <row r="30" ht="14.25" customHeight="1">
      <c r="A30" s="25" t="s">
        <v>56</v>
      </c>
      <c r="B30" s="26"/>
      <c r="C30" s="27"/>
      <c r="D30" s="31">
        <f>ROUNDUP(SUM(E24+D27+D26+D24+G24+H24),0)</f>
        <v>15</v>
      </c>
      <c r="E30" s="26"/>
      <c r="F30" s="27"/>
      <c r="G30" s="29"/>
      <c r="H30" s="29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mergeCells count="12">
    <mergeCell ref="A28:C28"/>
    <mergeCell ref="A29:C29"/>
    <mergeCell ref="A30:C30"/>
    <mergeCell ref="D29:F29"/>
    <mergeCell ref="D30:F30"/>
    <mergeCell ref="C1:F1"/>
    <mergeCell ref="A24:C24"/>
    <mergeCell ref="A26:C26"/>
    <mergeCell ref="D26:F26"/>
    <mergeCell ref="A27:C27"/>
    <mergeCell ref="D27:F27"/>
    <mergeCell ref="D28:F28"/>
  </mergeCells>
  <dataValidations>
    <dataValidation type="list" allowBlank="1" showErrorMessage="1" sqref="I7:J23">
      <formula1>"Да,Нет"</formula1>
    </dataValidation>
  </dataValidations>
  <printOptions/>
  <pageMargins bottom="0.75" footer="0.0" header="0.0" left="0.7" right="0.7" top="0.75"/>
  <pageSetup paperSize="9" orientation="portrait"/>
  <drawing r:id="rId1"/>
</worksheet>
</file>