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0" yWindow="0" windowWidth="28800" windowHeight="12435"/>
  </bookViews>
  <sheets>
    <sheet name="PARTICULARS &amp; CALCULATOR" sheetId="2" r:id="rId1"/>
    <sheet name="Performance Sea State " sheetId="4" r:id="rId2"/>
    <sheet name="Performance Draft" sheetId="5" r:id="rId3"/>
  </sheets>
  <externalReferences>
    <externalReference r:id="rId4"/>
    <externalReference r:id="rId5"/>
  </externalReferences>
  <definedNames>
    <definedName name="factor">'[1]TC Cons'!$AB$2</definedName>
    <definedName name="_xlnm.Print_Area" localSheetId="0">'PARTICULARS &amp; CALCULATOR'!$A$2:$W$29</definedName>
    <definedName name="_xlnm.Print_Area" localSheetId="2">'Performance Draft'!$B$1:$AH$35</definedName>
    <definedName name="_xlnm.Print_Area" localSheetId="1">'Performance Sea State '!$C$1:$AG$35</definedName>
    <definedName name="sspdatelt">[2]Main!$D$7</definedName>
  </definedNames>
  <calcPr calcId="171027"/>
</workbook>
</file>

<file path=xl/calcChain.xml><?xml version="1.0" encoding="utf-8"?>
<calcChain xmlns="http://schemas.openxmlformats.org/spreadsheetml/2006/main">
  <c r="S25" i="4" l="1"/>
  <c r="L25" i="4"/>
  <c r="M25" i="4"/>
  <c r="N25" i="4"/>
  <c r="O25" i="4"/>
  <c r="P25" i="4"/>
  <c r="Q25" i="4"/>
  <c r="R25" i="4"/>
  <c r="L26" i="4"/>
  <c r="M26" i="4"/>
  <c r="N26" i="4"/>
  <c r="O26" i="4"/>
  <c r="P26" i="4"/>
  <c r="Q26" i="4"/>
  <c r="R26" i="4"/>
  <c r="L27" i="4"/>
  <c r="M27" i="4"/>
  <c r="N27" i="4"/>
  <c r="O27" i="4"/>
  <c r="P27" i="4"/>
  <c r="Q27" i="4"/>
  <c r="R27" i="4"/>
  <c r="L28" i="4"/>
  <c r="M28" i="4"/>
  <c r="N28" i="4"/>
  <c r="O28" i="4"/>
  <c r="P28" i="4"/>
  <c r="Q28" i="4"/>
  <c r="R28" i="4"/>
  <c r="L29" i="4"/>
  <c r="M29" i="4"/>
  <c r="N29" i="4"/>
  <c r="O29" i="4"/>
  <c r="P29" i="4"/>
  <c r="Q29" i="4"/>
  <c r="R29" i="4"/>
  <c r="L30" i="4"/>
  <c r="M30" i="4"/>
  <c r="N30" i="4"/>
  <c r="O30" i="4"/>
  <c r="P30" i="4"/>
  <c r="Q30" i="4"/>
  <c r="R30" i="4"/>
  <c r="S26" i="4"/>
  <c r="S27" i="4"/>
  <c r="S28" i="4"/>
  <c r="S29" i="4"/>
  <c r="S30" i="4"/>
  <c r="S16" i="4"/>
  <c r="L11" i="4" a="1"/>
  <c r="L11" i="4"/>
  <c r="M11" i="4" a="1"/>
  <c r="M11" i="4"/>
  <c r="N11" i="4" a="1"/>
  <c r="N11" i="4"/>
  <c r="O11" i="4" a="1"/>
  <c r="O11" i="4"/>
  <c r="L12" i="4" a="1"/>
  <c r="L12" i="4"/>
  <c r="M12" i="4" a="1"/>
  <c r="M12" i="4"/>
  <c r="N12" i="4" a="1"/>
  <c r="N12" i="4"/>
  <c r="O12" i="4" a="1"/>
  <c r="O12" i="4"/>
  <c r="L13" i="4" a="1"/>
  <c r="L13" i="4"/>
  <c r="M13" i="4" a="1"/>
  <c r="M13" i="4"/>
  <c r="N13" i="4" a="1"/>
  <c r="N13" i="4"/>
  <c r="O13" i="4" a="1"/>
  <c r="O13" i="4"/>
  <c r="L14" i="4" a="1"/>
  <c r="L14" i="4"/>
  <c r="M14" i="4" a="1"/>
  <c r="M14" i="4"/>
  <c r="N14" i="4" a="1"/>
  <c r="N14" i="4"/>
  <c r="O14" i="4" a="1"/>
  <c r="O14" i="4"/>
  <c r="L15" i="4" a="1"/>
  <c r="L15" i="4"/>
  <c r="M15" i="4" a="1"/>
  <c r="M15" i="4"/>
  <c r="N15" i="4" a="1"/>
  <c r="N15" i="4"/>
  <c r="O15" i="4" a="1"/>
  <c r="O15" i="4"/>
  <c r="L16" i="4" a="1"/>
  <c r="L16" i="4"/>
  <c r="M16" i="4" a="1"/>
  <c r="M16" i="4"/>
  <c r="N16" i="4" a="1"/>
  <c r="N16" i="4"/>
  <c r="O16" i="4" a="1"/>
  <c r="O16" i="4"/>
  <c r="M11" i="5" l="1"/>
  <c r="N11" i="5"/>
  <c r="O11" i="5"/>
  <c r="P11" i="5"/>
  <c r="Q11" i="5"/>
  <c r="R11" i="5"/>
  <c r="S11" i="5"/>
  <c r="M12" i="5"/>
  <c r="N12" i="5"/>
  <c r="O12" i="5"/>
  <c r="P12" i="5"/>
  <c r="Q12" i="5"/>
  <c r="R12" i="5"/>
  <c r="S12" i="5"/>
  <c r="M13" i="5"/>
  <c r="N13" i="5"/>
  <c r="O13" i="5"/>
  <c r="P13" i="5"/>
  <c r="Q13" i="5"/>
  <c r="R13" i="5"/>
  <c r="S13" i="5"/>
  <c r="M14" i="5"/>
  <c r="N14" i="5"/>
  <c r="O14" i="5"/>
  <c r="P14" i="5"/>
  <c r="Q14" i="5"/>
  <c r="R14" i="5"/>
  <c r="S14" i="5"/>
  <c r="M15" i="5"/>
  <c r="N15" i="5"/>
  <c r="O15" i="5"/>
  <c r="P15" i="5"/>
  <c r="Q15" i="5"/>
  <c r="R15" i="5"/>
  <c r="S15" i="5"/>
  <c r="M16" i="5"/>
  <c r="N16" i="5"/>
  <c r="O16" i="5"/>
  <c r="P16" i="5"/>
  <c r="Q16" i="5"/>
  <c r="R16" i="5"/>
  <c r="S16" i="5"/>
  <c r="L12" i="5"/>
  <c r="L13" i="5"/>
  <c r="L14" i="5"/>
  <c r="L15" i="5"/>
  <c r="L16" i="5"/>
  <c r="L11" i="5"/>
  <c r="M25" i="5"/>
  <c r="N25" i="5"/>
  <c r="O25" i="5"/>
  <c r="P25" i="5"/>
  <c r="Q25" i="5"/>
  <c r="R25" i="5"/>
  <c r="S25" i="5"/>
  <c r="M26" i="5"/>
  <c r="N26" i="5"/>
  <c r="O26" i="5"/>
  <c r="P26" i="5"/>
  <c r="Q26" i="5"/>
  <c r="R26" i="5"/>
  <c r="S26" i="5"/>
  <c r="M27" i="5"/>
  <c r="N27" i="5"/>
  <c r="O27" i="5"/>
  <c r="P27" i="5"/>
  <c r="Q27" i="5"/>
  <c r="R27" i="5"/>
  <c r="S27" i="5"/>
  <c r="M28" i="5"/>
  <c r="N28" i="5"/>
  <c r="O28" i="5"/>
  <c r="P28" i="5"/>
  <c r="Q28" i="5"/>
  <c r="R28" i="5"/>
  <c r="S28" i="5"/>
  <c r="M29" i="5"/>
  <c r="N29" i="5"/>
  <c r="O29" i="5"/>
  <c r="P29" i="5"/>
  <c r="Q29" i="5"/>
  <c r="R29" i="5"/>
  <c r="S29" i="5"/>
  <c r="M30" i="5"/>
  <c r="N30" i="5"/>
  <c r="O30" i="5"/>
  <c r="P30" i="5"/>
  <c r="Q30" i="5"/>
  <c r="R30" i="5"/>
  <c r="S30" i="5"/>
  <c r="L25" i="5"/>
  <c r="L26" i="5"/>
  <c r="L27" i="5"/>
  <c r="L28" i="5"/>
  <c r="L29" i="5"/>
  <c r="L30" i="5"/>
  <c r="Q11" i="4" l="1" a="1"/>
  <c r="Q11" i="4" s="1"/>
  <c r="R11" i="4" a="1"/>
  <c r="R11" i="4"/>
  <c r="S11" i="4" a="1"/>
  <c r="S11" i="4" s="1"/>
  <c r="Q12" i="4" a="1"/>
  <c r="Q12" i="4"/>
  <c r="R12" i="4" a="1"/>
  <c r="R12" i="4" s="1"/>
  <c r="S12" i="4" a="1"/>
  <c r="S12" i="4" s="1"/>
  <c r="Q13" i="4" a="1"/>
  <c r="Q13" i="4" s="1"/>
  <c r="R13" i="4" a="1"/>
  <c r="R13" i="4"/>
  <c r="S13" i="4" a="1"/>
  <c r="S13" i="4" s="1"/>
  <c r="Q14" i="4" a="1"/>
  <c r="Q14" i="4" s="1"/>
  <c r="R14" i="4" a="1"/>
  <c r="R14" i="4" s="1"/>
  <c r="S14" i="4" a="1"/>
  <c r="S14" i="4" s="1"/>
  <c r="Q15" i="4" a="1"/>
  <c r="Q15" i="4" s="1"/>
  <c r="R15" i="4" a="1"/>
  <c r="R15" i="4" s="1"/>
  <c r="S15" i="4" a="1"/>
  <c r="S15" i="4" s="1"/>
  <c r="Q16" i="4" a="1"/>
  <c r="Q16" i="4" s="1"/>
  <c r="R16" i="4" a="1"/>
  <c r="R16" i="4" s="1"/>
  <c r="P12" i="4" a="1"/>
  <c r="P12" i="4"/>
  <c r="P13" i="4" a="1"/>
  <c r="P13" i="4" s="1"/>
  <c r="P14" i="4" a="1"/>
  <c r="P14" i="4" s="1"/>
  <c r="P15" i="4" a="1"/>
  <c r="P15" i="4" s="1"/>
  <c r="P16" i="4" a="1"/>
  <c r="P16" i="4" s="1"/>
  <c r="P11" i="4" a="1"/>
  <c r="P11" i="4" s="1"/>
  <c r="G45" i="2" l="1"/>
  <c r="C45" i="2"/>
  <c r="K19" i="2"/>
  <c r="J19" i="2"/>
  <c r="I19" i="2"/>
  <c r="H19" i="2"/>
  <c r="G19" i="2"/>
  <c r="F19" i="2"/>
  <c r="E19" i="2"/>
  <c r="D19" i="2"/>
  <c r="C19" i="2"/>
  <c r="W17" i="2"/>
  <c r="V17" i="2"/>
  <c r="U17" i="2"/>
  <c r="T17" i="2"/>
  <c r="S17" i="2"/>
  <c r="R17" i="2"/>
  <c r="Q17" i="2"/>
  <c r="P17" i="2"/>
  <c r="O17" i="2"/>
  <c r="N17" i="2"/>
  <c r="L17" i="2"/>
  <c r="K17" i="2"/>
  <c r="J17" i="2"/>
  <c r="I17" i="2"/>
  <c r="H17" i="2"/>
  <c r="G17" i="2"/>
  <c r="F17" i="2"/>
  <c r="E17" i="2"/>
  <c r="D17" i="2"/>
  <c r="C17" i="2"/>
  <c r="K15" i="2"/>
  <c r="D18" i="2" l="1"/>
  <c r="H18" i="2"/>
  <c r="E18" i="2"/>
  <c r="I18" i="2"/>
  <c r="F18" i="2"/>
  <c r="J18" i="2"/>
  <c r="C18" i="2"/>
  <c r="G18" i="2"/>
  <c r="K18" i="2"/>
</calcChain>
</file>

<file path=xl/sharedStrings.xml><?xml version="1.0" encoding="utf-8"?>
<sst xmlns="http://schemas.openxmlformats.org/spreadsheetml/2006/main" count="92" uniqueCount="46">
  <si>
    <t>FO CALCULATOR for VOYAGE</t>
  </si>
  <si>
    <t>POWER CALCULATOR</t>
  </si>
  <si>
    <t>Speed</t>
  </si>
  <si>
    <t>Draft</t>
  </si>
  <si>
    <t>Distance</t>
  </si>
  <si>
    <t>Days</t>
  </si>
  <si>
    <t>Sea State</t>
  </si>
  <si>
    <t>Fuel Cons/Day</t>
  </si>
  <si>
    <t>POWER</t>
  </si>
  <si>
    <t>Fuel Cons for Voyage</t>
  </si>
  <si>
    <t>VESSELS PARTICULARS</t>
  </si>
  <si>
    <t>NOON DATE</t>
  </si>
  <si>
    <t>START DATE</t>
  </si>
  <si>
    <t>END DATE</t>
  </si>
  <si>
    <t>Name</t>
  </si>
  <si>
    <t>Year Built</t>
  </si>
  <si>
    <t>Length Over All</t>
  </si>
  <si>
    <t>Breadth</t>
  </si>
  <si>
    <t>Summer Draft</t>
  </si>
  <si>
    <t>Disp (T)</t>
  </si>
  <si>
    <t>Engine MCR (kW)</t>
  </si>
  <si>
    <t>Ballast Draft</t>
  </si>
  <si>
    <t>m</t>
  </si>
  <si>
    <t>Scantling Draft</t>
  </si>
  <si>
    <t/>
  </si>
  <si>
    <t>SPEED LIMIT</t>
  </si>
  <si>
    <t>LOWER RANGE</t>
  </si>
  <si>
    <t>UPPER RANGE</t>
  </si>
  <si>
    <t>KNOTS</t>
  </si>
  <si>
    <t>FO</t>
  </si>
  <si>
    <t>Power</t>
  </si>
  <si>
    <t>Coefficients</t>
  </si>
  <si>
    <t>k</t>
  </si>
  <si>
    <t>EXP(k)</t>
  </si>
  <si>
    <t>DRAFT ^</t>
  </si>
  <si>
    <t>Actual Speed ^</t>
  </si>
  <si>
    <t>SEA WIND POWER ^</t>
  </si>
  <si>
    <t>k ^</t>
  </si>
  <si>
    <t>Prediction Power</t>
  </si>
  <si>
    <t>Ship Speed in Knots</t>
  </si>
  <si>
    <t>Draft in meter</t>
  </si>
  <si>
    <t>Prediction FO/24hr</t>
  </si>
  <si>
    <t>MSC ANYA</t>
  </si>
  <si>
    <t>01-01-2015</t>
  </si>
  <si>
    <t>01-12-2015</t>
  </si>
  <si>
    <t>XSHIP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</si>
</sst>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mm/dd/yyyy\ hh:mm:ss"/>
  </numFmts>
  <fonts count="34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2"/>
      <color theme="1" tint="0.14993743705557422"/>
      <name val="Calibri"/>
      <family val="2"/>
      <scheme val="minor"/>
    </font>
    <font>
      <sz val="28"/>
      <color theme="4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u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Cambria"/>
      <family val="1"/>
      <scheme val="major"/>
    </font>
    <font>
      <b/>
      <sz val="12"/>
      <color theme="6" tint="-0.249977111117893"/>
      <name val="Cambria"/>
      <family val="1"/>
      <scheme val="major"/>
    </font>
    <font>
      <sz val="11"/>
      <name val="Calibri"/>
      <family val="2"/>
      <scheme val="minor"/>
    </font>
    <font>
      <b/>
      <i/>
      <sz val="12"/>
      <color rgb="FFFF0000"/>
      <name val="Cambria"/>
      <family val="1"/>
      <scheme val="major"/>
    </font>
    <font>
      <b/>
      <i/>
      <sz val="12"/>
      <color theme="9"/>
      <name val="Cambria"/>
      <family val="1"/>
      <scheme val="major"/>
    </font>
    <font>
      <b/>
      <i/>
      <sz val="12"/>
      <color theme="4" tint="-0.499984740745262"/>
      <name val="Cambria"/>
      <family val="1"/>
      <scheme val="major"/>
    </font>
    <font>
      <sz val="12"/>
      <name val="Calibri"/>
      <family val="2"/>
      <scheme val="minor"/>
    </font>
    <font>
      <sz val="12"/>
      <color theme="4" tint="-0.499984740745262"/>
      <name val="Cambria"/>
      <family val="1"/>
      <scheme val="major"/>
    </font>
    <font>
      <sz val="12"/>
      <color rgb="FFF73211"/>
      <name val="Cambria"/>
      <family val="1"/>
      <scheme val="major"/>
    </font>
    <font>
      <sz val="12"/>
      <color rgb="FFF73211"/>
      <name val="Calibri"/>
      <family val="2"/>
      <scheme val="minor"/>
    </font>
    <font>
      <b/>
      <sz val="12"/>
      <color theme="4" tint="-0.499984740745262"/>
      <name val="Cambria"/>
      <family val="1"/>
      <scheme val="major"/>
    </font>
    <font>
      <sz val="12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0"/>
      <name val="Arial"/>
      <family val="2"/>
    </font>
    <font>
      <b/>
      <sz val="12"/>
      <color rgb="FF002060"/>
      <name val="Cambria"/>
      <family val="1"/>
      <scheme val="major"/>
    </font>
    <font>
      <sz val="11"/>
      <color theme="8" tint="-0.499984740745262"/>
      <name val="Calibri"/>
      <family val="2"/>
      <scheme val="minor"/>
    </font>
    <font>
      <b/>
      <sz val="28"/>
      <color rgb="FF002060"/>
      <name val="Calibri"/>
      <family val="2"/>
      <scheme val="minor"/>
    </font>
    <font>
      <b/>
      <sz val="15"/>
      <color theme="3"/>
      <name val="Arial"/>
      <family val="2"/>
    </font>
    <font>
      <b/>
      <sz val="18"/>
      <color theme="3"/>
      <name val="Castellar"/>
      <family val="1"/>
    </font>
    <font>
      <b/>
      <sz val="14"/>
      <color theme="3"/>
      <name val="Cambria"/>
      <family val="2"/>
      <scheme val="major"/>
    </font>
    <font>
      <sz val="12"/>
      <color rgb="FFFA7D00"/>
      <name val="Arial"/>
      <family val="2"/>
    </font>
    <font>
      <b/>
      <sz val="12"/>
      <color theme="2" tint="-0.499984740745262"/>
      <name val="Times New Roman"/>
      <family val="1"/>
    </font>
    <font>
      <b/>
      <sz val="16"/>
      <color theme="4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4" tint="-0.249977111117893"/>
      <name val="Arial"/>
      <family val="2"/>
    </font>
    <font>
      <b/>
      <sz val="28"/>
      <color theme="4" tint="-0.249977111117893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</patternFill>
    </fill>
  </fills>
  <borders count="5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1" tint="0.1499679555650502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rgb="FF0070C0"/>
      </bottom>
      <diagonal/>
    </border>
    <border>
      <left/>
      <right/>
      <top style="thin">
        <color auto="1"/>
      </top>
      <bottom style="thin">
        <color rgb="FF0070C0"/>
      </bottom>
      <diagonal/>
    </border>
    <border>
      <left/>
      <right style="thin">
        <color indexed="64"/>
      </right>
      <top style="thin">
        <color auto="1"/>
      </top>
      <bottom style="thin">
        <color rgb="FF0070C0"/>
      </bottom>
      <diagonal/>
    </border>
    <border>
      <left/>
      <right style="thin">
        <color rgb="FF0070C0"/>
      </right>
      <top style="thin">
        <color auto="1"/>
      </top>
      <bottom style="thin">
        <color rgb="FF0070C0"/>
      </bottom>
      <diagonal/>
    </border>
    <border>
      <left style="thin">
        <color rgb="FF0070C0"/>
      </left>
      <right/>
      <top style="thin">
        <color auto="1"/>
      </top>
      <bottom style="thin">
        <color rgb="FF0070C0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indexed="64"/>
      </right>
      <top style="thin">
        <color rgb="FF0070C0"/>
      </top>
      <bottom/>
      <diagonal/>
    </border>
    <border>
      <left style="thin">
        <color indexed="64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2060"/>
      </left>
      <right/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double">
        <color theme="1" tint="0.499984740745262"/>
      </bottom>
      <diagonal/>
    </border>
    <border>
      <left/>
      <right/>
      <top style="double">
        <color theme="1" tint="0.499984740745262"/>
      </top>
      <bottom/>
      <diagonal/>
    </border>
    <border>
      <left/>
      <right/>
      <top/>
      <bottom style="thin">
        <color theme="9" tint="-0.499984740745262"/>
      </bottom>
      <diagonal/>
    </border>
    <border>
      <left/>
      <right/>
      <top/>
      <bottom style="double">
        <color theme="4" tint="-0.249977111117893"/>
      </bottom>
      <diagonal/>
    </border>
    <border>
      <left/>
      <right/>
      <top style="double">
        <color theme="4" tint="-0.249977111117893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indexed="64"/>
      </bottom>
      <diagonal/>
    </border>
    <border>
      <left style="thin">
        <color rgb="FF002060"/>
      </left>
      <right/>
      <top style="medium">
        <color indexed="64"/>
      </top>
      <bottom style="thin">
        <color rgb="FF002060"/>
      </bottom>
      <diagonal/>
    </border>
    <border>
      <left/>
      <right style="thin">
        <color rgb="FF002060"/>
      </right>
      <top style="medium">
        <color indexed="64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indexed="64"/>
      </bottom>
      <diagonal/>
    </border>
    <border>
      <left/>
      <right style="thin">
        <color rgb="FF002060"/>
      </right>
      <top style="thin">
        <color rgb="FF002060"/>
      </top>
      <bottom style="thin">
        <color indexed="64"/>
      </bottom>
      <diagonal/>
    </border>
  </borders>
  <cellStyleXfs count="12">
    <xf numFmtId="0" fontId="0" fillId="0" borderId="0"/>
    <xf numFmtId="0" fontId="2" fillId="2" borderId="0">
      <alignment horizontal="left" vertical="center"/>
    </xf>
    <xf numFmtId="0" fontId="3" fillId="0" borderId="0" applyNumberFormat="0" applyFill="0" applyBorder="0" applyProtection="0">
      <alignment vertical="center"/>
    </xf>
    <xf numFmtId="0" fontId="20" fillId="0" borderId="0"/>
    <xf numFmtId="0" fontId="24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7" fillId="0" borderId="2" applyNumberFormat="0" applyFill="0" applyAlignment="0" applyProtection="0"/>
    <xf numFmtId="0" fontId="33" fillId="4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166" fontId="33" fillId="0" borderId="0">
      <alignment wrapText="1"/>
    </xf>
  </cellStyleXfs>
  <cellXfs count="104">
    <xf numFmtId="0" fontId="0" fillId="0" borderId="0" xfId="0"/>
    <xf numFmtId="0" fontId="2" fillId="2" borderId="0" xfId="1">
      <alignment horizontal="left" vertical="center"/>
    </xf>
    <xf numFmtId="0" fontId="3" fillId="2" borderId="3" xfId="2" applyFill="1" applyBorder="1" applyAlignment="1">
      <alignment horizontal="left" vertical="center"/>
    </xf>
    <xf numFmtId="0" fontId="0" fillId="2" borderId="0" xfId="0" applyFill="1"/>
    <xf numFmtId="0" fontId="6" fillId="2" borderId="0" xfId="0" applyFont="1" applyFill="1"/>
    <xf numFmtId="0" fontId="8" fillId="2" borderId="18" xfId="0" applyFont="1" applyFill="1" applyBorder="1" applyAlignment="1">
      <alignment horizontal="center" vertical="center" wrapText="1"/>
    </xf>
    <xf numFmtId="0" fontId="9" fillId="2" borderId="0" xfId="0" applyFont="1" applyFill="1"/>
    <xf numFmtId="1" fontId="12" fillId="2" borderId="24" xfId="0" applyNumberFormat="1" applyFont="1" applyFill="1" applyBorder="1" applyAlignment="1">
      <alignment horizontal="center" vertical="center"/>
    </xf>
    <xf numFmtId="0" fontId="13" fillId="2" borderId="0" xfId="0" applyFont="1" applyFill="1"/>
    <xf numFmtId="0" fontId="7" fillId="2" borderId="26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164" fontId="14" fillId="2" borderId="33" xfId="0" applyNumberFormat="1" applyFont="1" applyFill="1" applyBorder="1" applyAlignment="1">
      <alignment horizontal="center" vertical="center"/>
    </xf>
    <xf numFmtId="0" fontId="15" fillId="2" borderId="0" xfId="0" applyFont="1" applyFill="1"/>
    <xf numFmtId="1" fontId="14" fillId="2" borderId="33" xfId="0" applyNumberFormat="1" applyFont="1" applyFill="1" applyBorder="1" applyAlignment="1">
      <alignment horizontal="center" vertical="center"/>
    </xf>
    <xf numFmtId="0" fontId="16" fillId="2" borderId="0" xfId="0" applyFont="1" applyFill="1"/>
    <xf numFmtId="0" fontId="6" fillId="2" borderId="35" xfId="0" applyFont="1" applyFill="1" applyBorder="1"/>
    <xf numFmtId="0" fontId="6" fillId="2" borderId="36" xfId="0" applyFont="1" applyFill="1" applyBorder="1"/>
    <xf numFmtId="0" fontId="6" fillId="2" borderId="37" xfId="0" applyFont="1" applyFill="1" applyBorder="1"/>
    <xf numFmtId="0" fontId="18" fillId="2" borderId="0" xfId="0" applyFont="1" applyFill="1"/>
    <xf numFmtId="0" fontId="13" fillId="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21" fillId="2" borderId="40" xfId="3" applyFont="1" applyFill="1" applyBorder="1" applyAlignment="1" applyProtection="1">
      <alignment horizontal="center" vertical="center" wrapText="1" readingOrder="1"/>
      <protection locked="0"/>
    </xf>
    <xf numFmtId="0" fontId="21" fillId="2" borderId="41" xfId="3" applyFont="1" applyFill="1" applyBorder="1" applyAlignment="1" applyProtection="1">
      <alignment horizontal="center" vertical="center" wrapText="1" readingOrder="1"/>
      <protection locked="0"/>
    </xf>
    <xf numFmtId="0" fontId="21" fillId="2" borderId="0" xfId="3" applyFont="1" applyFill="1" applyBorder="1" applyAlignment="1" applyProtection="1">
      <alignment horizontal="center" vertical="center" wrapText="1" readingOrder="1"/>
      <protection locked="0"/>
    </xf>
    <xf numFmtId="14" fontId="6" fillId="2" borderId="25" xfId="0" applyNumberFormat="1" applyFont="1" applyFill="1" applyBorder="1" applyAlignment="1">
      <alignment horizontal="center" vertical="center"/>
    </xf>
    <xf numFmtId="0" fontId="6" fillId="2" borderId="25" xfId="0" applyFont="1" applyFill="1" applyBorder="1"/>
    <xf numFmtId="164" fontId="6" fillId="2" borderId="25" xfId="0" applyNumberFormat="1" applyFont="1" applyFill="1" applyBorder="1"/>
    <xf numFmtId="164" fontId="6" fillId="2" borderId="25" xfId="0" applyNumberFormat="1" applyFont="1" applyFill="1" applyBorder="1" applyAlignment="1">
      <alignment horizontal="right"/>
    </xf>
    <xf numFmtId="0" fontId="6" fillId="2" borderId="0" xfId="0" quotePrefix="1" applyFont="1" applyFill="1"/>
    <xf numFmtId="0" fontId="18" fillId="2" borderId="25" xfId="0" applyFont="1" applyFill="1" applyBorder="1" applyAlignment="1">
      <alignment horizontal="center" vertical="center" wrapText="1"/>
    </xf>
    <xf numFmtId="164" fontId="18" fillId="2" borderId="25" xfId="0" applyNumberFormat="1" applyFont="1" applyFill="1" applyBorder="1" applyAlignment="1">
      <alignment horizontal="center" vertical="center"/>
    </xf>
    <xf numFmtId="0" fontId="22" fillId="3" borderId="46" xfId="0" applyFont="1" applyFill="1" applyBorder="1" applyAlignment="1">
      <alignment horizontal="center" vertical="center"/>
    </xf>
    <xf numFmtId="165" fontId="22" fillId="3" borderId="46" xfId="0" applyNumberFormat="1" applyFont="1" applyFill="1" applyBorder="1" applyAlignment="1">
      <alignment horizontal="center" vertical="center"/>
    </xf>
    <xf numFmtId="0" fontId="2" fillId="2" borderId="0" xfId="1" applyBorder="1">
      <alignment horizontal="left" vertical="center"/>
    </xf>
    <xf numFmtId="0" fontId="2" fillId="2" borderId="0" xfId="1" applyAlignment="1">
      <alignment vertical="center"/>
    </xf>
    <xf numFmtId="0" fontId="28" fillId="2" borderId="49" xfId="6" applyFont="1" applyFill="1" applyBorder="1" applyAlignment="1" applyProtection="1">
      <alignment horizontal="center" vertical="center" wrapText="1"/>
      <protection locked="0"/>
    </xf>
    <xf numFmtId="1" fontId="31" fillId="2" borderId="49" xfId="6" applyNumberFormat="1" applyFont="1" applyFill="1" applyBorder="1" applyAlignment="1" applyProtection="1">
      <alignment horizontal="center" vertical="center" wrapText="1"/>
    </xf>
    <xf numFmtId="0" fontId="2" fillId="2" borderId="0" xfId="1" applyAlignment="1">
      <alignment vertical="center" wrapText="1"/>
    </xf>
    <xf numFmtId="164" fontId="18" fillId="2" borderId="0" xfId="0" applyNumberFormat="1" applyFont="1" applyFill="1" applyBorder="1" applyAlignment="1">
      <alignment horizontal="center" vertical="center"/>
    </xf>
    <xf numFmtId="0" fontId="22" fillId="3" borderId="44" xfId="0" applyFont="1" applyFill="1" applyBorder="1" applyAlignment="1">
      <alignment vertical="center"/>
    </xf>
    <xf numFmtId="0" fontId="23" fillId="2" borderId="0" xfId="1" applyFont="1" applyAlignment="1">
      <alignment vertical="center"/>
    </xf>
    <xf numFmtId="0" fontId="29" fillId="2" borderId="0" xfId="2" applyFont="1" applyFill="1" applyBorder="1" applyAlignment="1" applyProtection="1">
      <alignment vertical="center"/>
      <protection locked="0"/>
    </xf>
    <xf numFmtId="0" fontId="32" fillId="2" borderId="0" xfId="6" applyFont="1" applyFill="1" applyBorder="1" applyAlignment="1" applyProtection="1">
      <alignment vertical="center"/>
      <protection locked="0"/>
    </xf>
    <xf numFmtId="164" fontId="31" fillId="2" borderId="49" xfId="6" applyNumberFormat="1" applyFont="1" applyFill="1" applyBorder="1" applyAlignment="1" applyProtection="1">
      <alignment horizontal="center" vertical="center" wrapText="1"/>
    </xf>
    <xf numFmtId="0" fontId="7" fillId="2" borderId="52" xfId="3" applyFont="1" applyFill="1" applyBorder="1" applyAlignment="1" applyProtection="1">
      <alignment vertical="center" wrapText="1" readingOrder="1"/>
      <protection locked="0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1" fontId="17" fillId="2" borderId="34" xfId="0" applyNumberFormat="1" applyFont="1" applyFill="1" applyBorder="1" applyAlignment="1">
      <alignment horizontal="center" vertical="center"/>
    </xf>
    <xf numFmtId="1" fontId="17" fillId="2" borderId="33" xfId="0" applyNumberFormat="1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22" fillId="3" borderId="44" xfId="0" applyFont="1" applyFill="1" applyBorder="1" applyAlignment="1">
      <alignment horizontal="center" vertical="center"/>
    </xf>
    <xf numFmtId="0" fontId="22" fillId="3" borderId="45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8" fillId="2" borderId="42" xfId="0" applyFont="1" applyFill="1" applyBorder="1" applyAlignment="1">
      <alignment horizontal="center" vertical="center"/>
    </xf>
    <xf numFmtId="0" fontId="18" fillId="2" borderId="43" xfId="0" applyFont="1" applyFill="1" applyBorder="1" applyAlignment="1">
      <alignment horizontal="center" vertical="center"/>
    </xf>
    <xf numFmtId="0" fontId="21" fillId="2" borderId="53" xfId="3" applyFont="1" applyFill="1" applyBorder="1" applyAlignment="1" applyProtection="1">
      <alignment horizontal="center" vertical="center" wrapText="1" readingOrder="1"/>
      <protection locked="0"/>
    </xf>
    <xf numFmtId="0" fontId="21" fillId="2" borderId="54" xfId="3" applyFont="1" applyFill="1" applyBorder="1" applyAlignment="1" applyProtection="1">
      <alignment horizontal="center" vertical="center" wrapText="1" readingOrder="1"/>
      <protection locked="0"/>
    </xf>
    <xf numFmtId="0" fontId="7" fillId="2" borderId="55" xfId="3" applyFont="1" applyFill="1" applyBorder="1" applyAlignment="1" applyProtection="1">
      <alignment horizontal="center" vertical="center" wrapText="1" readingOrder="1"/>
      <protection locked="0"/>
    </xf>
    <xf numFmtId="0" fontId="7" fillId="2" borderId="56" xfId="3" applyFont="1" applyFill="1" applyBorder="1" applyAlignment="1" applyProtection="1">
      <alignment horizontal="center" vertical="center" wrapText="1" readingOrder="1"/>
      <protection locked="0"/>
    </xf>
    <xf numFmtId="0" fontId="32" fillId="2" borderId="51" xfId="6" applyFont="1" applyFill="1" applyBorder="1" applyAlignment="1" applyProtection="1">
      <alignment horizontal="center" vertical="center"/>
      <protection locked="0"/>
    </xf>
    <xf numFmtId="0" fontId="32" fillId="2" borderId="50" xfId="6" applyFont="1" applyFill="1" applyBorder="1" applyAlignment="1" applyProtection="1">
      <alignment horizontal="center" vertical="center"/>
      <protection locked="0"/>
    </xf>
    <xf numFmtId="0" fontId="25" fillId="2" borderId="47" xfId="4" applyFont="1" applyFill="1" applyBorder="1" applyAlignment="1">
      <alignment horizontal="center" vertical="center"/>
    </xf>
    <xf numFmtId="0" fontId="26" fillId="2" borderId="48" xfId="5" applyFont="1" applyFill="1" applyBorder="1" applyAlignment="1" applyProtection="1">
      <alignment horizontal="center" vertical="center" wrapText="1"/>
      <protection locked="0"/>
    </xf>
    <xf numFmtId="0" fontId="26" fillId="2" borderId="49" xfId="5" applyFont="1" applyFill="1" applyBorder="1" applyAlignment="1" applyProtection="1">
      <alignment horizontal="center" vertical="center" wrapText="1"/>
      <protection locked="0"/>
    </xf>
    <xf numFmtId="0" fontId="30" fillId="2" borderId="49" xfId="5" applyFont="1" applyFill="1" applyBorder="1" applyAlignment="1" applyProtection="1">
      <alignment horizontal="center" vertical="center" wrapText="1"/>
      <protection locked="0"/>
    </xf>
    <xf numFmtId="0" fontId="23" fillId="2" borderId="0" xfId="1" applyFont="1" applyAlignment="1">
      <alignment horizontal="center" vertical="center"/>
    </xf>
    <xf numFmtId="0" fontId="29" fillId="2" borderId="0" xfId="2" applyFont="1" applyFill="1" applyBorder="1" applyAlignment="1" applyProtection="1">
      <alignment horizontal="center" vertical="center"/>
      <protection locked="0"/>
    </xf>
    <xf numFmtId="0" fontId="29" fillId="2" borderId="50" xfId="2" applyFont="1" applyFill="1" applyBorder="1" applyAlignment="1" applyProtection="1">
      <alignment horizontal="center" vertical="center"/>
      <protection locked="0"/>
    </xf>
    <xf numFmtId="0" fontId="28" fillId="2" borderId="48" xfId="6" applyFont="1" applyFill="1" applyBorder="1" applyAlignment="1" applyProtection="1">
      <alignment horizontal="center" vertical="center" wrapText="1"/>
      <protection locked="0"/>
    </xf>
    <xf numFmtId="0" fontId="26" fillId="2" borderId="48" xfId="5" applyFont="1" applyFill="1" applyBorder="1" applyAlignment="1">
      <alignment horizontal="center" vertical="center" wrapText="1"/>
    </xf>
    <xf numFmtId="0" fontId="26" fillId="2" borderId="49" xfId="5" applyFont="1" applyFill="1" applyBorder="1" applyAlignment="1">
      <alignment horizontal="center" vertical="center" wrapText="1"/>
    </xf>
  </cellXfs>
  <cellStyles count="12">
    <cellStyle name="Heading 1 2" xfId="2"/>
    <cellStyle name="Heading 1 3" xfId="4"/>
    <cellStyle name="Linked Cell 2" xfId="6"/>
    <cellStyle name="Normal" xfId="0" builtinId="0"/>
    <cellStyle name="Normal 2" xfId="1"/>
    <cellStyle name="Normal_Sheet1 3" xfId="3"/>
    <cellStyle name="Title 2" xfId="5"/>
    <cellStyle name="XLConnect.Boolean" xfId="10"/>
    <cellStyle name="XLConnect.DateTime" xfId="11"/>
    <cellStyle name="XLConnect.Header" xfId="7"/>
    <cellStyle name="XLConnect.Numeric" xfId="9"/>
    <cellStyle name="XLConnect.String" xfId="8"/>
  </cellStyles>
  <dxfs count="2"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Prediction Power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6161489893163306E-2"/>
          <c:y val="0.12264705882352941"/>
          <c:w val="0.82362021941196517"/>
          <c:h val="0.7296950748803458"/>
        </c:manualLayout>
      </c:layout>
      <c:scatterChart>
        <c:scatterStyle val="lineMarker"/>
        <c:varyColors val="0"/>
        <c:ser>
          <c:idx val="1"/>
          <c:order val="0"/>
          <c:tx>
            <c:strRef>
              <c:f>'Performance Sea State '!$L$10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'Performance Sea State '!$J$11:$J$16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Sea State '!$L$11:$L$16</c:f>
              <c:numCache>
                <c:formatCode>0</c:formatCode>
                <c:ptCount val="6"/>
                <c:pt idx="0">
                  <c:v>9.935993359415459</c:v>
                </c:pt>
                <c:pt idx="1">
                  <c:v>15.700217051928924</c:v>
                </c:pt>
                <c:pt idx="2">
                  <c:v>23.115290057293912</c:v>
                </c:pt>
                <c:pt idx="3">
                  <c:v>32.316335021383864</c:v>
                </c:pt>
                <c:pt idx="4">
                  <c:v>43.429243867812758</c:v>
                </c:pt>
                <c:pt idx="5">
                  <c:v>56.572366920900414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26-4541-B9F1-4BC60BB44DDA}"/>
            </c:ext>
          </c:extLst>
        </c:ser>
        <c:ser>
          <c:idx val="0"/>
          <c:order val="1"/>
          <c:tx>
            <c:strRef>
              <c:f>'Performance Sea State '!$M$10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'Performance Sea State '!$J$11:$J$16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Sea State '!$M$11:$M$16</c:f>
              <c:numCache>
                <c:formatCode>0</c:formatCode>
                <c:ptCount val="6"/>
                <c:pt idx="0">
                  <c:v>11.141824337106556</c:v>
                </c:pt>
                <c:pt idx="1">
                  <c:v>17.605593534467516</c:v>
                </c:pt>
                <c:pt idx="2">
                  <c:v>25.920558921829443</c:v>
                </c:pt>
                <c:pt idx="3">
                  <c:v>36.238241613370633</c:v>
                </c:pt>
                <c:pt idx="4">
                  <c:v>48.69981176164945</c:v>
                </c:pt>
                <c:pt idx="5">
                  <c:v>63.437982672332637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26-4541-B9F1-4BC60BB44DDA}"/>
            </c:ext>
          </c:extLst>
        </c:ser>
        <c:ser>
          <c:idx val="2"/>
          <c:order val="2"/>
          <c:tx>
            <c:strRef>
              <c:f>'Performance Sea State '!$N$10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xVal>
            <c:numRef>
              <c:f>'Performance Sea State '!$J$11:$J$16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Sea State '!$N$11:$N$16</c:f>
              <c:numCache>
                <c:formatCode>0</c:formatCode>
                <c:ptCount val="6"/>
                <c:pt idx="0">
                  <c:v>12.27481958281756</c:v>
                </c:pt>
                <c:pt idx="1">
                  <c:v>19.395879682315023</c:v>
                </c:pt>
                <c:pt idx="2">
                  <c:v>28.556381309263646</c:v>
                </c:pt>
                <c:pt idx="3">
                  <c:v>39.92325353050682</c:v>
                </c:pt>
                <c:pt idx="4">
                  <c:v>53.652021877654441</c:v>
                </c:pt>
                <c:pt idx="5">
                  <c:v>69.888895071469889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26-4541-B9F1-4BC60BB44DDA}"/>
            </c:ext>
          </c:extLst>
        </c:ser>
        <c:ser>
          <c:idx val="3"/>
          <c:order val="3"/>
          <c:tx>
            <c:strRef>
              <c:f>'Performance Sea State '!$O$10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alpha val="60000"/>
                  </a:schemeClr>
                </a:solidFill>
              </a:ln>
              <a:effectLst/>
            </c:spPr>
          </c:marker>
          <c:xVal>
            <c:numRef>
              <c:f>'Performance Sea State '!$J$11:$J$16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Sea State '!$O$11:$O$16</c:f>
              <c:numCache>
                <c:formatCode>0</c:formatCode>
                <c:ptCount val="6"/>
                <c:pt idx="0">
                  <c:v>13.348981042898135</c:v>
                </c:pt>
                <c:pt idx="1">
                  <c:v>21.093200469682586</c:v>
                </c:pt>
                <c:pt idx="2">
                  <c:v>31.055331622530517</c:v>
                </c:pt>
                <c:pt idx="3">
                  <c:v>43.416911422108399</c:v>
                </c:pt>
                <c:pt idx="4">
                  <c:v>58.347075337914561</c:v>
                </c:pt>
                <c:pt idx="5">
                  <c:v>76.00482672055702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26-4541-B9F1-4BC60BB44DDA}"/>
            </c:ext>
          </c:extLst>
        </c:ser>
        <c:ser>
          <c:idx val="4"/>
          <c:order val="4"/>
          <c:tx>
            <c:strRef>
              <c:f>'Performance Sea State '!$P$10</c:f>
              <c:strCache>
                <c:ptCount val="1"/>
                <c:pt idx="0">
                  <c:v>9</c:v>
                </c:pt>
              </c:strCache>
            </c:strRef>
          </c:tx>
          <c:spPr>
            <a:ln w="19050" cap="rnd">
              <a:solidFill>
                <a:schemeClr val="accent5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xVal>
            <c:numRef>
              <c:f>'Performance Sea State '!$J$11:$J$16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Sea State '!$P$11:$P$16</c:f>
              <c:numCache>
                <c:formatCode>0</c:formatCode>
                <c:ptCount val="6"/>
                <c:pt idx="0">
                  <c:v>14.374220371943137</c:v>
                </c:pt>
                <c:pt idx="1">
                  <c:v>22.713217655073247</c:v>
                </c:pt>
                <c:pt idx="2">
                  <c:v>33.440468529507562</c:v>
                </c:pt>
                <c:pt idx="3">
                  <c:v>46.751452462549096</c:v>
                </c:pt>
                <c:pt idx="4">
                  <c:v>62.828295003965906</c:v>
                </c:pt>
                <c:pt idx="5">
                  <c:v>81.842211409377271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26-4541-B9F1-4BC60BB44DDA}"/>
            </c:ext>
          </c:extLst>
        </c:ser>
        <c:ser>
          <c:idx val="5"/>
          <c:order val="5"/>
          <c:tx>
            <c:strRef>
              <c:f>'Performance Sea State '!$Q$10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6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6">
                    <a:alpha val="60000"/>
                  </a:schemeClr>
                </a:solidFill>
              </a:ln>
              <a:effectLst/>
            </c:spPr>
          </c:marker>
          <c:xVal>
            <c:numRef>
              <c:f>'Performance Sea State '!$J$11:$J$16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Sea State '!$Q$11:$Q$16</c:f>
              <c:numCache>
                <c:formatCode>0</c:formatCode>
                <c:ptCount val="6"/>
                <c:pt idx="0">
                  <c:v>15.357873764467531</c:v>
                </c:pt>
                <c:pt idx="1">
                  <c:v>24.267523420773529</c:v>
                </c:pt>
                <c:pt idx="2">
                  <c:v>35.728859097169952</c:v>
                </c:pt>
                <c:pt idx="3">
                  <c:v>49.950737267587371</c:v>
                </c:pt>
                <c:pt idx="4">
                  <c:v>67.127746656161492</c:v>
                </c:pt>
                <c:pt idx="5">
                  <c:v>87.442819082101423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26-4541-B9F1-4BC60BB44DDA}"/>
            </c:ext>
          </c:extLst>
        </c:ser>
        <c:ser>
          <c:idx val="6"/>
          <c:order val="6"/>
          <c:tx>
            <c:strRef>
              <c:f>'Performance Sea State '!$R$10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'Performance Sea State '!$J$11:$J$16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Sea State '!$R$11:$R$16</c:f>
              <c:numCache>
                <c:formatCode>0</c:formatCode>
                <c:ptCount val="6"/>
                <c:pt idx="0">
                  <c:v>16.305560515434774</c:v>
                </c:pt>
                <c:pt idx="1">
                  <c:v>25.764997014928422</c:v>
                </c:pt>
                <c:pt idx="2">
                  <c:v>37.933576163662735</c:v>
                </c:pt>
                <c:pt idx="3">
                  <c:v>53.033042320716547</c:v>
                </c:pt>
                <c:pt idx="4">
                  <c:v>71.269991676791506</c:v>
                </c:pt>
                <c:pt idx="5">
                  <c:v>92.838644206218561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726-4541-B9F1-4BC60BB44DDA}"/>
            </c:ext>
          </c:extLst>
        </c:ser>
        <c:ser>
          <c:idx val="7"/>
          <c:order val="7"/>
          <c:tx>
            <c:strRef>
              <c:f>'Performance Sea State '!$S$10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'Performance Sea State '!$J$11:$J$16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Sea State '!$S$11:$S$16</c:f>
              <c:numCache>
                <c:formatCode>0</c:formatCode>
                <c:ptCount val="6"/>
                <c:pt idx="0">
                  <c:v>17.221703506172773</c:v>
                </c:pt>
                <c:pt idx="1">
                  <c:v>27.212627189878152</c:v>
                </c:pt>
                <c:pt idx="2">
                  <c:v>40.064909206956102</c:v>
                </c:pt>
                <c:pt idx="3">
                  <c:v>56.012752828285123</c:v>
                </c:pt>
                <c:pt idx="4">
                  <c:v>75.274362042522981</c:v>
                </c:pt>
                <c:pt idx="5">
                  <c:v>98.054869252799136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726-4541-B9F1-4BC60BB44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73696"/>
        <c:axId val="328174256"/>
      </c:scatterChart>
      <c:valAx>
        <c:axId val="328173696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74256"/>
        <c:crosses val="autoZero"/>
        <c:crossBetween val="midCat"/>
      </c:valAx>
      <c:valAx>
        <c:axId val="32817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73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Prediction FO/24Hr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6161489893163306E-2"/>
          <c:y val="0.12264705882352941"/>
          <c:w val="0.82362021941196517"/>
          <c:h val="0.7296950748803458"/>
        </c:manualLayout>
      </c:layout>
      <c:scatterChart>
        <c:scatterStyle val="lineMarker"/>
        <c:varyColors val="0"/>
        <c:ser>
          <c:idx val="1"/>
          <c:order val="0"/>
          <c:tx>
            <c:strRef>
              <c:f>'Performance Sea State '!$L$24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'Performance Sea State '!$J$25:$J$30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Sea State '!$L$25:$L$30</c:f>
              <c:numCache>
                <c:formatCode>0.0</c:formatCode>
                <c:ptCount val="6"/>
                <c:pt idx="0">
                  <c:v>3.0725263168602015</c:v>
                </c:pt>
                <c:pt idx="1">
                  <c:v>4.4244378962786906</c:v>
                </c:pt>
                <c:pt idx="2">
                  <c:v>6.0221515810459945</c:v>
                </c:pt>
                <c:pt idx="3">
                  <c:v>7.8656673711621155</c:v>
                </c:pt>
                <c:pt idx="4">
                  <c:v>9.9549852666270517</c:v>
                </c:pt>
                <c:pt idx="5">
                  <c:v>12.290105267440806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26-4541-B9F1-4BC60BB44DDA}"/>
            </c:ext>
          </c:extLst>
        </c:ser>
        <c:ser>
          <c:idx val="0"/>
          <c:order val="1"/>
          <c:tx>
            <c:strRef>
              <c:f>'Performance Sea State '!$M$24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'Performance Sea State '!$J$25:$J$30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Sea State '!$M$25:$M$30</c:f>
              <c:numCache>
                <c:formatCode>0.0</c:formatCode>
                <c:ptCount val="6"/>
                <c:pt idx="0">
                  <c:v>3.4453811249838013</c:v>
                </c:pt>
                <c:pt idx="1">
                  <c:v>4.9613488199766742</c:v>
                </c:pt>
                <c:pt idx="2">
                  <c:v>6.7529470049682514</c:v>
                </c:pt>
                <c:pt idx="3">
                  <c:v>8.8201756799585311</c:v>
                </c:pt>
                <c:pt idx="4">
                  <c:v>11.163034844947516</c:v>
                </c:pt>
                <c:pt idx="5">
                  <c:v>13.781524499935205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26-4541-B9F1-4BC60BB44DDA}"/>
            </c:ext>
          </c:extLst>
        </c:ser>
        <c:ser>
          <c:idx val="2"/>
          <c:order val="2"/>
          <c:tx>
            <c:strRef>
              <c:f>'Performance Sea State '!$N$24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xVal>
            <c:numRef>
              <c:f>'Performance Sea State '!$J$25:$J$30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Sea State '!$N$25:$N$30</c:f>
              <c:numCache>
                <c:formatCode>0.0</c:formatCode>
                <c:ptCount val="6"/>
                <c:pt idx="0">
                  <c:v>3.7957119173509364</c:v>
                </c:pt>
                <c:pt idx="1">
                  <c:v>5.4658251609853483</c:v>
                </c:pt>
                <c:pt idx="2">
                  <c:v>7.4395953580078347</c:v>
                </c:pt>
                <c:pt idx="3">
                  <c:v>9.7170225084183972</c:v>
                </c:pt>
                <c:pt idx="4">
                  <c:v>12.298106612217035</c:v>
                </c:pt>
                <c:pt idx="5">
                  <c:v>15.182847669403746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26-4541-B9F1-4BC60BB44DDA}"/>
            </c:ext>
          </c:extLst>
        </c:ser>
        <c:ser>
          <c:idx val="3"/>
          <c:order val="3"/>
          <c:tx>
            <c:strRef>
              <c:f>'Performance Sea State '!$O$24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alpha val="60000"/>
                  </a:schemeClr>
                </a:solidFill>
              </a:ln>
              <a:effectLst/>
            </c:spPr>
          </c:marker>
          <c:xVal>
            <c:numRef>
              <c:f>'Performance Sea State '!$J$25:$J$30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Sea State '!$O$25:$O$30</c:f>
              <c:numCache>
                <c:formatCode>0.0</c:formatCode>
                <c:ptCount val="6"/>
                <c:pt idx="0">
                  <c:v>4.1278488330403258</c:v>
                </c:pt>
                <c:pt idx="1">
                  <c:v>5.9441023195780689</c:v>
                </c:pt>
                <c:pt idx="2">
                  <c:v>8.0905837127590399</c:v>
                </c:pt>
                <c:pt idx="3">
                  <c:v>10.567293012583235</c:v>
                </c:pt>
                <c:pt idx="4">
                  <c:v>13.374230219050657</c:v>
                </c:pt>
                <c:pt idx="5">
                  <c:v>16.511395332161303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26-4541-B9F1-4BC60BB44DDA}"/>
            </c:ext>
          </c:extLst>
        </c:ser>
        <c:ser>
          <c:idx val="4"/>
          <c:order val="4"/>
          <c:tx>
            <c:strRef>
              <c:f>'Performance Sea State '!$P$24</c:f>
              <c:strCache>
                <c:ptCount val="1"/>
                <c:pt idx="0">
                  <c:v>9</c:v>
                </c:pt>
              </c:strCache>
            </c:strRef>
          </c:tx>
          <c:spPr>
            <a:ln w="19050" cap="rnd">
              <a:solidFill>
                <a:schemeClr val="accent5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xVal>
            <c:numRef>
              <c:f>'Performance Sea State '!$J$25:$J$30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Sea State '!$P$25:$P$30</c:f>
              <c:numCache>
                <c:formatCode>0.0</c:formatCode>
                <c:ptCount val="6"/>
                <c:pt idx="0">
                  <c:v>4.4448570583845841</c:v>
                </c:pt>
                <c:pt idx="1">
                  <c:v>6.4005941640738007</c:v>
                </c:pt>
                <c:pt idx="2">
                  <c:v>8.7119198344337843</c:v>
                </c:pt>
                <c:pt idx="3">
                  <c:v>11.378834069464535</c:v>
                </c:pt>
                <c:pt idx="4">
                  <c:v>14.401336869166053</c:v>
                </c:pt>
                <c:pt idx="5">
                  <c:v>17.779428233538336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26-4541-B9F1-4BC60BB44DDA}"/>
            </c:ext>
          </c:extLst>
        </c:ser>
        <c:ser>
          <c:idx val="5"/>
          <c:order val="5"/>
          <c:tx>
            <c:strRef>
              <c:f>'Performance Sea State '!$Q$24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6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6">
                    <a:alpha val="60000"/>
                  </a:schemeClr>
                </a:solidFill>
              </a:ln>
              <a:effectLst/>
            </c:spPr>
          </c:marker>
          <c:xVal>
            <c:numRef>
              <c:f>'Performance Sea State '!$J$25:$J$30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Sea State '!$Q$25:$Q$30</c:f>
              <c:numCache>
                <c:formatCode>0.0</c:formatCode>
                <c:ptCount val="6"/>
                <c:pt idx="0">
                  <c:v>4.7490053045139939</c:v>
                </c:pt>
                <c:pt idx="1">
                  <c:v>6.8385676385001499</c:v>
                </c:pt>
                <c:pt idx="2">
                  <c:v>9.3080503968474257</c:v>
                </c:pt>
                <c:pt idx="3">
                  <c:v>12.157453579555822</c:v>
                </c:pt>
                <c:pt idx="4">
                  <c:v>15.38677718662534</c:v>
                </c:pt>
                <c:pt idx="5">
                  <c:v>18.996021218055976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26-4541-B9F1-4BC60BB44DDA}"/>
            </c:ext>
          </c:extLst>
        </c:ser>
        <c:ser>
          <c:idx val="6"/>
          <c:order val="6"/>
          <c:tx>
            <c:strRef>
              <c:f>'Performance Sea State '!$R$24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'Performance Sea State '!$J$25:$J$30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Sea State '!$R$25:$R$30</c:f>
              <c:numCache>
                <c:formatCode>0.0</c:formatCode>
                <c:ptCount val="6"/>
                <c:pt idx="0">
                  <c:v>5.0420313246751611</c:v>
                </c:pt>
                <c:pt idx="1">
                  <c:v>7.2605251075322323</c:v>
                </c:pt>
                <c:pt idx="2">
                  <c:v>9.8823813963633178</c:v>
                </c:pt>
                <c:pt idx="3">
                  <c:v>12.907600191168413</c:v>
                </c:pt>
                <c:pt idx="4">
                  <c:v>16.336181491947524</c:v>
                </c:pt>
                <c:pt idx="5">
                  <c:v>20.168125298700645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726-4541-B9F1-4BC60BB44DDA}"/>
            </c:ext>
          </c:extLst>
        </c:ser>
        <c:ser>
          <c:idx val="7"/>
          <c:order val="7"/>
          <c:tx>
            <c:strRef>
              <c:f>'Performance Sea State '!$S$24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'Performance Sea State '!$J$25:$J$30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Sea State '!$S$25:$S$30</c:f>
              <c:numCache>
                <c:formatCode>0.0</c:formatCode>
                <c:ptCount val="6"/>
                <c:pt idx="0">
                  <c:v>5.325302878232411</c:v>
                </c:pt>
                <c:pt idx="1">
                  <c:v>7.6684361446546729</c:v>
                </c:pt>
                <c:pt idx="2">
                  <c:v>10.437593641335527</c:v>
                </c:pt>
                <c:pt idx="3">
                  <c:v>13.632775368274974</c:v>
                </c:pt>
                <c:pt idx="4">
                  <c:v>17.253981325473013</c:v>
                </c:pt>
                <c:pt idx="5">
                  <c:v>21.301211512929644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726-4541-B9F1-4BC60BB44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73696"/>
        <c:axId val="328174256"/>
      </c:scatterChart>
      <c:valAx>
        <c:axId val="328173696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74256"/>
        <c:crosses val="autoZero"/>
        <c:crossBetween val="midCat"/>
      </c:valAx>
      <c:valAx>
        <c:axId val="32817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73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Prediction Power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6161489893163306E-2"/>
          <c:y val="0.12264705882352941"/>
          <c:w val="0.82362021941196517"/>
          <c:h val="0.7296950748803458"/>
        </c:manualLayout>
      </c:layout>
      <c:scatterChart>
        <c:scatterStyle val="lineMarker"/>
        <c:varyColors val="0"/>
        <c:ser>
          <c:idx val="1"/>
          <c:order val="0"/>
          <c:tx>
            <c:strRef>
              <c:f>'Performance Draft'!$L$10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'Performance Draft'!$J$11:$J$16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Draft'!$L$11:$L$16</c:f>
              <c:numCache>
                <c:formatCode>0</c:formatCode>
                <c:ptCount val="6"/>
                <c:pt idx="0">
                  <c:v>12.376919960485127</c:v>
                </c:pt>
                <c:pt idx="1">
                  <c:v>19.557212126136122</c:v>
                </c:pt>
                <c:pt idx="2">
                  <c:v>28.793909632741098</c:v>
                </c:pt>
                <c:pt idx="3">
                  <c:v>40.255330041748465</c:v>
                </c:pt>
                <c:pt idx="4">
                  <c:v>54.098292526227155</c:v>
                </c:pt>
                <c:pt idx="5">
                  <c:v>70.470221952359836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26-4541-B9F1-4BC60BB44DDA}"/>
            </c:ext>
          </c:extLst>
        </c:ser>
        <c:ser>
          <c:idx val="0"/>
          <c:order val="1"/>
          <c:tx>
            <c:strRef>
              <c:f>'Performance Draft'!$M$10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'Performance Draft'!$J$11:$J$16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Draft'!$M$11:$M$16</c:f>
              <c:numCache>
                <c:formatCode>0</c:formatCode>
                <c:ptCount val="6"/>
                <c:pt idx="0">
                  <c:v>12.823351507646221</c:v>
                </c:pt>
                <c:pt idx="1">
                  <c:v>20.26263451680386</c:v>
                </c:pt>
                <c:pt idx="2">
                  <c:v>29.832496750311623</c:v>
                </c:pt>
                <c:pt idx="3">
                  <c:v>41.707326930263037</c:v>
                </c:pt>
                <c:pt idx="4">
                  <c:v>56.049600647178309</c:v>
                </c:pt>
                <c:pt idx="5">
                  <c:v>73.012060335044552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26-4541-B9F1-4BC60BB44DDA}"/>
            </c:ext>
          </c:extLst>
        </c:ser>
        <c:ser>
          <c:idx val="2"/>
          <c:order val="2"/>
          <c:tx>
            <c:strRef>
              <c:f>'Performance Draft'!$N$10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xVal>
            <c:numRef>
              <c:f>'Performance Draft'!$J$11:$J$16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Draft'!$N$11:$N$16</c:f>
              <c:numCache>
                <c:formatCode>0</c:formatCode>
                <c:ptCount val="6"/>
                <c:pt idx="0">
                  <c:v>13.348981042898135</c:v>
                </c:pt>
                <c:pt idx="1">
                  <c:v>21.093200469682586</c:v>
                </c:pt>
                <c:pt idx="2">
                  <c:v>31.055331622530517</c:v>
                </c:pt>
                <c:pt idx="3">
                  <c:v>43.416911422108399</c:v>
                </c:pt>
                <c:pt idx="4">
                  <c:v>58.347075337914561</c:v>
                </c:pt>
                <c:pt idx="5">
                  <c:v>76.00482672055702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26-4541-B9F1-4BC60BB44DDA}"/>
            </c:ext>
          </c:extLst>
        </c:ser>
        <c:ser>
          <c:idx val="3"/>
          <c:order val="3"/>
          <c:tx>
            <c:strRef>
              <c:f>'Performance Draft'!$O$10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alpha val="60000"/>
                  </a:schemeClr>
                </a:solidFill>
              </a:ln>
              <a:effectLst/>
            </c:spPr>
          </c:marker>
          <c:xVal>
            <c:numRef>
              <c:f>'Performance Draft'!$J$11:$J$16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Draft'!$O$11:$O$16</c:f>
              <c:numCache>
                <c:formatCode>0</c:formatCode>
                <c:ptCount val="6"/>
                <c:pt idx="0">
                  <c:v>13.982624739183532</c:v>
                </c:pt>
                <c:pt idx="1">
                  <c:v>22.09444344614252</c:v>
                </c:pt>
                <c:pt idx="2">
                  <c:v>32.529452759974042</c:v>
                </c:pt>
                <c:pt idx="3">
                  <c:v>45.477806717891042</c:v>
                </c:pt>
                <c:pt idx="4">
                  <c:v>61.116669239183004</c:v>
                </c:pt>
                <c:pt idx="5">
                  <c:v>79.612591177183219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26-4541-B9F1-4BC60BB44DDA}"/>
            </c:ext>
          </c:extLst>
        </c:ser>
        <c:ser>
          <c:idx val="4"/>
          <c:order val="4"/>
          <c:tx>
            <c:strRef>
              <c:f>'Performance Draft'!$P$10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xVal>
            <c:numRef>
              <c:f>'Performance Draft'!$J$11:$J$16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Draft'!$P$11:$P$16</c:f>
              <c:numCache>
                <c:formatCode>0</c:formatCode>
                <c:ptCount val="6"/>
                <c:pt idx="0">
                  <c:v>14.771002091780721</c:v>
                </c:pt>
                <c:pt idx="1">
                  <c:v>23.340186584937165</c:v>
                </c:pt>
                <c:pt idx="2">
                  <c:v>34.363549313854747</c:v>
                </c:pt>
                <c:pt idx="3">
                  <c:v>48.041965703128248</c:v>
                </c:pt>
                <c:pt idx="4">
                  <c:v>64.562588642234843</c:v>
                </c:pt>
                <c:pt idx="5">
                  <c:v>84.101359561976111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26-4541-B9F1-4BC60BB44DDA}"/>
            </c:ext>
          </c:extLst>
        </c:ser>
        <c:ser>
          <c:idx val="5"/>
          <c:order val="5"/>
          <c:tx>
            <c:strRef>
              <c:f>'Performance Draft'!$Q$10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6">
                    <a:alpha val="60000"/>
                  </a:schemeClr>
                </a:solidFill>
              </a:ln>
              <a:effectLst/>
            </c:spPr>
          </c:marker>
          <c:xVal>
            <c:numRef>
              <c:f>'Performance Draft'!$J$11:$J$16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Draft'!$Q$11:$Q$16</c:f>
              <c:numCache>
                <c:formatCode>0</c:formatCode>
                <c:ptCount val="6"/>
                <c:pt idx="0">
                  <c:v>15.796643690112703</c:v>
                </c:pt>
                <c:pt idx="1">
                  <c:v>24.960839410358009</c:v>
                </c:pt>
                <c:pt idx="2">
                  <c:v>36.749622068000093</c:v>
                </c:pt>
                <c:pt idx="3">
                  <c:v>51.37781510485469</c:v>
                </c:pt>
                <c:pt idx="4">
                  <c:v>69.045566587537465</c:v>
                </c:pt>
                <c:pt idx="5">
                  <c:v>89.9410346434004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26-4541-B9F1-4BC60BB44DDA}"/>
            </c:ext>
          </c:extLst>
        </c:ser>
        <c:ser>
          <c:idx val="6"/>
          <c:order val="6"/>
          <c:tx>
            <c:strRef>
              <c:f>'Performance Draft'!$R$10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'Performance Draft'!$J$11:$J$16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Draft'!$R$11:$R$16</c:f>
              <c:numCache>
                <c:formatCode>0</c:formatCode>
                <c:ptCount val="6"/>
                <c:pt idx="0">
                  <c:v>17.224712332476681</c:v>
                </c:pt>
                <c:pt idx="1">
                  <c:v>27.217381543502807</c:v>
                </c:pt>
                <c:pt idx="2">
                  <c:v>40.071908999551674</c:v>
                </c:pt>
                <c:pt idx="3">
                  <c:v>56.022538889460982</c:v>
                </c:pt>
                <c:pt idx="4">
                  <c:v>75.287513324592268</c:v>
                </c:pt>
                <c:pt idx="5">
                  <c:v>98.072000547024942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726-4541-B9F1-4BC60BB44DDA}"/>
            </c:ext>
          </c:extLst>
        </c:ser>
        <c:ser>
          <c:idx val="7"/>
          <c:order val="7"/>
          <c:tx>
            <c:strRef>
              <c:f>'Performance Draft'!$S$10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'Performance Draft'!$J$11:$J$16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Draft'!$S$11:$S$16</c:f>
              <c:numCache>
                <c:formatCode>0</c:formatCode>
                <c:ptCount val="6"/>
                <c:pt idx="0">
                  <c:v>19.459339605842285</c:v>
                </c:pt>
                <c:pt idx="1">
                  <c:v>30.748395701111313</c:v>
                </c:pt>
                <c:pt idx="2">
                  <c:v>45.270589768076718</c:v>
                </c:pt>
                <c:pt idx="3">
                  <c:v>63.290555382806623</c:v>
                </c:pt>
                <c:pt idx="4">
                  <c:v>85.054848033677629</c:v>
                </c:pt>
                <c:pt idx="5">
                  <c:v>110.7952532171261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726-4541-B9F1-4BC60BB44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73696"/>
        <c:axId val="328174256"/>
      </c:scatterChart>
      <c:valAx>
        <c:axId val="328173696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Ship Speed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74256"/>
        <c:crosses val="autoZero"/>
        <c:crossBetween val="midCat"/>
      </c:valAx>
      <c:valAx>
        <c:axId val="32817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Delivered Power 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73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Prediction FO/24Hr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'Performance Draft'!$L$24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'Performance Draft'!$J$25:$J$30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Draft'!$L$25:$L$30</c:f>
              <c:numCache>
                <c:formatCode>0.0</c:formatCode>
                <c:ptCount val="6"/>
                <c:pt idx="0">
                  <c:v>3.8271131210930296</c:v>
                </c:pt>
                <c:pt idx="1">
                  <c:v>5.5110428943739622</c:v>
                </c:pt>
                <c:pt idx="2">
                  <c:v>7.501141717342338</c:v>
                </c:pt>
                <c:pt idx="3">
                  <c:v>9.797409589998157</c:v>
                </c:pt>
                <c:pt idx="4">
                  <c:v>12.399846512341417</c:v>
                </c:pt>
                <c:pt idx="5">
                  <c:v>15.308452484372118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4-4F84-BC03-5F1A140F0B18}"/>
            </c:ext>
          </c:extLst>
        </c:ser>
        <c:ser>
          <c:idx val="0"/>
          <c:order val="1"/>
          <c:tx>
            <c:strRef>
              <c:f>'Performance Draft'!$M$24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'Performance Draft'!$J$25:$J$30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Draft'!$M$25:$M$30</c:f>
              <c:numCache>
                <c:formatCode>0.0</c:formatCode>
                <c:ptCount val="6"/>
                <c:pt idx="0">
                  <c:v>3.9652284038171741</c:v>
                </c:pt>
                <c:pt idx="1">
                  <c:v>5.7099289014967303</c:v>
                </c:pt>
                <c:pt idx="2">
                  <c:v>7.7718476714816616</c:v>
                </c:pt>
                <c:pt idx="3">
                  <c:v>10.150984713771967</c:v>
                </c:pt>
                <c:pt idx="4">
                  <c:v>12.847340028367645</c:v>
                </c:pt>
                <c:pt idx="5">
                  <c:v>15.860913615268696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04-4F84-BC03-5F1A140F0B18}"/>
            </c:ext>
          </c:extLst>
        </c:ser>
        <c:ser>
          <c:idx val="2"/>
          <c:order val="2"/>
          <c:tx>
            <c:strRef>
              <c:f>'Performance Draft'!$N$24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xVal>
            <c:numRef>
              <c:f>'Performance Draft'!$J$25:$J$30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Draft'!$N$25:$N$30</c:f>
              <c:numCache>
                <c:formatCode>0.0</c:formatCode>
                <c:ptCount val="6"/>
                <c:pt idx="0">
                  <c:v>4.1278488330403258</c:v>
                </c:pt>
                <c:pt idx="1">
                  <c:v>5.9441023195780689</c:v>
                </c:pt>
                <c:pt idx="2">
                  <c:v>8.0905837127590399</c:v>
                </c:pt>
                <c:pt idx="3">
                  <c:v>10.567293012583235</c:v>
                </c:pt>
                <c:pt idx="4">
                  <c:v>13.374230219050657</c:v>
                </c:pt>
                <c:pt idx="5">
                  <c:v>16.511395332161303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04-4F84-BC03-5F1A140F0B18}"/>
            </c:ext>
          </c:extLst>
        </c:ser>
        <c:ser>
          <c:idx val="3"/>
          <c:order val="3"/>
          <c:tx>
            <c:strRef>
              <c:f>'Performance Draft'!$O$24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alpha val="60000"/>
                  </a:schemeClr>
                </a:solidFill>
              </a:ln>
              <a:effectLst/>
            </c:spPr>
          </c:marker>
          <c:xVal>
            <c:numRef>
              <c:f>'Performance Draft'!$J$25:$J$30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Draft'!$O$25:$O$30</c:f>
              <c:numCache>
                <c:formatCode>0.0</c:formatCode>
                <c:ptCount val="6"/>
                <c:pt idx="0">
                  <c:v>4.3238913066291689</c:v>
                </c:pt>
                <c:pt idx="1">
                  <c:v>6.2264034815460025</c:v>
                </c:pt>
                <c:pt idx="2">
                  <c:v>8.4748269609931715</c:v>
                </c:pt>
                <c:pt idx="3">
                  <c:v>11.069161744970673</c:v>
                </c:pt>
                <c:pt idx="4">
                  <c:v>14.009407833478507</c:v>
                </c:pt>
                <c:pt idx="5">
                  <c:v>17.295565226516675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04-4F84-BC03-5F1A140F0B18}"/>
            </c:ext>
          </c:extLst>
        </c:ser>
        <c:ser>
          <c:idx val="4"/>
          <c:order val="4"/>
          <c:tx>
            <c:strRef>
              <c:f>'Performance Draft'!$P$24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xVal>
            <c:numRef>
              <c:f>'Performance Draft'!$J$25:$J$30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Draft'!$P$25:$P$30</c:f>
              <c:numCache>
                <c:formatCode>0.0</c:formatCode>
                <c:ptCount val="6"/>
                <c:pt idx="0">
                  <c:v>4.5678130742984262</c:v>
                </c:pt>
                <c:pt idx="1">
                  <c:v>6.5776508269897338</c:v>
                </c:pt>
                <c:pt idx="2">
                  <c:v>8.952913625624916</c:v>
                </c:pt>
                <c:pt idx="3">
                  <c:v>11.693601470203971</c:v>
                </c:pt>
                <c:pt idx="4">
                  <c:v>14.799714360726902</c:v>
                </c:pt>
                <c:pt idx="5">
                  <c:v>18.271252297193705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04-4F84-BC03-5F1A140F0B18}"/>
            </c:ext>
          </c:extLst>
        </c:ser>
        <c:ser>
          <c:idx val="5"/>
          <c:order val="5"/>
          <c:tx>
            <c:strRef>
              <c:f>'Performance Draft'!$Q$24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6">
                    <a:alpha val="60000"/>
                  </a:schemeClr>
                </a:solidFill>
              </a:ln>
              <a:effectLst/>
            </c:spPr>
          </c:marker>
          <c:xVal>
            <c:numRef>
              <c:f>'Performance Draft'!$J$25:$J$30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Draft'!$Q$25:$Q$30</c:f>
              <c:numCache>
                <c:formatCode>0.0</c:formatCode>
                <c:ptCount val="6"/>
                <c:pt idx="0">
                  <c:v>4.8851537542751489</c:v>
                </c:pt>
                <c:pt idx="1">
                  <c:v>7.0346214061562149</c:v>
                </c:pt>
                <c:pt idx="2">
                  <c:v>9.574901358379293</c:v>
                </c:pt>
                <c:pt idx="3">
                  <c:v>12.505993610944381</c:v>
                </c:pt>
                <c:pt idx="4">
                  <c:v>15.827898163851485</c:v>
                </c:pt>
                <c:pt idx="5">
                  <c:v>19.540615017100595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04-4F84-BC03-5F1A140F0B18}"/>
            </c:ext>
          </c:extLst>
        </c:ser>
        <c:ser>
          <c:idx val="6"/>
          <c:order val="6"/>
          <c:tx>
            <c:strRef>
              <c:f>'Performance Draft'!$R$24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'Performance Draft'!$J$25:$J$30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Draft'!$R$25:$R$30</c:f>
              <c:numCache>
                <c:formatCode>0.0</c:formatCode>
                <c:ptCount val="6"/>
                <c:pt idx="0">
                  <c:v>5.3270257595559869</c:v>
                </c:pt>
                <c:pt idx="1">
                  <c:v>7.6709170937606208</c:v>
                </c:pt>
                <c:pt idx="2">
                  <c:v>10.440970488729734</c:v>
                </c:pt>
                <c:pt idx="3">
                  <c:v>13.637185944463328</c:v>
                </c:pt>
                <c:pt idx="4">
                  <c:v>17.259563460961399</c:v>
                </c:pt>
                <c:pt idx="5">
                  <c:v>21.308103038223948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104-4F84-BC03-5F1A140F0B18}"/>
            </c:ext>
          </c:extLst>
        </c:ser>
        <c:ser>
          <c:idx val="7"/>
          <c:order val="7"/>
          <c:tx>
            <c:strRef>
              <c:f>'Performance Draft'!$S$24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'Performance Draft'!$J$25:$J$30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xVal>
          <c:yVal>
            <c:numRef>
              <c:f>'Performance Draft'!$S$25:$S$30</c:f>
              <c:numCache>
                <c:formatCode>0.0</c:formatCode>
                <c:ptCount val="6"/>
                <c:pt idx="0">
                  <c:v>6.0185000137532843</c:v>
                </c:pt>
                <c:pt idx="1">
                  <c:v>8.6666400198047295</c:v>
                </c:pt>
                <c:pt idx="2">
                  <c:v>11.796260026956437</c:v>
                </c:pt>
                <c:pt idx="3">
                  <c:v>15.407360035208407</c:v>
                </c:pt>
                <c:pt idx="4">
                  <c:v>19.499940044560642</c:v>
                </c:pt>
                <c:pt idx="5">
                  <c:v>24.074000055013137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104-4F84-BC03-5F1A140F0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730016"/>
        <c:axId val="328730576"/>
      </c:scatterChart>
      <c:valAx>
        <c:axId val="328730016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Ship Speed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30576"/>
        <c:crosses val="autoZero"/>
        <c:crossBetween val="midCat"/>
      </c:valAx>
      <c:valAx>
        <c:axId val="32873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FO/24Hr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3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857250</xdr:colOff>
      <xdr:row>0</xdr:row>
      <xdr:rowOff>108857</xdr:rowOff>
    </xdr:from>
    <xdr:to>
      <xdr:col>12</xdr:col>
      <xdr:colOff>387805</xdr:colOff>
      <xdr:row>4</xdr:row>
      <xdr:rowOff>74038</xdr:rowOff>
    </xdr:to>
    <xdr:grpSp>
      <xdr:nvGrpSpPr>
        <xdr:cNvPr id="3" name="Vehicle Log" descr="&quot;&quot;" title="Vehicle Log"/>
        <xdr:cNvGrpSpPr>
          <a:grpSpLocks noChangeAspect="1"/>
        </xdr:cNvGrpSpPr>
      </xdr:nvGrpSpPr>
      <xdr:grpSpPr>
        <a:xfrm>
          <a:off x="1143000" y="108857"/>
          <a:ext cx="7667626" cy="781610"/>
          <a:chOff x="209551" y="5299160"/>
          <a:chExt cx="4554128" cy="1163785"/>
        </a:xfrm>
      </xdr:grpSpPr>
      <xdr:grpSp>
        <xdr:nvGrpSpPr>
          <xdr:cNvPr id="4" name="Group 3"/>
          <xdr:cNvGrpSpPr/>
        </xdr:nvGrpSpPr>
        <xdr:grpSpPr>
          <a:xfrm>
            <a:off x="209551" y="5311810"/>
            <a:ext cx="1512356" cy="1151135"/>
            <a:chOff x="209551" y="5311810"/>
            <a:chExt cx="1512356" cy="1151135"/>
          </a:xfrm>
        </xdr:grpSpPr>
        <xdr:sp macro="" textlink="">
          <xdr:nvSpPr>
            <xdr:cNvPr id="9" name="Freeform 6"/>
            <xdr:cNvSpPr>
              <a:spLocks/>
            </xdr:cNvSpPr>
          </xdr:nvSpPr>
          <xdr:spPr bwMode="auto">
            <a:xfrm>
              <a:off x="209551" y="5311810"/>
              <a:ext cx="1512356" cy="571500"/>
            </a:xfrm>
            <a:custGeom>
              <a:avLst/>
              <a:gdLst>
                <a:gd name="T0" fmla="*/ 56 w 2282"/>
                <a:gd name="T1" fmla="*/ 0 h 420"/>
                <a:gd name="T2" fmla="*/ 2225 w 2282"/>
                <a:gd name="T3" fmla="*/ 0 h 420"/>
                <a:gd name="T4" fmla="*/ 2243 w 2282"/>
                <a:gd name="T5" fmla="*/ 3 h 420"/>
                <a:gd name="T6" fmla="*/ 2258 w 2282"/>
                <a:gd name="T7" fmla="*/ 11 h 420"/>
                <a:gd name="T8" fmla="*/ 2271 w 2282"/>
                <a:gd name="T9" fmla="*/ 24 h 420"/>
                <a:gd name="T10" fmla="*/ 2278 w 2282"/>
                <a:gd name="T11" fmla="*/ 39 h 420"/>
                <a:gd name="T12" fmla="*/ 2282 w 2282"/>
                <a:gd name="T13" fmla="*/ 56 h 420"/>
                <a:gd name="T14" fmla="*/ 2282 w 2282"/>
                <a:gd name="T15" fmla="*/ 420 h 420"/>
                <a:gd name="T16" fmla="*/ 0 w 2282"/>
                <a:gd name="T17" fmla="*/ 420 h 420"/>
                <a:gd name="T18" fmla="*/ 0 w 2282"/>
                <a:gd name="T19" fmla="*/ 56 h 420"/>
                <a:gd name="T20" fmla="*/ 3 w 2282"/>
                <a:gd name="T21" fmla="*/ 39 h 420"/>
                <a:gd name="T22" fmla="*/ 11 w 2282"/>
                <a:gd name="T23" fmla="*/ 24 h 420"/>
                <a:gd name="T24" fmla="*/ 22 w 2282"/>
                <a:gd name="T25" fmla="*/ 11 h 420"/>
                <a:gd name="T26" fmla="*/ 39 w 2282"/>
                <a:gd name="T27" fmla="*/ 3 h 420"/>
                <a:gd name="T28" fmla="*/ 56 w 2282"/>
                <a:gd name="T29" fmla="*/ 0 h 42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2282" h="420">
                  <a:moveTo>
                    <a:pt x="56" y="0"/>
                  </a:moveTo>
                  <a:lnTo>
                    <a:pt x="2225" y="0"/>
                  </a:lnTo>
                  <a:lnTo>
                    <a:pt x="2243" y="3"/>
                  </a:lnTo>
                  <a:lnTo>
                    <a:pt x="2258" y="11"/>
                  </a:lnTo>
                  <a:lnTo>
                    <a:pt x="2271" y="24"/>
                  </a:lnTo>
                  <a:lnTo>
                    <a:pt x="2278" y="39"/>
                  </a:lnTo>
                  <a:lnTo>
                    <a:pt x="2282" y="56"/>
                  </a:lnTo>
                  <a:lnTo>
                    <a:pt x="2282" y="420"/>
                  </a:lnTo>
                  <a:lnTo>
                    <a:pt x="0" y="420"/>
                  </a:lnTo>
                  <a:lnTo>
                    <a:pt x="0" y="56"/>
                  </a:lnTo>
                  <a:lnTo>
                    <a:pt x="3" y="39"/>
                  </a:lnTo>
                  <a:lnTo>
                    <a:pt x="11" y="24"/>
                  </a:lnTo>
                  <a:lnTo>
                    <a:pt x="22" y="11"/>
                  </a:lnTo>
                  <a:lnTo>
                    <a:pt x="39" y="3"/>
                  </a:lnTo>
                  <a:lnTo>
                    <a:pt x="56" y="0"/>
                  </a:lnTo>
                  <a:close/>
                </a:path>
              </a:pathLst>
            </a:custGeom>
            <a:solidFill>
              <a:srgbClr val="E79B03"/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0" name="Freeform 7"/>
            <xdr:cNvSpPr>
              <a:spLocks/>
            </xdr:cNvSpPr>
          </xdr:nvSpPr>
          <xdr:spPr bwMode="auto">
            <a:xfrm>
              <a:off x="209551" y="5891445"/>
              <a:ext cx="1512356" cy="571500"/>
            </a:xfrm>
            <a:custGeom>
              <a:avLst/>
              <a:gdLst>
                <a:gd name="T0" fmla="*/ 0 w 2282"/>
                <a:gd name="T1" fmla="*/ 0 h 419"/>
                <a:gd name="T2" fmla="*/ 2282 w 2282"/>
                <a:gd name="T3" fmla="*/ 0 h 419"/>
                <a:gd name="T4" fmla="*/ 2282 w 2282"/>
                <a:gd name="T5" fmla="*/ 363 h 419"/>
                <a:gd name="T6" fmla="*/ 2278 w 2282"/>
                <a:gd name="T7" fmla="*/ 381 h 419"/>
                <a:gd name="T8" fmla="*/ 2271 w 2282"/>
                <a:gd name="T9" fmla="*/ 397 h 419"/>
                <a:gd name="T10" fmla="*/ 2258 w 2282"/>
                <a:gd name="T11" fmla="*/ 408 h 419"/>
                <a:gd name="T12" fmla="*/ 2243 w 2282"/>
                <a:gd name="T13" fmla="*/ 416 h 419"/>
                <a:gd name="T14" fmla="*/ 2225 w 2282"/>
                <a:gd name="T15" fmla="*/ 419 h 419"/>
                <a:gd name="T16" fmla="*/ 56 w 2282"/>
                <a:gd name="T17" fmla="*/ 419 h 419"/>
                <a:gd name="T18" fmla="*/ 39 w 2282"/>
                <a:gd name="T19" fmla="*/ 416 h 419"/>
                <a:gd name="T20" fmla="*/ 22 w 2282"/>
                <a:gd name="T21" fmla="*/ 408 h 419"/>
                <a:gd name="T22" fmla="*/ 11 w 2282"/>
                <a:gd name="T23" fmla="*/ 397 h 419"/>
                <a:gd name="T24" fmla="*/ 3 w 2282"/>
                <a:gd name="T25" fmla="*/ 381 h 419"/>
                <a:gd name="T26" fmla="*/ 0 w 2282"/>
                <a:gd name="T27" fmla="*/ 363 h 419"/>
                <a:gd name="T28" fmla="*/ 0 w 2282"/>
                <a:gd name="T29" fmla="*/ 0 h 4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2282" h="419">
                  <a:moveTo>
                    <a:pt x="0" y="0"/>
                  </a:moveTo>
                  <a:lnTo>
                    <a:pt x="2282" y="0"/>
                  </a:lnTo>
                  <a:lnTo>
                    <a:pt x="2282" y="363"/>
                  </a:lnTo>
                  <a:lnTo>
                    <a:pt x="2278" y="381"/>
                  </a:lnTo>
                  <a:lnTo>
                    <a:pt x="2271" y="397"/>
                  </a:lnTo>
                  <a:lnTo>
                    <a:pt x="2258" y="408"/>
                  </a:lnTo>
                  <a:lnTo>
                    <a:pt x="2243" y="416"/>
                  </a:lnTo>
                  <a:lnTo>
                    <a:pt x="2225" y="419"/>
                  </a:lnTo>
                  <a:lnTo>
                    <a:pt x="56" y="419"/>
                  </a:lnTo>
                  <a:lnTo>
                    <a:pt x="39" y="416"/>
                  </a:lnTo>
                  <a:lnTo>
                    <a:pt x="22" y="408"/>
                  </a:lnTo>
                  <a:lnTo>
                    <a:pt x="11" y="397"/>
                  </a:lnTo>
                  <a:lnTo>
                    <a:pt x="3" y="381"/>
                  </a:lnTo>
                  <a:lnTo>
                    <a:pt x="0" y="36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79B03"/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1" name="TextBox 10"/>
            <xdr:cNvSpPr txBox="1"/>
          </xdr:nvSpPr>
          <xdr:spPr>
            <a:xfrm>
              <a:off x="219076" y="5382341"/>
              <a:ext cx="1497146" cy="10229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6200">
                  <a:solidFill>
                    <a:schemeClr val="bg2"/>
                  </a:solidFill>
                </a:rPr>
                <a:t>VESSEL</a:t>
              </a:r>
            </a:p>
          </xdr:txBody>
        </xdr:sp>
      </xdr:grpSp>
      <xdr:grpSp>
        <xdr:nvGrpSpPr>
          <xdr:cNvPr id="5" name="Group 4"/>
          <xdr:cNvGrpSpPr/>
        </xdr:nvGrpSpPr>
        <xdr:grpSpPr>
          <a:xfrm>
            <a:off x="1737689" y="5299160"/>
            <a:ext cx="3025990" cy="1151135"/>
            <a:chOff x="1766264" y="5299160"/>
            <a:chExt cx="3025990" cy="1151135"/>
          </a:xfrm>
        </xdr:grpSpPr>
        <xdr:sp macro="" textlink="">
          <xdr:nvSpPr>
            <xdr:cNvPr id="6" name="Freeform 5"/>
            <xdr:cNvSpPr>
              <a:spLocks/>
            </xdr:cNvSpPr>
          </xdr:nvSpPr>
          <xdr:spPr bwMode="auto">
            <a:xfrm>
              <a:off x="1766264" y="5299160"/>
              <a:ext cx="3025990" cy="624355"/>
            </a:xfrm>
            <a:custGeom>
              <a:avLst/>
              <a:gdLst>
                <a:gd name="T0" fmla="*/ 57 w 1196"/>
                <a:gd name="T1" fmla="*/ 0 h 420"/>
                <a:gd name="T2" fmla="*/ 1140 w 1196"/>
                <a:gd name="T3" fmla="*/ 0 h 420"/>
                <a:gd name="T4" fmla="*/ 1157 w 1196"/>
                <a:gd name="T5" fmla="*/ 3 h 420"/>
                <a:gd name="T6" fmla="*/ 1172 w 1196"/>
                <a:gd name="T7" fmla="*/ 11 h 420"/>
                <a:gd name="T8" fmla="*/ 1185 w 1196"/>
                <a:gd name="T9" fmla="*/ 24 h 420"/>
                <a:gd name="T10" fmla="*/ 1193 w 1196"/>
                <a:gd name="T11" fmla="*/ 39 h 420"/>
                <a:gd name="T12" fmla="*/ 1196 w 1196"/>
                <a:gd name="T13" fmla="*/ 56 h 420"/>
                <a:gd name="T14" fmla="*/ 1196 w 1196"/>
                <a:gd name="T15" fmla="*/ 420 h 420"/>
                <a:gd name="T16" fmla="*/ 0 w 1196"/>
                <a:gd name="T17" fmla="*/ 420 h 420"/>
                <a:gd name="T18" fmla="*/ 0 w 1196"/>
                <a:gd name="T19" fmla="*/ 56 h 420"/>
                <a:gd name="T20" fmla="*/ 4 w 1196"/>
                <a:gd name="T21" fmla="*/ 39 h 420"/>
                <a:gd name="T22" fmla="*/ 11 w 1196"/>
                <a:gd name="T23" fmla="*/ 24 h 420"/>
                <a:gd name="T24" fmla="*/ 24 w 1196"/>
                <a:gd name="T25" fmla="*/ 11 h 420"/>
                <a:gd name="T26" fmla="*/ 39 w 1196"/>
                <a:gd name="T27" fmla="*/ 3 h 420"/>
                <a:gd name="T28" fmla="*/ 57 w 1196"/>
                <a:gd name="T29" fmla="*/ 0 h 42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1196" h="420">
                  <a:moveTo>
                    <a:pt x="57" y="0"/>
                  </a:moveTo>
                  <a:lnTo>
                    <a:pt x="1140" y="0"/>
                  </a:lnTo>
                  <a:lnTo>
                    <a:pt x="1157" y="3"/>
                  </a:lnTo>
                  <a:lnTo>
                    <a:pt x="1172" y="11"/>
                  </a:lnTo>
                  <a:lnTo>
                    <a:pt x="1185" y="24"/>
                  </a:lnTo>
                  <a:lnTo>
                    <a:pt x="1193" y="39"/>
                  </a:lnTo>
                  <a:lnTo>
                    <a:pt x="1196" y="56"/>
                  </a:lnTo>
                  <a:lnTo>
                    <a:pt x="1196" y="420"/>
                  </a:lnTo>
                  <a:lnTo>
                    <a:pt x="0" y="420"/>
                  </a:lnTo>
                  <a:lnTo>
                    <a:pt x="0" y="56"/>
                  </a:lnTo>
                  <a:lnTo>
                    <a:pt x="4" y="39"/>
                  </a:lnTo>
                  <a:lnTo>
                    <a:pt x="11" y="24"/>
                  </a:lnTo>
                  <a:lnTo>
                    <a:pt x="24" y="11"/>
                  </a:lnTo>
                  <a:lnTo>
                    <a:pt x="39" y="3"/>
                  </a:lnTo>
                  <a:lnTo>
                    <a:pt x="57" y="0"/>
                  </a:lnTo>
                  <a:close/>
                </a:path>
              </a:pathLst>
            </a:custGeom>
            <a:solidFill>
              <a:schemeClr val="tx1">
                <a:lumMod val="85000"/>
                <a:lumOff val="15000"/>
              </a:schemeClr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" name="Freeform 6"/>
            <xdr:cNvSpPr>
              <a:spLocks/>
            </xdr:cNvSpPr>
          </xdr:nvSpPr>
          <xdr:spPr bwMode="auto">
            <a:xfrm>
              <a:off x="1766264" y="5878795"/>
              <a:ext cx="3025987" cy="571500"/>
            </a:xfrm>
            <a:custGeom>
              <a:avLst/>
              <a:gdLst>
                <a:gd name="T0" fmla="*/ 0 w 1196"/>
                <a:gd name="T1" fmla="*/ 0 h 419"/>
                <a:gd name="T2" fmla="*/ 1196 w 1196"/>
                <a:gd name="T3" fmla="*/ 0 h 419"/>
                <a:gd name="T4" fmla="*/ 1196 w 1196"/>
                <a:gd name="T5" fmla="*/ 363 h 419"/>
                <a:gd name="T6" fmla="*/ 1193 w 1196"/>
                <a:gd name="T7" fmla="*/ 381 h 419"/>
                <a:gd name="T8" fmla="*/ 1185 w 1196"/>
                <a:gd name="T9" fmla="*/ 397 h 419"/>
                <a:gd name="T10" fmla="*/ 1172 w 1196"/>
                <a:gd name="T11" fmla="*/ 408 h 419"/>
                <a:gd name="T12" fmla="*/ 1157 w 1196"/>
                <a:gd name="T13" fmla="*/ 416 h 419"/>
                <a:gd name="T14" fmla="*/ 1140 w 1196"/>
                <a:gd name="T15" fmla="*/ 419 h 419"/>
                <a:gd name="T16" fmla="*/ 57 w 1196"/>
                <a:gd name="T17" fmla="*/ 419 h 419"/>
                <a:gd name="T18" fmla="*/ 39 w 1196"/>
                <a:gd name="T19" fmla="*/ 416 h 419"/>
                <a:gd name="T20" fmla="*/ 24 w 1196"/>
                <a:gd name="T21" fmla="*/ 408 h 419"/>
                <a:gd name="T22" fmla="*/ 11 w 1196"/>
                <a:gd name="T23" fmla="*/ 397 h 419"/>
                <a:gd name="T24" fmla="*/ 4 w 1196"/>
                <a:gd name="T25" fmla="*/ 381 h 419"/>
                <a:gd name="T26" fmla="*/ 0 w 1196"/>
                <a:gd name="T27" fmla="*/ 363 h 419"/>
                <a:gd name="T28" fmla="*/ 0 w 1196"/>
                <a:gd name="T29" fmla="*/ 0 h 4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1196" h="419">
                  <a:moveTo>
                    <a:pt x="0" y="0"/>
                  </a:moveTo>
                  <a:lnTo>
                    <a:pt x="1196" y="0"/>
                  </a:lnTo>
                  <a:lnTo>
                    <a:pt x="1196" y="363"/>
                  </a:lnTo>
                  <a:lnTo>
                    <a:pt x="1193" y="381"/>
                  </a:lnTo>
                  <a:lnTo>
                    <a:pt x="1185" y="397"/>
                  </a:lnTo>
                  <a:lnTo>
                    <a:pt x="1172" y="408"/>
                  </a:lnTo>
                  <a:lnTo>
                    <a:pt x="1157" y="416"/>
                  </a:lnTo>
                  <a:lnTo>
                    <a:pt x="1140" y="419"/>
                  </a:lnTo>
                  <a:lnTo>
                    <a:pt x="57" y="419"/>
                  </a:lnTo>
                  <a:lnTo>
                    <a:pt x="39" y="416"/>
                  </a:lnTo>
                  <a:lnTo>
                    <a:pt x="24" y="408"/>
                  </a:lnTo>
                  <a:lnTo>
                    <a:pt x="11" y="397"/>
                  </a:lnTo>
                  <a:lnTo>
                    <a:pt x="4" y="381"/>
                  </a:lnTo>
                  <a:lnTo>
                    <a:pt x="0" y="36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chemeClr val="tx1">
                <a:lumMod val="85000"/>
                <a:lumOff val="15000"/>
              </a:schemeClr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" name="TextBox 7"/>
            <xdr:cNvSpPr txBox="1"/>
          </xdr:nvSpPr>
          <xdr:spPr>
            <a:xfrm>
              <a:off x="1781444" y="5445310"/>
              <a:ext cx="3000897" cy="840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6200">
                  <a:solidFill>
                    <a:schemeClr val="bg2"/>
                  </a:solidFill>
                </a:rPr>
                <a:t>PERFORMANCE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488494</xdr:colOff>
      <xdr:row>6</xdr:row>
      <xdr:rowOff>95250</xdr:rowOff>
    </xdr:from>
    <xdr:to>
      <xdr:col>33</xdr:col>
      <xdr:colOff>314324</xdr:colOff>
      <xdr:row>19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19050</xdr:colOff>
      <xdr:row>4</xdr:row>
      <xdr:rowOff>190500</xdr:rowOff>
    </xdr:from>
    <xdr:to>
      <xdr:col>3</xdr:col>
      <xdr:colOff>238125</xdr:colOff>
      <xdr:row>5</xdr:row>
      <xdr:rowOff>0</xdr:rowOff>
    </xdr:to>
    <xdr:sp macro="" textlink="">
      <xdr:nvSpPr>
        <xdr:cNvPr id="3" name="Rounded Rectangle 2"/>
        <xdr:cNvSpPr/>
      </xdr:nvSpPr>
      <xdr:spPr>
        <a:xfrm>
          <a:off x="285750" y="990600"/>
          <a:ext cx="762000" cy="95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200" b="1" i="1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19</xdr:col>
      <xdr:colOff>511628</xdr:colOff>
      <xdr:row>19</xdr:row>
      <xdr:rowOff>164646</xdr:rowOff>
    </xdr:from>
    <xdr:to>
      <xdr:col>33</xdr:col>
      <xdr:colOff>349704</xdr:colOff>
      <xdr:row>33</xdr:row>
      <xdr:rowOff>88447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816429</xdr:colOff>
      <xdr:row>0</xdr:row>
      <xdr:rowOff>136071</xdr:rowOff>
    </xdr:from>
    <xdr:to>
      <xdr:col>14</xdr:col>
      <xdr:colOff>327933</xdr:colOff>
      <xdr:row>4</xdr:row>
      <xdr:rowOff>105334</xdr:rowOff>
    </xdr:to>
    <xdr:grpSp>
      <xdr:nvGrpSpPr>
        <xdr:cNvPr id="6" name="Vehicle Log" descr="&quot;&quot;" title="Vehicle Log"/>
        <xdr:cNvGrpSpPr>
          <a:grpSpLocks noChangeAspect="1"/>
        </xdr:cNvGrpSpPr>
      </xdr:nvGrpSpPr>
      <xdr:grpSpPr>
        <a:xfrm>
          <a:off x="1115786" y="136071"/>
          <a:ext cx="7648576" cy="785692"/>
          <a:chOff x="209551" y="5299160"/>
          <a:chExt cx="4554128" cy="1163785"/>
        </a:xfrm>
      </xdr:grpSpPr>
      <xdr:grpSp>
        <xdr:nvGrpSpPr>
          <xdr:cNvPr id="7" name="Group 6"/>
          <xdr:cNvGrpSpPr/>
        </xdr:nvGrpSpPr>
        <xdr:grpSpPr>
          <a:xfrm>
            <a:off x="209551" y="5311810"/>
            <a:ext cx="1512356" cy="1151135"/>
            <a:chOff x="209551" y="5311810"/>
            <a:chExt cx="1512356" cy="1151135"/>
          </a:xfrm>
        </xdr:grpSpPr>
        <xdr:sp macro="" textlink="">
          <xdr:nvSpPr>
            <xdr:cNvPr id="12" name="Freeform 6"/>
            <xdr:cNvSpPr>
              <a:spLocks/>
            </xdr:cNvSpPr>
          </xdr:nvSpPr>
          <xdr:spPr bwMode="auto">
            <a:xfrm>
              <a:off x="209551" y="5311810"/>
              <a:ext cx="1512356" cy="571500"/>
            </a:xfrm>
            <a:custGeom>
              <a:avLst/>
              <a:gdLst>
                <a:gd name="T0" fmla="*/ 56 w 2282"/>
                <a:gd name="T1" fmla="*/ 0 h 420"/>
                <a:gd name="T2" fmla="*/ 2225 w 2282"/>
                <a:gd name="T3" fmla="*/ 0 h 420"/>
                <a:gd name="T4" fmla="*/ 2243 w 2282"/>
                <a:gd name="T5" fmla="*/ 3 h 420"/>
                <a:gd name="T6" fmla="*/ 2258 w 2282"/>
                <a:gd name="T7" fmla="*/ 11 h 420"/>
                <a:gd name="T8" fmla="*/ 2271 w 2282"/>
                <a:gd name="T9" fmla="*/ 24 h 420"/>
                <a:gd name="T10" fmla="*/ 2278 w 2282"/>
                <a:gd name="T11" fmla="*/ 39 h 420"/>
                <a:gd name="T12" fmla="*/ 2282 w 2282"/>
                <a:gd name="T13" fmla="*/ 56 h 420"/>
                <a:gd name="T14" fmla="*/ 2282 w 2282"/>
                <a:gd name="T15" fmla="*/ 420 h 420"/>
                <a:gd name="T16" fmla="*/ 0 w 2282"/>
                <a:gd name="T17" fmla="*/ 420 h 420"/>
                <a:gd name="T18" fmla="*/ 0 w 2282"/>
                <a:gd name="T19" fmla="*/ 56 h 420"/>
                <a:gd name="T20" fmla="*/ 3 w 2282"/>
                <a:gd name="T21" fmla="*/ 39 h 420"/>
                <a:gd name="T22" fmla="*/ 11 w 2282"/>
                <a:gd name="T23" fmla="*/ 24 h 420"/>
                <a:gd name="T24" fmla="*/ 22 w 2282"/>
                <a:gd name="T25" fmla="*/ 11 h 420"/>
                <a:gd name="T26" fmla="*/ 39 w 2282"/>
                <a:gd name="T27" fmla="*/ 3 h 420"/>
                <a:gd name="T28" fmla="*/ 56 w 2282"/>
                <a:gd name="T29" fmla="*/ 0 h 42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2282" h="420">
                  <a:moveTo>
                    <a:pt x="56" y="0"/>
                  </a:moveTo>
                  <a:lnTo>
                    <a:pt x="2225" y="0"/>
                  </a:lnTo>
                  <a:lnTo>
                    <a:pt x="2243" y="3"/>
                  </a:lnTo>
                  <a:lnTo>
                    <a:pt x="2258" y="11"/>
                  </a:lnTo>
                  <a:lnTo>
                    <a:pt x="2271" y="24"/>
                  </a:lnTo>
                  <a:lnTo>
                    <a:pt x="2278" y="39"/>
                  </a:lnTo>
                  <a:lnTo>
                    <a:pt x="2282" y="56"/>
                  </a:lnTo>
                  <a:lnTo>
                    <a:pt x="2282" y="420"/>
                  </a:lnTo>
                  <a:lnTo>
                    <a:pt x="0" y="420"/>
                  </a:lnTo>
                  <a:lnTo>
                    <a:pt x="0" y="56"/>
                  </a:lnTo>
                  <a:lnTo>
                    <a:pt x="3" y="39"/>
                  </a:lnTo>
                  <a:lnTo>
                    <a:pt x="11" y="24"/>
                  </a:lnTo>
                  <a:lnTo>
                    <a:pt x="22" y="11"/>
                  </a:lnTo>
                  <a:lnTo>
                    <a:pt x="39" y="3"/>
                  </a:lnTo>
                  <a:lnTo>
                    <a:pt x="56" y="0"/>
                  </a:lnTo>
                  <a:close/>
                </a:path>
              </a:pathLst>
            </a:custGeom>
            <a:solidFill>
              <a:srgbClr val="E79B03"/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3" name="Freeform 7"/>
            <xdr:cNvSpPr>
              <a:spLocks/>
            </xdr:cNvSpPr>
          </xdr:nvSpPr>
          <xdr:spPr bwMode="auto">
            <a:xfrm>
              <a:off x="209551" y="5891445"/>
              <a:ext cx="1512356" cy="571500"/>
            </a:xfrm>
            <a:custGeom>
              <a:avLst/>
              <a:gdLst>
                <a:gd name="T0" fmla="*/ 0 w 2282"/>
                <a:gd name="T1" fmla="*/ 0 h 419"/>
                <a:gd name="T2" fmla="*/ 2282 w 2282"/>
                <a:gd name="T3" fmla="*/ 0 h 419"/>
                <a:gd name="T4" fmla="*/ 2282 w 2282"/>
                <a:gd name="T5" fmla="*/ 363 h 419"/>
                <a:gd name="T6" fmla="*/ 2278 w 2282"/>
                <a:gd name="T7" fmla="*/ 381 h 419"/>
                <a:gd name="T8" fmla="*/ 2271 w 2282"/>
                <a:gd name="T9" fmla="*/ 397 h 419"/>
                <a:gd name="T10" fmla="*/ 2258 w 2282"/>
                <a:gd name="T11" fmla="*/ 408 h 419"/>
                <a:gd name="T12" fmla="*/ 2243 w 2282"/>
                <a:gd name="T13" fmla="*/ 416 h 419"/>
                <a:gd name="T14" fmla="*/ 2225 w 2282"/>
                <a:gd name="T15" fmla="*/ 419 h 419"/>
                <a:gd name="T16" fmla="*/ 56 w 2282"/>
                <a:gd name="T17" fmla="*/ 419 h 419"/>
                <a:gd name="T18" fmla="*/ 39 w 2282"/>
                <a:gd name="T19" fmla="*/ 416 h 419"/>
                <a:gd name="T20" fmla="*/ 22 w 2282"/>
                <a:gd name="T21" fmla="*/ 408 h 419"/>
                <a:gd name="T22" fmla="*/ 11 w 2282"/>
                <a:gd name="T23" fmla="*/ 397 h 419"/>
                <a:gd name="T24" fmla="*/ 3 w 2282"/>
                <a:gd name="T25" fmla="*/ 381 h 419"/>
                <a:gd name="T26" fmla="*/ 0 w 2282"/>
                <a:gd name="T27" fmla="*/ 363 h 419"/>
                <a:gd name="T28" fmla="*/ 0 w 2282"/>
                <a:gd name="T29" fmla="*/ 0 h 4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2282" h="419">
                  <a:moveTo>
                    <a:pt x="0" y="0"/>
                  </a:moveTo>
                  <a:lnTo>
                    <a:pt x="2282" y="0"/>
                  </a:lnTo>
                  <a:lnTo>
                    <a:pt x="2282" y="363"/>
                  </a:lnTo>
                  <a:lnTo>
                    <a:pt x="2278" y="381"/>
                  </a:lnTo>
                  <a:lnTo>
                    <a:pt x="2271" y="397"/>
                  </a:lnTo>
                  <a:lnTo>
                    <a:pt x="2258" y="408"/>
                  </a:lnTo>
                  <a:lnTo>
                    <a:pt x="2243" y="416"/>
                  </a:lnTo>
                  <a:lnTo>
                    <a:pt x="2225" y="419"/>
                  </a:lnTo>
                  <a:lnTo>
                    <a:pt x="56" y="419"/>
                  </a:lnTo>
                  <a:lnTo>
                    <a:pt x="39" y="416"/>
                  </a:lnTo>
                  <a:lnTo>
                    <a:pt x="22" y="408"/>
                  </a:lnTo>
                  <a:lnTo>
                    <a:pt x="11" y="397"/>
                  </a:lnTo>
                  <a:lnTo>
                    <a:pt x="3" y="381"/>
                  </a:lnTo>
                  <a:lnTo>
                    <a:pt x="0" y="36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79B03"/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4" name="TextBox 13"/>
            <xdr:cNvSpPr txBox="1"/>
          </xdr:nvSpPr>
          <xdr:spPr>
            <a:xfrm>
              <a:off x="219076" y="5382341"/>
              <a:ext cx="1497146" cy="10229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6200">
                  <a:solidFill>
                    <a:schemeClr val="bg2"/>
                  </a:solidFill>
                </a:rPr>
                <a:t>VESSEL</a:t>
              </a:r>
            </a:p>
          </xdr:txBody>
        </xdr:sp>
      </xdr:grpSp>
      <xdr:grpSp>
        <xdr:nvGrpSpPr>
          <xdr:cNvPr id="8" name="Group 7"/>
          <xdr:cNvGrpSpPr/>
        </xdr:nvGrpSpPr>
        <xdr:grpSpPr>
          <a:xfrm>
            <a:off x="1737689" y="5299160"/>
            <a:ext cx="3025990" cy="1151135"/>
            <a:chOff x="1766264" y="5299160"/>
            <a:chExt cx="3025990" cy="1151135"/>
          </a:xfrm>
        </xdr:grpSpPr>
        <xdr:sp macro="" textlink="">
          <xdr:nvSpPr>
            <xdr:cNvPr id="9" name="Freeform 8"/>
            <xdr:cNvSpPr>
              <a:spLocks/>
            </xdr:cNvSpPr>
          </xdr:nvSpPr>
          <xdr:spPr bwMode="auto">
            <a:xfrm>
              <a:off x="1766264" y="5299160"/>
              <a:ext cx="3025990" cy="624355"/>
            </a:xfrm>
            <a:custGeom>
              <a:avLst/>
              <a:gdLst>
                <a:gd name="T0" fmla="*/ 57 w 1196"/>
                <a:gd name="T1" fmla="*/ 0 h 420"/>
                <a:gd name="T2" fmla="*/ 1140 w 1196"/>
                <a:gd name="T3" fmla="*/ 0 h 420"/>
                <a:gd name="T4" fmla="*/ 1157 w 1196"/>
                <a:gd name="T5" fmla="*/ 3 h 420"/>
                <a:gd name="T6" fmla="*/ 1172 w 1196"/>
                <a:gd name="T7" fmla="*/ 11 h 420"/>
                <a:gd name="T8" fmla="*/ 1185 w 1196"/>
                <a:gd name="T9" fmla="*/ 24 h 420"/>
                <a:gd name="T10" fmla="*/ 1193 w 1196"/>
                <a:gd name="T11" fmla="*/ 39 h 420"/>
                <a:gd name="T12" fmla="*/ 1196 w 1196"/>
                <a:gd name="T13" fmla="*/ 56 h 420"/>
                <a:gd name="T14" fmla="*/ 1196 w 1196"/>
                <a:gd name="T15" fmla="*/ 420 h 420"/>
                <a:gd name="T16" fmla="*/ 0 w 1196"/>
                <a:gd name="T17" fmla="*/ 420 h 420"/>
                <a:gd name="T18" fmla="*/ 0 w 1196"/>
                <a:gd name="T19" fmla="*/ 56 h 420"/>
                <a:gd name="T20" fmla="*/ 4 w 1196"/>
                <a:gd name="T21" fmla="*/ 39 h 420"/>
                <a:gd name="T22" fmla="*/ 11 w 1196"/>
                <a:gd name="T23" fmla="*/ 24 h 420"/>
                <a:gd name="T24" fmla="*/ 24 w 1196"/>
                <a:gd name="T25" fmla="*/ 11 h 420"/>
                <a:gd name="T26" fmla="*/ 39 w 1196"/>
                <a:gd name="T27" fmla="*/ 3 h 420"/>
                <a:gd name="T28" fmla="*/ 57 w 1196"/>
                <a:gd name="T29" fmla="*/ 0 h 42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1196" h="420">
                  <a:moveTo>
                    <a:pt x="57" y="0"/>
                  </a:moveTo>
                  <a:lnTo>
                    <a:pt x="1140" y="0"/>
                  </a:lnTo>
                  <a:lnTo>
                    <a:pt x="1157" y="3"/>
                  </a:lnTo>
                  <a:lnTo>
                    <a:pt x="1172" y="11"/>
                  </a:lnTo>
                  <a:lnTo>
                    <a:pt x="1185" y="24"/>
                  </a:lnTo>
                  <a:lnTo>
                    <a:pt x="1193" y="39"/>
                  </a:lnTo>
                  <a:lnTo>
                    <a:pt x="1196" y="56"/>
                  </a:lnTo>
                  <a:lnTo>
                    <a:pt x="1196" y="420"/>
                  </a:lnTo>
                  <a:lnTo>
                    <a:pt x="0" y="420"/>
                  </a:lnTo>
                  <a:lnTo>
                    <a:pt x="0" y="56"/>
                  </a:lnTo>
                  <a:lnTo>
                    <a:pt x="4" y="39"/>
                  </a:lnTo>
                  <a:lnTo>
                    <a:pt x="11" y="24"/>
                  </a:lnTo>
                  <a:lnTo>
                    <a:pt x="24" y="11"/>
                  </a:lnTo>
                  <a:lnTo>
                    <a:pt x="39" y="3"/>
                  </a:lnTo>
                  <a:lnTo>
                    <a:pt x="57" y="0"/>
                  </a:lnTo>
                  <a:close/>
                </a:path>
              </a:pathLst>
            </a:custGeom>
            <a:solidFill>
              <a:schemeClr val="tx1">
                <a:lumMod val="85000"/>
                <a:lumOff val="15000"/>
              </a:schemeClr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0" name="Freeform 9"/>
            <xdr:cNvSpPr>
              <a:spLocks/>
            </xdr:cNvSpPr>
          </xdr:nvSpPr>
          <xdr:spPr bwMode="auto">
            <a:xfrm>
              <a:off x="1766264" y="5878795"/>
              <a:ext cx="3025987" cy="571500"/>
            </a:xfrm>
            <a:custGeom>
              <a:avLst/>
              <a:gdLst>
                <a:gd name="T0" fmla="*/ 0 w 1196"/>
                <a:gd name="T1" fmla="*/ 0 h 419"/>
                <a:gd name="T2" fmla="*/ 1196 w 1196"/>
                <a:gd name="T3" fmla="*/ 0 h 419"/>
                <a:gd name="T4" fmla="*/ 1196 w 1196"/>
                <a:gd name="T5" fmla="*/ 363 h 419"/>
                <a:gd name="T6" fmla="*/ 1193 w 1196"/>
                <a:gd name="T7" fmla="*/ 381 h 419"/>
                <a:gd name="T8" fmla="*/ 1185 w 1196"/>
                <a:gd name="T9" fmla="*/ 397 h 419"/>
                <a:gd name="T10" fmla="*/ 1172 w 1196"/>
                <a:gd name="T11" fmla="*/ 408 h 419"/>
                <a:gd name="T12" fmla="*/ 1157 w 1196"/>
                <a:gd name="T13" fmla="*/ 416 h 419"/>
                <a:gd name="T14" fmla="*/ 1140 w 1196"/>
                <a:gd name="T15" fmla="*/ 419 h 419"/>
                <a:gd name="T16" fmla="*/ 57 w 1196"/>
                <a:gd name="T17" fmla="*/ 419 h 419"/>
                <a:gd name="T18" fmla="*/ 39 w 1196"/>
                <a:gd name="T19" fmla="*/ 416 h 419"/>
                <a:gd name="T20" fmla="*/ 24 w 1196"/>
                <a:gd name="T21" fmla="*/ 408 h 419"/>
                <a:gd name="T22" fmla="*/ 11 w 1196"/>
                <a:gd name="T23" fmla="*/ 397 h 419"/>
                <a:gd name="T24" fmla="*/ 4 w 1196"/>
                <a:gd name="T25" fmla="*/ 381 h 419"/>
                <a:gd name="T26" fmla="*/ 0 w 1196"/>
                <a:gd name="T27" fmla="*/ 363 h 419"/>
                <a:gd name="T28" fmla="*/ 0 w 1196"/>
                <a:gd name="T29" fmla="*/ 0 h 4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1196" h="419">
                  <a:moveTo>
                    <a:pt x="0" y="0"/>
                  </a:moveTo>
                  <a:lnTo>
                    <a:pt x="1196" y="0"/>
                  </a:lnTo>
                  <a:lnTo>
                    <a:pt x="1196" y="363"/>
                  </a:lnTo>
                  <a:lnTo>
                    <a:pt x="1193" y="381"/>
                  </a:lnTo>
                  <a:lnTo>
                    <a:pt x="1185" y="397"/>
                  </a:lnTo>
                  <a:lnTo>
                    <a:pt x="1172" y="408"/>
                  </a:lnTo>
                  <a:lnTo>
                    <a:pt x="1157" y="416"/>
                  </a:lnTo>
                  <a:lnTo>
                    <a:pt x="1140" y="419"/>
                  </a:lnTo>
                  <a:lnTo>
                    <a:pt x="57" y="419"/>
                  </a:lnTo>
                  <a:lnTo>
                    <a:pt x="39" y="416"/>
                  </a:lnTo>
                  <a:lnTo>
                    <a:pt x="24" y="408"/>
                  </a:lnTo>
                  <a:lnTo>
                    <a:pt x="11" y="397"/>
                  </a:lnTo>
                  <a:lnTo>
                    <a:pt x="4" y="381"/>
                  </a:lnTo>
                  <a:lnTo>
                    <a:pt x="0" y="36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chemeClr val="tx1">
                <a:lumMod val="85000"/>
                <a:lumOff val="15000"/>
              </a:schemeClr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1" name="TextBox 10"/>
            <xdr:cNvSpPr txBox="1"/>
          </xdr:nvSpPr>
          <xdr:spPr>
            <a:xfrm>
              <a:off x="1781444" y="5445310"/>
              <a:ext cx="3000897" cy="840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6200">
                  <a:solidFill>
                    <a:schemeClr val="bg2"/>
                  </a:solidFill>
                </a:rPr>
                <a:t>PERFORMANCE</a:t>
              </a:r>
            </a:p>
          </xdr:txBody>
        </xdr:sp>
      </xdr:grpSp>
    </xdr:grpSp>
    <xdr:clientData/>
  </xdr:twoCellAnchor>
  <xdr:twoCellAnchor>
    <xdr:from>
      <xdr:col>0</xdr:col>
      <xdr:colOff>190500</xdr:colOff>
      <xdr:row>4</xdr:row>
      <xdr:rowOff>136071</xdr:rowOff>
    </xdr:from>
    <xdr:to>
      <xdr:col>1</xdr:col>
      <xdr:colOff>707571</xdr:colOff>
      <xdr:row>5</xdr:row>
      <xdr:rowOff>190500</xdr:rowOff>
    </xdr:to>
    <xdr:sp macro="" textlink="">
      <xdr:nvSpPr>
        <xdr:cNvPr id="20" name="TextBox 19"/>
        <xdr:cNvSpPr txBox="1"/>
      </xdr:nvSpPr>
      <xdr:spPr>
        <a:xfrm>
          <a:off x="190500" y="952500"/>
          <a:ext cx="816428" cy="258536"/>
        </a:xfrm>
        <a:prstGeom prst="rect">
          <a:avLst/>
        </a:prstGeom>
        <a:noFill/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161923</xdr:colOff>
      <xdr:row>6</xdr:row>
      <xdr:rowOff>95250</xdr:rowOff>
    </xdr:from>
    <xdr:to>
      <xdr:col>33</xdr:col>
      <xdr:colOff>600074</xdr:colOff>
      <xdr:row>19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212271</xdr:colOff>
      <xdr:row>20</xdr:row>
      <xdr:rowOff>137430</xdr:rowOff>
    </xdr:from>
    <xdr:to>
      <xdr:col>34</xdr:col>
      <xdr:colOff>50347</xdr:colOff>
      <xdr:row>34</xdr:row>
      <xdr:rowOff>156482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5443</xdr:colOff>
      <xdr:row>5</xdr:row>
      <xdr:rowOff>40822</xdr:rowOff>
    </xdr:from>
    <xdr:to>
      <xdr:col>2</xdr:col>
      <xdr:colOff>272143</xdr:colOff>
      <xdr:row>5</xdr:row>
      <xdr:rowOff>202747</xdr:rowOff>
    </xdr:to>
    <xdr:sp macro="" textlink="">
      <xdr:nvSpPr>
        <xdr:cNvPr id="4" name="Rounded Rectangle 3"/>
        <xdr:cNvSpPr/>
      </xdr:nvSpPr>
      <xdr:spPr>
        <a:xfrm>
          <a:off x="277586" y="1061358"/>
          <a:ext cx="810986" cy="1619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200" b="0" i="1" u="sng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77560</xdr:colOff>
      <xdr:row>0</xdr:row>
      <xdr:rowOff>141514</xdr:rowOff>
    </xdr:from>
    <xdr:to>
      <xdr:col>13</xdr:col>
      <xdr:colOff>405494</xdr:colOff>
      <xdr:row>4</xdr:row>
      <xdr:rowOff>106695</xdr:rowOff>
    </xdr:to>
    <xdr:grpSp>
      <xdr:nvGrpSpPr>
        <xdr:cNvPr id="6" name="Vehicle Log" descr="&quot;&quot;" title="Vehicle Log"/>
        <xdr:cNvGrpSpPr>
          <a:grpSpLocks noChangeAspect="1"/>
        </xdr:cNvGrpSpPr>
      </xdr:nvGrpSpPr>
      <xdr:grpSpPr>
        <a:xfrm>
          <a:off x="1098096" y="141514"/>
          <a:ext cx="7621362" cy="781610"/>
          <a:chOff x="209551" y="5299160"/>
          <a:chExt cx="4554128" cy="1163785"/>
        </a:xfrm>
      </xdr:grpSpPr>
      <xdr:grpSp>
        <xdr:nvGrpSpPr>
          <xdr:cNvPr id="7" name="Group 6"/>
          <xdr:cNvGrpSpPr/>
        </xdr:nvGrpSpPr>
        <xdr:grpSpPr>
          <a:xfrm>
            <a:off x="209551" y="5311810"/>
            <a:ext cx="1512356" cy="1151135"/>
            <a:chOff x="209551" y="5311810"/>
            <a:chExt cx="1512356" cy="1151135"/>
          </a:xfrm>
        </xdr:grpSpPr>
        <xdr:sp macro="" textlink="">
          <xdr:nvSpPr>
            <xdr:cNvPr id="12" name="Freeform 6"/>
            <xdr:cNvSpPr>
              <a:spLocks/>
            </xdr:cNvSpPr>
          </xdr:nvSpPr>
          <xdr:spPr bwMode="auto">
            <a:xfrm>
              <a:off x="209551" y="5311810"/>
              <a:ext cx="1512356" cy="571500"/>
            </a:xfrm>
            <a:custGeom>
              <a:avLst/>
              <a:gdLst>
                <a:gd name="T0" fmla="*/ 56 w 2282"/>
                <a:gd name="T1" fmla="*/ 0 h 420"/>
                <a:gd name="T2" fmla="*/ 2225 w 2282"/>
                <a:gd name="T3" fmla="*/ 0 h 420"/>
                <a:gd name="T4" fmla="*/ 2243 w 2282"/>
                <a:gd name="T5" fmla="*/ 3 h 420"/>
                <a:gd name="T6" fmla="*/ 2258 w 2282"/>
                <a:gd name="T7" fmla="*/ 11 h 420"/>
                <a:gd name="T8" fmla="*/ 2271 w 2282"/>
                <a:gd name="T9" fmla="*/ 24 h 420"/>
                <a:gd name="T10" fmla="*/ 2278 w 2282"/>
                <a:gd name="T11" fmla="*/ 39 h 420"/>
                <a:gd name="T12" fmla="*/ 2282 w 2282"/>
                <a:gd name="T13" fmla="*/ 56 h 420"/>
                <a:gd name="T14" fmla="*/ 2282 w 2282"/>
                <a:gd name="T15" fmla="*/ 420 h 420"/>
                <a:gd name="T16" fmla="*/ 0 w 2282"/>
                <a:gd name="T17" fmla="*/ 420 h 420"/>
                <a:gd name="T18" fmla="*/ 0 w 2282"/>
                <a:gd name="T19" fmla="*/ 56 h 420"/>
                <a:gd name="T20" fmla="*/ 3 w 2282"/>
                <a:gd name="T21" fmla="*/ 39 h 420"/>
                <a:gd name="T22" fmla="*/ 11 w 2282"/>
                <a:gd name="T23" fmla="*/ 24 h 420"/>
                <a:gd name="T24" fmla="*/ 22 w 2282"/>
                <a:gd name="T25" fmla="*/ 11 h 420"/>
                <a:gd name="T26" fmla="*/ 39 w 2282"/>
                <a:gd name="T27" fmla="*/ 3 h 420"/>
                <a:gd name="T28" fmla="*/ 56 w 2282"/>
                <a:gd name="T29" fmla="*/ 0 h 42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2282" h="420">
                  <a:moveTo>
                    <a:pt x="56" y="0"/>
                  </a:moveTo>
                  <a:lnTo>
                    <a:pt x="2225" y="0"/>
                  </a:lnTo>
                  <a:lnTo>
                    <a:pt x="2243" y="3"/>
                  </a:lnTo>
                  <a:lnTo>
                    <a:pt x="2258" y="11"/>
                  </a:lnTo>
                  <a:lnTo>
                    <a:pt x="2271" y="24"/>
                  </a:lnTo>
                  <a:lnTo>
                    <a:pt x="2278" y="39"/>
                  </a:lnTo>
                  <a:lnTo>
                    <a:pt x="2282" y="56"/>
                  </a:lnTo>
                  <a:lnTo>
                    <a:pt x="2282" y="420"/>
                  </a:lnTo>
                  <a:lnTo>
                    <a:pt x="0" y="420"/>
                  </a:lnTo>
                  <a:lnTo>
                    <a:pt x="0" y="56"/>
                  </a:lnTo>
                  <a:lnTo>
                    <a:pt x="3" y="39"/>
                  </a:lnTo>
                  <a:lnTo>
                    <a:pt x="11" y="24"/>
                  </a:lnTo>
                  <a:lnTo>
                    <a:pt x="22" y="11"/>
                  </a:lnTo>
                  <a:lnTo>
                    <a:pt x="39" y="3"/>
                  </a:lnTo>
                  <a:lnTo>
                    <a:pt x="56" y="0"/>
                  </a:lnTo>
                  <a:close/>
                </a:path>
              </a:pathLst>
            </a:custGeom>
            <a:solidFill>
              <a:srgbClr val="E79B03"/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3" name="Freeform 7"/>
            <xdr:cNvSpPr>
              <a:spLocks/>
            </xdr:cNvSpPr>
          </xdr:nvSpPr>
          <xdr:spPr bwMode="auto">
            <a:xfrm>
              <a:off x="209551" y="5891445"/>
              <a:ext cx="1512356" cy="571500"/>
            </a:xfrm>
            <a:custGeom>
              <a:avLst/>
              <a:gdLst>
                <a:gd name="T0" fmla="*/ 0 w 2282"/>
                <a:gd name="T1" fmla="*/ 0 h 419"/>
                <a:gd name="T2" fmla="*/ 2282 w 2282"/>
                <a:gd name="T3" fmla="*/ 0 h 419"/>
                <a:gd name="T4" fmla="*/ 2282 w 2282"/>
                <a:gd name="T5" fmla="*/ 363 h 419"/>
                <a:gd name="T6" fmla="*/ 2278 w 2282"/>
                <a:gd name="T7" fmla="*/ 381 h 419"/>
                <a:gd name="T8" fmla="*/ 2271 w 2282"/>
                <a:gd name="T9" fmla="*/ 397 h 419"/>
                <a:gd name="T10" fmla="*/ 2258 w 2282"/>
                <a:gd name="T11" fmla="*/ 408 h 419"/>
                <a:gd name="T12" fmla="*/ 2243 w 2282"/>
                <a:gd name="T13" fmla="*/ 416 h 419"/>
                <a:gd name="T14" fmla="*/ 2225 w 2282"/>
                <a:gd name="T15" fmla="*/ 419 h 419"/>
                <a:gd name="T16" fmla="*/ 56 w 2282"/>
                <a:gd name="T17" fmla="*/ 419 h 419"/>
                <a:gd name="T18" fmla="*/ 39 w 2282"/>
                <a:gd name="T19" fmla="*/ 416 h 419"/>
                <a:gd name="T20" fmla="*/ 22 w 2282"/>
                <a:gd name="T21" fmla="*/ 408 h 419"/>
                <a:gd name="T22" fmla="*/ 11 w 2282"/>
                <a:gd name="T23" fmla="*/ 397 h 419"/>
                <a:gd name="T24" fmla="*/ 3 w 2282"/>
                <a:gd name="T25" fmla="*/ 381 h 419"/>
                <a:gd name="T26" fmla="*/ 0 w 2282"/>
                <a:gd name="T27" fmla="*/ 363 h 419"/>
                <a:gd name="T28" fmla="*/ 0 w 2282"/>
                <a:gd name="T29" fmla="*/ 0 h 4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2282" h="419">
                  <a:moveTo>
                    <a:pt x="0" y="0"/>
                  </a:moveTo>
                  <a:lnTo>
                    <a:pt x="2282" y="0"/>
                  </a:lnTo>
                  <a:lnTo>
                    <a:pt x="2282" y="363"/>
                  </a:lnTo>
                  <a:lnTo>
                    <a:pt x="2278" y="381"/>
                  </a:lnTo>
                  <a:lnTo>
                    <a:pt x="2271" y="397"/>
                  </a:lnTo>
                  <a:lnTo>
                    <a:pt x="2258" y="408"/>
                  </a:lnTo>
                  <a:lnTo>
                    <a:pt x="2243" y="416"/>
                  </a:lnTo>
                  <a:lnTo>
                    <a:pt x="2225" y="419"/>
                  </a:lnTo>
                  <a:lnTo>
                    <a:pt x="56" y="419"/>
                  </a:lnTo>
                  <a:lnTo>
                    <a:pt x="39" y="416"/>
                  </a:lnTo>
                  <a:lnTo>
                    <a:pt x="22" y="408"/>
                  </a:lnTo>
                  <a:lnTo>
                    <a:pt x="11" y="397"/>
                  </a:lnTo>
                  <a:lnTo>
                    <a:pt x="3" y="381"/>
                  </a:lnTo>
                  <a:lnTo>
                    <a:pt x="0" y="36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79B03"/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4" name="TextBox 13"/>
            <xdr:cNvSpPr txBox="1"/>
          </xdr:nvSpPr>
          <xdr:spPr>
            <a:xfrm>
              <a:off x="219076" y="5382341"/>
              <a:ext cx="1497146" cy="10229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6200">
                  <a:solidFill>
                    <a:schemeClr val="bg2"/>
                  </a:solidFill>
                </a:rPr>
                <a:t>VESSEL</a:t>
              </a:r>
            </a:p>
          </xdr:txBody>
        </xdr:sp>
      </xdr:grpSp>
      <xdr:grpSp>
        <xdr:nvGrpSpPr>
          <xdr:cNvPr id="8" name="Group 7"/>
          <xdr:cNvGrpSpPr/>
        </xdr:nvGrpSpPr>
        <xdr:grpSpPr>
          <a:xfrm>
            <a:off x="1737689" y="5299160"/>
            <a:ext cx="3025990" cy="1151135"/>
            <a:chOff x="1766264" y="5299160"/>
            <a:chExt cx="3025990" cy="1151135"/>
          </a:xfrm>
        </xdr:grpSpPr>
        <xdr:sp macro="" textlink="">
          <xdr:nvSpPr>
            <xdr:cNvPr id="9" name="Freeform 8"/>
            <xdr:cNvSpPr>
              <a:spLocks/>
            </xdr:cNvSpPr>
          </xdr:nvSpPr>
          <xdr:spPr bwMode="auto">
            <a:xfrm>
              <a:off x="1766264" y="5299160"/>
              <a:ext cx="3025990" cy="624355"/>
            </a:xfrm>
            <a:custGeom>
              <a:avLst/>
              <a:gdLst>
                <a:gd name="T0" fmla="*/ 57 w 1196"/>
                <a:gd name="T1" fmla="*/ 0 h 420"/>
                <a:gd name="T2" fmla="*/ 1140 w 1196"/>
                <a:gd name="T3" fmla="*/ 0 h 420"/>
                <a:gd name="T4" fmla="*/ 1157 w 1196"/>
                <a:gd name="T5" fmla="*/ 3 h 420"/>
                <a:gd name="T6" fmla="*/ 1172 w 1196"/>
                <a:gd name="T7" fmla="*/ 11 h 420"/>
                <a:gd name="T8" fmla="*/ 1185 w 1196"/>
                <a:gd name="T9" fmla="*/ 24 h 420"/>
                <a:gd name="T10" fmla="*/ 1193 w 1196"/>
                <a:gd name="T11" fmla="*/ 39 h 420"/>
                <a:gd name="T12" fmla="*/ 1196 w 1196"/>
                <a:gd name="T13" fmla="*/ 56 h 420"/>
                <a:gd name="T14" fmla="*/ 1196 w 1196"/>
                <a:gd name="T15" fmla="*/ 420 h 420"/>
                <a:gd name="T16" fmla="*/ 0 w 1196"/>
                <a:gd name="T17" fmla="*/ 420 h 420"/>
                <a:gd name="T18" fmla="*/ 0 w 1196"/>
                <a:gd name="T19" fmla="*/ 56 h 420"/>
                <a:gd name="T20" fmla="*/ 4 w 1196"/>
                <a:gd name="T21" fmla="*/ 39 h 420"/>
                <a:gd name="T22" fmla="*/ 11 w 1196"/>
                <a:gd name="T23" fmla="*/ 24 h 420"/>
                <a:gd name="T24" fmla="*/ 24 w 1196"/>
                <a:gd name="T25" fmla="*/ 11 h 420"/>
                <a:gd name="T26" fmla="*/ 39 w 1196"/>
                <a:gd name="T27" fmla="*/ 3 h 420"/>
                <a:gd name="T28" fmla="*/ 57 w 1196"/>
                <a:gd name="T29" fmla="*/ 0 h 42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1196" h="420">
                  <a:moveTo>
                    <a:pt x="57" y="0"/>
                  </a:moveTo>
                  <a:lnTo>
                    <a:pt x="1140" y="0"/>
                  </a:lnTo>
                  <a:lnTo>
                    <a:pt x="1157" y="3"/>
                  </a:lnTo>
                  <a:lnTo>
                    <a:pt x="1172" y="11"/>
                  </a:lnTo>
                  <a:lnTo>
                    <a:pt x="1185" y="24"/>
                  </a:lnTo>
                  <a:lnTo>
                    <a:pt x="1193" y="39"/>
                  </a:lnTo>
                  <a:lnTo>
                    <a:pt x="1196" y="56"/>
                  </a:lnTo>
                  <a:lnTo>
                    <a:pt x="1196" y="420"/>
                  </a:lnTo>
                  <a:lnTo>
                    <a:pt x="0" y="420"/>
                  </a:lnTo>
                  <a:lnTo>
                    <a:pt x="0" y="56"/>
                  </a:lnTo>
                  <a:lnTo>
                    <a:pt x="4" y="39"/>
                  </a:lnTo>
                  <a:lnTo>
                    <a:pt x="11" y="24"/>
                  </a:lnTo>
                  <a:lnTo>
                    <a:pt x="24" y="11"/>
                  </a:lnTo>
                  <a:lnTo>
                    <a:pt x="39" y="3"/>
                  </a:lnTo>
                  <a:lnTo>
                    <a:pt x="57" y="0"/>
                  </a:lnTo>
                  <a:close/>
                </a:path>
              </a:pathLst>
            </a:custGeom>
            <a:solidFill>
              <a:schemeClr val="tx1">
                <a:lumMod val="85000"/>
                <a:lumOff val="15000"/>
              </a:schemeClr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0" name="Freeform 9"/>
            <xdr:cNvSpPr>
              <a:spLocks/>
            </xdr:cNvSpPr>
          </xdr:nvSpPr>
          <xdr:spPr bwMode="auto">
            <a:xfrm>
              <a:off x="1766264" y="5878795"/>
              <a:ext cx="3025987" cy="571500"/>
            </a:xfrm>
            <a:custGeom>
              <a:avLst/>
              <a:gdLst>
                <a:gd name="T0" fmla="*/ 0 w 1196"/>
                <a:gd name="T1" fmla="*/ 0 h 419"/>
                <a:gd name="T2" fmla="*/ 1196 w 1196"/>
                <a:gd name="T3" fmla="*/ 0 h 419"/>
                <a:gd name="T4" fmla="*/ 1196 w 1196"/>
                <a:gd name="T5" fmla="*/ 363 h 419"/>
                <a:gd name="T6" fmla="*/ 1193 w 1196"/>
                <a:gd name="T7" fmla="*/ 381 h 419"/>
                <a:gd name="T8" fmla="*/ 1185 w 1196"/>
                <a:gd name="T9" fmla="*/ 397 h 419"/>
                <a:gd name="T10" fmla="*/ 1172 w 1196"/>
                <a:gd name="T11" fmla="*/ 408 h 419"/>
                <a:gd name="T12" fmla="*/ 1157 w 1196"/>
                <a:gd name="T13" fmla="*/ 416 h 419"/>
                <a:gd name="T14" fmla="*/ 1140 w 1196"/>
                <a:gd name="T15" fmla="*/ 419 h 419"/>
                <a:gd name="T16" fmla="*/ 57 w 1196"/>
                <a:gd name="T17" fmla="*/ 419 h 419"/>
                <a:gd name="T18" fmla="*/ 39 w 1196"/>
                <a:gd name="T19" fmla="*/ 416 h 419"/>
                <a:gd name="T20" fmla="*/ 24 w 1196"/>
                <a:gd name="T21" fmla="*/ 408 h 419"/>
                <a:gd name="T22" fmla="*/ 11 w 1196"/>
                <a:gd name="T23" fmla="*/ 397 h 419"/>
                <a:gd name="T24" fmla="*/ 4 w 1196"/>
                <a:gd name="T25" fmla="*/ 381 h 419"/>
                <a:gd name="T26" fmla="*/ 0 w 1196"/>
                <a:gd name="T27" fmla="*/ 363 h 419"/>
                <a:gd name="T28" fmla="*/ 0 w 1196"/>
                <a:gd name="T29" fmla="*/ 0 h 4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1196" h="419">
                  <a:moveTo>
                    <a:pt x="0" y="0"/>
                  </a:moveTo>
                  <a:lnTo>
                    <a:pt x="1196" y="0"/>
                  </a:lnTo>
                  <a:lnTo>
                    <a:pt x="1196" y="363"/>
                  </a:lnTo>
                  <a:lnTo>
                    <a:pt x="1193" y="381"/>
                  </a:lnTo>
                  <a:lnTo>
                    <a:pt x="1185" y="397"/>
                  </a:lnTo>
                  <a:lnTo>
                    <a:pt x="1172" y="408"/>
                  </a:lnTo>
                  <a:lnTo>
                    <a:pt x="1157" y="416"/>
                  </a:lnTo>
                  <a:lnTo>
                    <a:pt x="1140" y="419"/>
                  </a:lnTo>
                  <a:lnTo>
                    <a:pt x="57" y="419"/>
                  </a:lnTo>
                  <a:lnTo>
                    <a:pt x="39" y="416"/>
                  </a:lnTo>
                  <a:lnTo>
                    <a:pt x="24" y="408"/>
                  </a:lnTo>
                  <a:lnTo>
                    <a:pt x="11" y="397"/>
                  </a:lnTo>
                  <a:lnTo>
                    <a:pt x="4" y="381"/>
                  </a:lnTo>
                  <a:lnTo>
                    <a:pt x="0" y="36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chemeClr val="tx1">
                <a:lumMod val="85000"/>
                <a:lumOff val="15000"/>
              </a:schemeClr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1" name="TextBox 10"/>
            <xdr:cNvSpPr txBox="1"/>
          </xdr:nvSpPr>
          <xdr:spPr>
            <a:xfrm>
              <a:off x="1781444" y="5445310"/>
              <a:ext cx="3000897" cy="840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6200">
                  <a:solidFill>
                    <a:schemeClr val="bg2"/>
                  </a:solidFill>
                </a:rPr>
                <a:t>PERFORMANCE</a:t>
              </a:r>
            </a:p>
          </xdr:txBody>
        </xdr:sp>
      </xdr:grpSp>
    </xdr:grpSp>
    <xdr:clientData/>
  </xdr:twoCellAnchor>
  <xdr:twoCellAnchor>
    <xdr:from>
      <xdr:col>0</xdr:col>
      <xdr:colOff>5443</xdr:colOff>
      <xdr:row>5</xdr:row>
      <xdr:rowOff>40822</xdr:rowOff>
    </xdr:from>
    <xdr:to>
      <xdr:col>0</xdr:col>
      <xdr:colOff>272143</xdr:colOff>
      <xdr:row>5</xdr:row>
      <xdr:rowOff>202747</xdr:rowOff>
    </xdr:to>
    <xdr:sp macro="" textlink="">
      <xdr:nvSpPr>
        <xdr:cNvPr id="15" name="Rounded Rectangle 14"/>
        <xdr:cNvSpPr/>
      </xdr:nvSpPr>
      <xdr:spPr>
        <a:xfrm>
          <a:off x="277586" y="1061358"/>
          <a:ext cx="1015093" cy="1619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200" b="0" i="1" u="sng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5443</xdr:colOff>
      <xdr:row>5</xdr:row>
      <xdr:rowOff>40822</xdr:rowOff>
    </xdr:from>
    <xdr:to>
      <xdr:col>1</xdr:col>
      <xdr:colOff>272143</xdr:colOff>
      <xdr:row>5</xdr:row>
      <xdr:rowOff>202747</xdr:rowOff>
    </xdr:to>
    <xdr:sp macro="" textlink="">
      <xdr:nvSpPr>
        <xdr:cNvPr id="16" name="Rounded Rectangle 15"/>
        <xdr:cNvSpPr/>
      </xdr:nvSpPr>
      <xdr:spPr>
        <a:xfrm>
          <a:off x="277586" y="1061358"/>
          <a:ext cx="1015093" cy="1619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200" b="0" i="1" u="sng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176893</xdr:colOff>
      <xdr:row>4</xdr:row>
      <xdr:rowOff>136071</xdr:rowOff>
    </xdr:from>
    <xdr:to>
      <xdr:col>1</xdr:col>
      <xdr:colOff>721178</xdr:colOff>
      <xdr:row>5</xdr:row>
      <xdr:rowOff>190500</xdr:rowOff>
    </xdr:to>
    <xdr:sp macro="" textlink="">
      <xdr:nvSpPr>
        <xdr:cNvPr id="5" name="TextBox 4"/>
        <xdr:cNvSpPr txBox="1"/>
      </xdr:nvSpPr>
      <xdr:spPr>
        <a:xfrm>
          <a:off x="176893" y="952500"/>
          <a:ext cx="816428" cy="258536"/>
        </a:xfrm>
        <a:prstGeom prst="rect">
          <a:avLst/>
        </a:prstGeom>
        <a:noFill/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\MASTER\056-Scorpio%20Energy%20Saving\From%20Client\STI%20HARMONY,%20STI%20HERITAGE%20Series\Harmony%20Noon%20report\Harmony%20022L%20Vitino%20Zhanjia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\MASTER\056-Scorpio%20Energy%20Saving\From%20Client\STI%20HARMONY,%20STI%20HERITAGE%20Series\Heritage%20Noon%20report\Heritage%20Gard%20020B%20Suez%20to%20Fujayra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C Cons"/>
      <sheetName val="Daily record at Sea"/>
      <sheetName val="performance"/>
      <sheetName val="noon mail"/>
      <sheetName val="Env data"/>
      <sheetName val="Mar 01"/>
      <sheetName val="Mar 01 Abstract"/>
      <sheetName val="Mar 1a"/>
      <sheetName val="Mar 1a Summary"/>
      <sheetName val="Berth"/>
      <sheetName val="Port Cons"/>
      <sheetName val="YESNO"/>
    </sheetNames>
    <sheetDataSet>
      <sheetData sheetId="0">
        <row r="7">
          <cell r="F7">
            <v>41142</v>
          </cell>
        </row>
      </sheetData>
      <sheetData sheetId="1">
        <row r="2">
          <cell r="AB2">
            <v>0.16927645788336931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C Cons"/>
      <sheetName val="Daily record at Sea"/>
      <sheetName val="performance"/>
      <sheetName val="noon mail"/>
      <sheetName val="Env data"/>
      <sheetName val="Mar 01"/>
      <sheetName val="Mar 01 Abstract"/>
      <sheetName val="Mar 1a"/>
      <sheetName val="Mar 1a Summary"/>
      <sheetName val="Berth"/>
      <sheetName val="Port Cons"/>
      <sheetName val="YESNO"/>
    </sheetNames>
    <sheetDataSet>
      <sheetData sheetId="0">
        <row r="7">
          <cell r="D7">
            <v>41151</v>
          </cell>
        </row>
      </sheetData>
      <sheetData sheetId="1">
        <row r="2">
          <cell r="AB2">
            <v>0.16927645788336931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45"/>
  <sheetViews>
    <sheetView tabSelected="1" zoomScale="70" zoomScaleNormal="70" workbookViewId="0">
      <selection activeCell="C42" sqref="C42"/>
    </sheetView>
  </sheetViews>
  <sheetFormatPr defaultRowHeight="15" x14ac:dyDescent="0.25"/>
  <cols>
    <col min="1" max="1" width="4.28515625" style="3" customWidth="1" collapsed="1"/>
    <col min="2" max="2" width="17" style="3" customWidth="1" collapsed="1"/>
    <col min="3" max="3" width="9.28515625" style="3" customWidth="1" collapsed="1"/>
    <col min="4" max="4" width="12.85546875" style="3" bestFit="1" customWidth="1" collapsed="1"/>
    <col min="5" max="5" width="10.42578125" style="3" customWidth="1" collapsed="1"/>
    <col min="6" max="6" width="10.28515625" style="3" customWidth="1" collapsed="1"/>
    <col min="7" max="7" width="10.140625" style="3" customWidth="1" collapsed="1"/>
    <col min="8" max="8" width="9.140625" style="3" customWidth="1" collapsed="1"/>
    <col min="9" max="9" width="9.7109375" style="3" customWidth="1" collapsed="1"/>
    <col min="10" max="10" width="9.140625" style="3" customWidth="1" collapsed="1"/>
    <col min="11" max="11" width="8.28515625" style="3" customWidth="1" collapsed="1"/>
    <col min="12" max="12" width="15.5703125" style="3" customWidth="1" collapsed="1"/>
    <col min="13" max="13" width="10.5703125" style="3" customWidth="1" collapsed="1"/>
    <col min="14" max="14" width="7.7109375" style="3" bestFit="1" customWidth="1" collapsed="1"/>
    <col min="15" max="15" width="14.7109375" style="3" customWidth="1" collapsed="1"/>
    <col min="16" max="16" width="15.7109375" style="3" bestFit="1" customWidth="1" collapsed="1"/>
    <col min="17" max="17" width="8.140625" style="3" customWidth="1" collapsed="1"/>
    <col min="18" max="18" width="11.140625" style="3" customWidth="1" collapsed="1"/>
    <col min="19" max="19" width="10.140625" style="3" customWidth="1" collapsed="1"/>
    <col min="20" max="20" width="10.28515625" style="3" customWidth="1" collapsed="1"/>
    <col min="21" max="21" width="10.5703125" style="3" customWidth="1" collapsed="1"/>
    <col min="22" max="22" width="11.28515625" style="3" customWidth="1" collapsed="1"/>
    <col min="23" max="24" width="9" style="3" customWidth="1" collapsed="1"/>
    <col min="25" max="25" width="6.85546875" style="3" customWidth="1" collapsed="1"/>
    <col min="26" max="26" width="8.7109375" style="3" customWidth="1" collapsed="1"/>
    <col min="27" max="30" width="10.42578125" style="3" bestFit="1" customWidth="1" collapsed="1"/>
    <col min="31" max="31" width="9.85546875" style="3" bestFit="1" customWidth="1" collapsed="1"/>
    <col min="32" max="32" width="9.7109375" style="3" bestFit="1" customWidth="1" collapsed="1"/>
    <col min="33" max="16384" width="9.140625" style="3" collapsed="1"/>
  </cols>
  <sheetData>
    <row r="1" spans="1:23" s="1" customFormat="1" ht="15.75" customHeight="1" x14ac:dyDescent="0.25"/>
    <row r="2" spans="1:23" s="1" customFormat="1" ht="15.75" customHeight="1" x14ac:dyDescent="0.25"/>
    <row r="3" spans="1:23" s="1" customFormat="1" ht="15.75" customHeight="1" x14ac:dyDescent="0.25"/>
    <row r="4" spans="1:23" s="1" customFormat="1" ht="15.75" customHeight="1" x14ac:dyDescent="0.25"/>
    <row r="5" spans="1:23" s="1" customFormat="1" ht="15.75" customHeight="1" x14ac:dyDescent="0.25"/>
    <row r="6" spans="1:23" s="1" customFormat="1" ht="15.75" customHeight="1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thickTop="1" x14ac:dyDescent="0.25"/>
    <row r="8" spans="1:23" ht="15.75" thickBot="1" x14ac:dyDescent="0.3"/>
    <row r="9" spans="1:23" ht="15" customHeight="1" x14ac:dyDescent="0.25">
      <c r="B9" s="51" t="s">
        <v>45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3"/>
    </row>
    <row r="10" spans="1:23" ht="15" customHeight="1" x14ac:dyDescent="0.25">
      <c r="B10" s="54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6"/>
    </row>
    <row r="11" spans="1:23" ht="15.75" customHeight="1" thickBot="1" x14ac:dyDescent="0.3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9"/>
    </row>
    <row r="12" spans="1:23" ht="15.75" thickBot="1" x14ac:dyDescent="0.3"/>
    <row r="13" spans="1:23" ht="25.5" customHeight="1" thickBot="1" x14ac:dyDescent="0.3">
      <c r="B13" s="60" t="s">
        <v>0</v>
      </c>
      <c r="C13" s="61"/>
      <c r="D13" s="61"/>
      <c r="E13" s="61"/>
      <c r="F13" s="61"/>
      <c r="G13" s="61"/>
      <c r="H13" s="61"/>
      <c r="I13" s="61"/>
      <c r="J13" s="61"/>
      <c r="K13" s="62"/>
      <c r="L13" s="4"/>
      <c r="M13" s="60" t="s">
        <v>1</v>
      </c>
      <c r="N13" s="61"/>
      <c r="O13" s="61"/>
      <c r="P13" s="61"/>
      <c r="Q13" s="61"/>
      <c r="R13" s="61"/>
      <c r="S13" s="61"/>
      <c r="T13" s="61"/>
      <c r="U13" s="61"/>
      <c r="V13" s="62"/>
    </row>
    <row r="14" spans="1:23" s="6" customFormat="1" ht="32.25" customHeight="1" x14ac:dyDescent="0.25">
      <c r="B14" s="63" t="s">
        <v>2</v>
      </c>
      <c r="C14" s="64"/>
      <c r="D14" s="65"/>
      <c r="E14" s="63" t="s">
        <v>3</v>
      </c>
      <c r="F14" s="64"/>
      <c r="G14" s="65"/>
      <c r="H14" s="63" t="s">
        <v>4</v>
      </c>
      <c r="I14" s="64"/>
      <c r="J14" s="65"/>
      <c r="K14" s="5" t="s">
        <v>5</v>
      </c>
      <c r="L14" s="4"/>
      <c r="M14" s="63" t="s">
        <v>2</v>
      </c>
      <c r="N14" s="64"/>
      <c r="O14" s="64"/>
      <c r="P14" s="64"/>
      <c r="Q14" s="64"/>
      <c r="R14" s="65"/>
      <c r="S14" s="63" t="s">
        <v>3</v>
      </c>
      <c r="T14" s="64"/>
      <c r="U14" s="64"/>
      <c r="V14" s="65"/>
      <c r="W14" s="3"/>
    </row>
    <row r="15" spans="1:23" s="8" customFormat="1" ht="30.75" customHeight="1" x14ac:dyDescent="0.25">
      <c r="B15" s="69">
        <v>11</v>
      </c>
      <c r="C15" s="70"/>
      <c r="D15" s="71"/>
      <c r="E15" s="69">
        <v>7</v>
      </c>
      <c r="F15" s="70"/>
      <c r="G15" s="72"/>
      <c r="H15" s="73">
        <v>5000</v>
      </c>
      <c r="I15" s="74"/>
      <c r="J15" s="75"/>
      <c r="K15" s="7">
        <f>H15/(B15*24)</f>
        <v>18.939393939393938</v>
      </c>
      <c r="L15" s="4"/>
      <c r="M15" s="76">
        <v>11</v>
      </c>
      <c r="N15" s="76"/>
      <c r="O15" s="76"/>
      <c r="P15" s="76"/>
      <c r="Q15" s="76"/>
      <c r="R15" s="76"/>
      <c r="S15" s="76">
        <v>7</v>
      </c>
      <c r="T15" s="76"/>
      <c r="U15" s="76"/>
      <c r="V15" s="76"/>
      <c r="W15" s="3"/>
    </row>
    <row r="16" spans="1:23" s="8" customFormat="1" ht="30.75" customHeight="1" x14ac:dyDescent="0.25">
      <c r="B16" s="9" t="s">
        <v>6</v>
      </c>
      <c r="C16" s="10">
        <v>0</v>
      </c>
      <c r="D16" s="10">
        <v>1</v>
      </c>
      <c r="E16" s="10">
        <v>2</v>
      </c>
      <c r="F16" s="10">
        <v>3</v>
      </c>
      <c r="G16" s="10">
        <v>4</v>
      </c>
      <c r="H16" s="10">
        <v>5</v>
      </c>
      <c r="I16" s="10">
        <v>6</v>
      </c>
      <c r="J16" s="10">
        <v>7</v>
      </c>
      <c r="K16" s="11">
        <v>8</v>
      </c>
      <c r="L16" s="4"/>
      <c r="M16" s="12" t="s">
        <v>6</v>
      </c>
      <c r="N16" s="13">
        <v>0</v>
      </c>
      <c r="O16" s="13">
        <v>1</v>
      </c>
      <c r="P16" s="13">
        <v>2</v>
      </c>
      <c r="Q16" s="13">
        <v>3</v>
      </c>
      <c r="R16" s="13">
        <v>4</v>
      </c>
      <c r="S16" s="13">
        <v>5</v>
      </c>
      <c r="T16" s="13">
        <v>6</v>
      </c>
      <c r="U16" s="13">
        <v>7</v>
      </c>
      <c r="V16" s="14">
        <v>8</v>
      </c>
      <c r="W16" s="3"/>
    </row>
    <row r="17" spans="2:42" s="8" customFormat="1" ht="29.25" customHeight="1" x14ac:dyDescent="0.25">
      <c r="B17" s="15" t="s">
        <v>7</v>
      </c>
      <c r="C17" s="16">
        <f t="shared" ref="C17:K17" si="0">EXP($C$44)*$B$15^$C$42*$E$15^$C$41*(10-C$16)^$C$43</f>
        <v>4.1252770791840634</v>
      </c>
      <c r="D17" s="16">
        <f t="shared" si="0"/>
        <v>4.258200714007506</v>
      </c>
      <c r="E17" s="16">
        <f t="shared" si="0"/>
        <v>4.4118733588713015</v>
      </c>
      <c r="F17" s="16">
        <f t="shared" si="0"/>
        <v>4.592811419994633</v>
      </c>
      <c r="G17" s="16">
        <f t="shared" si="0"/>
        <v>4.8109361982800962</v>
      </c>
      <c r="H17" s="16">
        <f t="shared" si="0"/>
        <v>5.082333413984701</v>
      </c>
      <c r="I17" s="16">
        <f t="shared" si="0"/>
        <v>5.4354194784161001</v>
      </c>
      <c r="J17" s="16">
        <f t="shared" si="0"/>
        <v>5.9270641277515272</v>
      </c>
      <c r="K17" s="16">
        <f t="shared" si="0"/>
        <v>6.6964263257781695</v>
      </c>
      <c r="L17" s="17" t="str">
        <f>IF(OR(B15&lt;O29,B15&gt;P29,E15&lt;O26,E15&gt;O27),"EXTRAPOLATED","")</f>
        <v/>
      </c>
      <c r="M17" s="15" t="s">
        <v>8</v>
      </c>
      <c r="N17" s="18">
        <f t="shared" ref="N17:V17" si="1">EXP($G$44)*$M$15^$G$42*$S$15^$G$41*(10-N$16)^$G$43</f>
        <v>2557.2114801434445</v>
      </c>
      <c r="O17" s="18">
        <f t="shared" si="1"/>
        <v>2668.4106888690358</v>
      </c>
      <c r="P17" s="18">
        <f t="shared" si="1"/>
        <v>2798.4547615588745</v>
      </c>
      <c r="Q17" s="18">
        <f t="shared" si="1"/>
        <v>2953.568429925338</v>
      </c>
      <c r="R17" s="18">
        <f t="shared" si="1"/>
        <v>3143.3557870790642</v>
      </c>
      <c r="S17" s="18">
        <f t="shared" si="1"/>
        <v>3383.6291963309773</v>
      </c>
      <c r="T17" s="18">
        <f t="shared" si="1"/>
        <v>3702.8354163695908</v>
      </c>
      <c r="U17" s="18">
        <f t="shared" si="1"/>
        <v>4159.1986029329273</v>
      </c>
      <c r="V17" s="18">
        <f t="shared" si="1"/>
        <v>4899.4860696205351</v>
      </c>
      <c r="W17" s="19" t="str">
        <f>IF(OR(M15&lt;O29,M15&gt;P29,S15&lt;O26,S15&gt;O27),"EXTRAPOLATED","")</f>
        <v/>
      </c>
    </row>
    <row r="18" spans="2:42" s="8" customFormat="1" ht="15.75" x14ac:dyDescent="0.25">
      <c r="B18" s="66" t="s">
        <v>9</v>
      </c>
      <c r="C18" s="67">
        <f t="shared" ref="C18:K18" si="2">C17*$K$15</f>
        <v>78.130247711819379</v>
      </c>
      <c r="D18" s="67">
        <f t="shared" si="2"/>
        <v>80.647740795596704</v>
      </c>
      <c r="E18" s="67">
        <f t="shared" si="2"/>
        <v>83.558207554380701</v>
      </c>
      <c r="F18" s="67">
        <f t="shared" si="2"/>
        <v>86.98506477262562</v>
      </c>
      <c r="G18" s="67">
        <f t="shared" si="2"/>
        <v>91.116215876516961</v>
      </c>
      <c r="H18" s="67">
        <f t="shared" si="2"/>
        <v>96.256314658801145</v>
      </c>
      <c r="I18" s="67">
        <f t="shared" si="2"/>
        <v>102.94355072757764</v>
      </c>
      <c r="J18" s="67">
        <f t="shared" si="2"/>
        <v>112.2550024195365</v>
      </c>
      <c r="K18" s="67">
        <f t="shared" si="2"/>
        <v>126.82625617004108</v>
      </c>
      <c r="L18" s="4"/>
      <c r="M18" s="20"/>
      <c r="N18" s="21"/>
      <c r="O18" s="21"/>
      <c r="P18" s="21"/>
      <c r="Q18" s="21"/>
      <c r="R18" s="21"/>
      <c r="S18" s="21"/>
      <c r="T18" s="21"/>
      <c r="U18" s="21"/>
      <c r="V18" s="22"/>
      <c r="W18" s="3"/>
    </row>
    <row r="19" spans="2:42" s="8" customFormat="1" ht="31.5" customHeight="1" x14ac:dyDescent="0.25">
      <c r="B19" s="66"/>
      <c r="C19" s="68" t="e">
        <f>EXP(#REF!)*((10-C$16)^#REF!)*($B$15^#REF!)*($E$15^#REF!)</f>
        <v>#REF!</v>
      </c>
      <c r="D19" s="68" t="e">
        <f>EXP(#REF!)*((10-D$16)^#REF!)*($B$15^#REF!)*($E$15^#REF!)</f>
        <v>#REF!</v>
      </c>
      <c r="E19" s="68" t="e">
        <f>EXP(#REF!)*((10-E$16)^#REF!)*($B$15^#REF!)*($E$15^#REF!)</f>
        <v>#REF!</v>
      </c>
      <c r="F19" s="68" t="e">
        <f>EXP(#REF!)*((10-F$16)^#REF!)*($B$15^#REF!)*($E$15^#REF!)</f>
        <v>#REF!</v>
      </c>
      <c r="G19" s="68" t="e">
        <f>EXP(#REF!)*((10-G$16)^#REF!)*($B$15^#REF!)*($E$15^#REF!)</f>
        <v>#REF!</v>
      </c>
      <c r="H19" s="68" t="e">
        <f>EXP(#REF!)*((10-H$16)^#REF!)*($B$15^#REF!)*($E$15^#REF!)</f>
        <v>#REF!</v>
      </c>
      <c r="I19" s="68" t="e">
        <f>EXP(#REF!)*((10-I$16)^#REF!)*($B$15^#REF!)*($E$15^#REF!)</f>
        <v>#REF!</v>
      </c>
      <c r="J19" s="68" t="e">
        <f>EXP(#REF!)*((10-J$16)^#REF!)*($B$15^#REF!)*($E$15^#REF!)</f>
        <v>#REF!</v>
      </c>
      <c r="K19" s="68" t="e">
        <f>EXP(#REF!)*((10-K$16)^#REF!)*($B$15^#REF!)*($E$15^#REF!)</f>
        <v>#REF!</v>
      </c>
      <c r="L19" s="4"/>
      <c r="M19" s="23"/>
      <c r="N19" s="23"/>
      <c r="O19" s="23"/>
      <c r="P19" s="23"/>
      <c r="Q19" s="23"/>
      <c r="R19" s="23"/>
      <c r="S19" s="23"/>
      <c r="T19" s="23"/>
      <c r="U19" s="23"/>
      <c r="V19" s="23"/>
      <c r="Y19" s="3"/>
      <c r="Z19" s="3"/>
    </row>
    <row r="20" spans="2:42" ht="15.75" x14ac:dyDescent="0.25">
      <c r="B20" s="20"/>
      <c r="C20" s="21"/>
      <c r="D20" s="21"/>
      <c r="E20" s="21"/>
      <c r="F20" s="21"/>
      <c r="G20" s="21"/>
      <c r="H20" s="21"/>
      <c r="I20" s="21"/>
      <c r="J20" s="21"/>
      <c r="K20" s="2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42" ht="15.75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AM21" s="24"/>
      <c r="AN21" s="24"/>
      <c r="AO21" s="24"/>
      <c r="AP21" s="24"/>
    </row>
    <row r="22" spans="2:42" ht="16.5" thickBot="1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25"/>
      <c r="Q22" s="25"/>
      <c r="R22" s="25"/>
      <c r="S22" s="25"/>
      <c r="T22" s="4"/>
      <c r="U22" s="4"/>
      <c r="V22" s="4"/>
      <c r="AA22" s="8"/>
    </row>
    <row r="23" spans="2:42" ht="16.5" customHeight="1" thickBot="1" x14ac:dyDescent="0.3">
      <c r="B23" s="83" t="s">
        <v>10</v>
      </c>
      <c r="C23" s="84"/>
      <c r="D23" s="84"/>
      <c r="E23" s="84"/>
      <c r="F23" s="84"/>
      <c r="G23" s="84"/>
      <c r="H23" s="84"/>
      <c r="I23" s="85"/>
      <c r="J23" s="4"/>
      <c r="K23" s="4"/>
      <c r="L23" s="4"/>
      <c r="M23" s="79" t="s">
        <v>11</v>
      </c>
      <c r="N23" s="80"/>
      <c r="O23" s="26" t="s">
        <v>12</v>
      </c>
      <c r="P23" s="26" t="s">
        <v>13</v>
      </c>
      <c r="Q23" s="25"/>
      <c r="R23" s="4"/>
      <c r="S23" s="4"/>
      <c r="T23" s="4"/>
      <c r="U23" s="4"/>
      <c r="V23" s="4"/>
      <c r="AC23" s="8"/>
    </row>
    <row r="24" spans="2:42" ht="47.25" x14ac:dyDescent="0.25">
      <c r="B24" s="27" t="s">
        <v>14</v>
      </c>
      <c r="C24" s="28" t="s">
        <v>15</v>
      </c>
      <c r="D24" s="29" t="s">
        <v>16</v>
      </c>
      <c r="E24" s="28" t="s">
        <v>17</v>
      </c>
      <c r="F24" s="29" t="s">
        <v>18</v>
      </c>
      <c r="G24" s="88" t="s">
        <v>19</v>
      </c>
      <c r="H24" s="89"/>
      <c r="I24" s="28" t="s">
        <v>20</v>
      </c>
      <c r="J24" s="4"/>
      <c r="L24" s="4"/>
      <c r="M24" s="81"/>
      <c r="N24" s="82"/>
      <c r="O24" s="30" t="s">
        <v>43</v>
      </c>
      <c r="P24" s="30" t="s">
        <v>44</v>
      </c>
      <c r="Q24" s="25"/>
      <c r="R24" s="4"/>
      <c r="S24" s="4"/>
      <c r="T24" s="4"/>
      <c r="U24" s="4"/>
      <c r="V24" s="4"/>
      <c r="AC24" s="8"/>
    </row>
    <row r="25" spans="2:42" ht="45" customHeight="1" x14ac:dyDescent="0.25">
      <c r="B25" s="50" t="s">
        <v>42</v>
      </c>
      <c r="C25" s="50">
        <v>2005</v>
      </c>
      <c r="D25" s="50">
        <v>294.12</v>
      </c>
      <c r="E25" s="50">
        <v>32.200000000000003</v>
      </c>
      <c r="F25" s="50">
        <v>13.65</v>
      </c>
      <c r="G25" s="90">
        <v>87829</v>
      </c>
      <c r="H25" s="91"/>
      <c r="I25" s="50">
        <v>51480</v>
      </c>
      <c r="J25" s="4"/>
      <c r="L25" s="4"/>
      <c r="M25" s="4"/>
      <c r="N25" s="4"/>
      <c r="O25" s="4"/>
      <c r="P25" s="4"/>
      <c r="Q25" s="25"/>
      <c r="R25" s="4"/>
      <c r="S25" s="4"/>
      <c r="T25" s="4"/>
      <c r="U25" s="4"/>
      <c r="V25" s="4"/>
      <c r="AC25" s="8"/>
    </row>
    <row r="26" spans="2:42" ht="15.75" x14ac:dyDescent="0.25">
      <c r="B26" s="34" t="s">
        <v>24</v>
      </c>
      <c r="C26" s="4"/>
      <c r="D26" s="4"/>
      <c r="E26" s="4"/>
      <c r="F26" s="4"/>
      <c r="G26" s="4"/>
      <c r="H26" s="4"/>
      <c r="I26" s="4"/>
      <c r="J26" s="4"/>
      <c r="L26" s="4"/>
      <c r="M26" s="31" t="s">
        <v>21</v>
      </c>
      <c r="N26" s="31"/>
      <c r="O26" s="32">
        <v>6.2</v>
      </c>
      <c r="P26" s="31" t="s">
        <v>22</v>
      </c>
      <c r="Q26" s="25"/>
      <c r="R26" s="4"/>
      <c r="S26" s="4"/>
      <c r="T26" s="4"/>
      <c r="U26" s="4"/>
      <c r="V26" s="4"/>
      <c r="AC26" s="8"/>
    </row>
    <row r="27" spans="2:42" ht="15.75" x14ac:dyDescent="0.25">
      <c r="B27" s="4"/>
      <c r="C27" s="4"/>
      <c r="D27" s="4"/>
      <c r="E27" s="4"/>
      <c r="F27" s="4"/>
      <c r="G27" s="4"/>
      <c r="H27" s="4"/>
      <c r="I27" s="4"/>
      <c r="J27" s="4"/>
      <c r="L27" s="4"/>
      <c r="M27" s="31" t="s">
        <v>23</v>
      </c>
      <c r="N27" s="31"/>
      <c r="O27" s="33">
        <v>13.65</v>
      </c>
      <c r="P27" s="31" t="s">
        <v>22</v>
      </c>
      <c r="Q27" s="25"/>
      <c r="R27" s="4"/>
      <c r="S27" s="4"/>
      <c r="T27" s="4"/>
      <c r="U27" s="4"/>
      <c r="V27" s="4"/>
      <c r="AC27" s="8"/>
    </row>
    <row r="28" spans="2:42" ht="31.5" x14ac:dyDescent="0.25">
      <c r="B28" s="34" t="s">
        <v>24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86" t="s">
        <v>25</v>
      </c>
      <c r="N28" s="87"/>
      <c r="O28" s="35" t="s">
        <v>26</v>
      </c>
      <c r="P28" s="35" t="s">
        <v>27</v>
      </c>
      <c r="Q28" s="25"/>
      <c r="R28" s="4"/>
      <c r="S28" s="4"/>
      <c r="T28" s="4"/>
      <c r="U28" s="4"/>
      <c r="V28" s="4"/>
      <c r="AC28" s="8"/>
    </row>
    <row r="29" spans="2:42" ht="15.75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86" t="s">
        <v>28</v>
      </c>
      <c r="N29" s="87"/>
      <c r="O29" s="36">
        <v>10</v>
      </c>
      <c r="P29" s="36">
        <v>22.5</v>
      </c>
      <c r="Q29" s="25"/>
      <c r="R29" s="4"/>
      <c r="S29" s="4"/>
      <c r="T29" s="4"/>
      <c r="U29" s="4"/>
      <c r="V29" s="4"/>
      <c r="AC29" s="8"/>
    </row>
    <row r="30" spans="2:42" ht="15.75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25"/>
      <c r="N30" s="25"/>
      <c r="O30" s="44"/>
      <c r="P30" s="44"/>
      <c r="Q30" s="25"/>
      <c r="R30" s="4"/>
      <c r="S30" s="4"/>
      <c r="T30" s="4"/>
      <c r="U30" s="4"/>
      <c r="V30" s="4"/>
      <c r="AC30" s="8"/>
    </row>
    <row r="31" spans="2:42" ht="15.75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25"/>
      <c r="N31" s="25"/>
      <c r="O31" s="44"/>
      <c r="P31" s="44"/>
      <c r="Q31" s="25"/>
      <c r="R31" s="4"/>
      <c r="S31" s="4"/>
      <c r="T31" s="4"/>
      <c r="U31" s="4"/>
      <c r="V31" s="4"/>
      <c r="AC31" s="8"/>
    </row>
    <row r="32" spans="2:42" ht="15.75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25"/>
      <c r="N32" s="25"/>
      <c r="O32" s="44"/>
      <c r="P32" s="44"/>
      <c r="Q32" s="25"/>
      <c r="R32" s="4"/>
      <c r="S32" s="4"/>
      <c r="T32" s="4"/>
      <c r="U32" s="4"/>
      <c r="V32" s="4"/>
      <c r="AC32" s="8"/>
    </row>
    <row r="33" spans="2:29" ht="15.75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25"/>
      <c r="N33" s="25"/>
      <c r="O33" s="44"/>
      <c r="P33" s="44"/>
      <c r="Q33" s="25"/>
      <c r="R33" s="4"/>
      <c r="S33" s="4"/>
      <c r="T33" s="4"/>
      <c r="U33" s="4"/>
      <c r="V33" s="4"/>
      <c r="AC33" s="8"/>
    </row>
    <row r="34" spans="2:29" ht="15.75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25"/>
      <c r="N34" s="25"/>
      <c r="O34" s="44"/>
      <c r="P34" s="44"/>
      <c r="Q34" s="25"/>
      <c r="R34" s="4"/>
      <c r="S34" s="4"/>
      <c r="T34" s="4"/>
      <c r="U34" s="4"/>
      <c r="V34" s="4"/>
      <c r="AC34" s="8"/>
    </row>
    <row r="35" spans="2:29" ht="15.75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25"/>
      <c r="N35" s="25"/>
      <c r="O35" s="44"/>
      <c r="P35" s="44"/>
      <c r="Q35" s="25"/>
      <c r="R35" s="4"/>
      <c r="S35" s="4"/>
      <c r="T35" s="4"/>
      <c r="U35" s="4"/>
      <c r="V35" s="4"/>
      <c r="AC35" s="8"/>
    </row>
    <row r="36" spans="2:29" ht="15.75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25"/>
      <c r="N36" s="25"/>
      <c r="O36" s="44"/>
      <c r="P36" s="44"/>
      <c r="Q36" s="25"/>
      <c r="R36" s="4"/>
      <c r="S36" s="4"/>
      <c r="T36" s="4"/>
      <c r="U36" s="4"/>
      <c r="V36" s="4"/>
      <c r="AC36" s="8"/>
    </row>
    <row r="37" spans="2:29" ht="15.75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25"/>
      <c r="N37" s="25"/>
      <c r="O37" s="44"/>
      <c r="P37" s="44"/>
      <c r="Q37" s="25"/>
      <c r="R37" s="4"/>
      <c r="S37" s="4"/>
      <c r="T37" s="4"/>
      <c r="U37" s="4"/>
      <c r="V37" s="4"/>
      <c r="AC37" s="8"/>
    </row>
    <row r="38" spans="2:29" ht="15.75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25"/>
      <c r="N38" s="25"/>
      <c r="O38" s="44"/>
      <c r="P38" s="44"/>
      <c r="Q38" s="25"/>
      <c r="R38" s="4"/>
      <c r="S38" s="4"/>
      <c r="T38" s="4"/>
      <c r="U38" s="4"/>
      <c r="V38" s="4"/>
      <c r="AC38" s="8"/>
    </row>
    <row r="39" spans="2:29" x14ac:dyDescent="0.25">
      <c r="B39" s="77" t="s">
        <v>29</v>
      </c>
      <c r="C39" s="78"/>
      <c r="F39" s="77" t="s">
        <v>30</v>
      </c>
      <c r="G39" s="78"/>
    </row>
    <row r="40" spans="2:29" x14ac:dyDescent="0.25">
      <c r="B40" s="77" t="s">
        <v>31</v>
      </c>
      <c r="C40" s="78"/>
      <c r="F40" s="77" t="s">
        <v>31</v>
      </c>
      <c r="G40" s="78"/>
    </row>
    <row r="41" spans="2:29" x14ac:dyDescent="0.25">
      <c r="B41" s="37" t="s">
        <v>3</v>
      </c>
      <c r="C41" s="37">
        <v>0.62819999999999998</v>
      </c>
      <c r="F41" s="37" t="s">
        <v>3</v>
      </c>
      <c r="G41" s="37">
        <v>0.62824000000000002</v>
      </c>
    </row>
    <row r="42" spans="2:29" x14ac:dyDescent="0.25">
      <c r="B42" s="37" t="s">
        <v>2</v>
      </c>
      <c r="C42" s="37">
        <v>2</v>
      </c>
      <c r="F42" s="37" t="s">
        <v>2</v>
      </c>
      <c r="G42" s="37">
        <v>2.6328999999999998</v>
      </c>
    </row>
    <row r="43" spans="2:29" x14ac:dyDescent="0.25">
      <c r="B43" s="37" t="s">
        <v>6</v>
      </c>
      <c r="C43" s="38">
        <v>-0.30099999999999999</v>
      </c>
      <c r="F43" s="37" t="s">
        <v>6</v>
      </c>
      <c r="G43" s="38">
        <v>-0.40400000000000003</v>
      </c>
    </row>
    <row r="44" spans="2:29" x14ac:dyDescent="0.25">
      <c r="B44" s="37" t="s">
        <v>32</v>
      </c>
      <c r="C44" s="38">
        <v>-3.9079999999999999</v>
      </c>
      <c r="F44" s="37" t="s">
        <v>32</v>
      </c>
      <c r="G44" s="38">
        <v>1.2410000000000001</v>
      </c>
    </row>
    <row r="45" spans="2:29" x14ac:dyDescent="0.25">
      <c r="B45" s="37" t="s">
        <v>33</v>
      </c>
      <c r="C45" s="38">
        <f>EXP(C44)</f>
        <v>2.0080622171543543E-2</v>
      </c>
      <c r="F45" s="37" t="s">
        <v>33</v>
      </c>
      <c r="G45" s="38">
        <f>EXP(G44)</f>
        <v>3.4590708066102507</v>
      </c>
    </row>
  </sheetData>
  <protectedRanges>
    <protectedRange algorithmName="SHA-512" hashValue="IYcOBf+ikCcTjVhHDj2Ztm5suFSFW0Ubao/t+g9nX2D/NlwQh3SvWUqMLcf2lpupoSaTA1xgT9pSovY8dpGqjg==" saltValue="Y1tLLHRNhJK1/cJ/kz0Fnw==" spinCount="100000" sqref="B15:G15 M15:V15" name="Range1"/>
  </protectedRanges>
  <mergeCells count="33">
    <mergeCell ref="B40:C40"/>
    <mergeCell ref="F40:G40"/>
    <mergeCell ref="M23:N24"/>
    <mergeCell ref="B23:I23"/>
    <mergeCell ref="M28:N28"/>
    <mergeCell ref="M29:N29"/>
    <mergeCell ref="B39:C39"/>
    <mergeCell ref="F39:G39"/>
    <mergeCell ref="G24:H24"/>
    <mergeCell ref="G25:H25"/>
    <mergeCell ref="G18:G19"/>
    <mergeCell ref="H18:H19"/>
    <mergeCell ref="I18:I19"/>
    <mergeCell ref="J18:J19"/>
    <mergeCell ref="K18:K19"/>
    <mergeCell ref="B15:D15"/>
    <mergeCell ref="E15:G15"/>
    <mergeCell ref="H15:J15"/>
    <mergeCell ref="M15:R15"/>
    <mergeCell ref="S15:V15"/>
    <mergeCell ref="B18:B19"/>
    <mergeCell ref="C18:C19"/>
    <mergeCell ref="D18:D19"/>
    <mergeCell ref="E18:E19"/>
    <mergeCell ref="F18:F19"/>
    <mergeCell ref="B9:R11"/>
    <mergeCell ref="B13:K13"/>
    <mergeCell ref="M13:V13"/>
    <mergeCell ref="B14:D14"/>
    <mergeCell ref="E14:G14"/>
    <mergeCell ref="H14:J14"/>
    <mergeCell ref="M14:R14"/>
    <mergeCell ref="S14:V14"/>
  </mergeCells>
  <conditionalFormatting sqref="B15 M15">
    <cfRule type="cellIs" dxfId="1" priority="1" operator="between">
      <formula>$O$29</formula>
      <formula>$P$29</formula>
    </cfRule>
  </conditionalFormatting>
  <conditionalFormatting sqref="E15:G15 S15">
    <cfRule type="cellIs" dxfId="0" priority="2" operator="between">
      <formula>$O$26</formula>
      <formula>$O$27</formula>
    </cfRule>
  </conditionalFormatting>
  <pageMargins left="0.70866141732283472" right="0.70866141732283472" top="0.74803149606299213" bottom="0.74803149606299213" header="0.31496062992125984" footer="0.31496062992125984"/>
  <pageSetup paperSize="9" scale="5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44"/>
  <sheetViews>
    <sheetView topLeftCell="A4" zoomScale="70" zoomScaleNormal="70" workbookViewId="0">
      <selection activeCell="AI11" sqref="AI11"/>
    </sheetView>
  </sheetViews>
  <sheetFormatPr defaultRowHeight="15.75" x14ac:dyDescent="0.25"/>
  <cols>
    <col min="1" max="1" width="4.42578125" style="1" customWidth="1"/>
    <col min="2" max="2" width="14.5703125" style="1" customWidth="1" collapsed="1"/>
    <col min="3" max="3" width="12.28515625" style="1" customWidth="1" collapsed="1"/>
    <col min="4" max="4" width="10.28515625" style="1" customWidth="1" collapsed="1"/>
    <col min="5" max="5" width="9" style="1" customWidth="1" collapsed="1"/>
    <col min="6" max="6" width="10.42578125" style="1" customWidth="1" collapsed="1"/>
    <col min="7" max="7" width="11.140625" style="1" customWidth="1" collapsed="1"/>
    <col min="8" max="8" width="8.140625" style="1" customWidth="1" collapsed="1"/>
    <col min="9" max="9" width="5.5703125" style="1" customWidth="1" collapsed="1"/>
    <col min="10" max="11" width="8.140625" style="1" customWidth="1" collapsed="1"/>
    <col min="12" max="15" width="8.140625" style="1" customWidth="1"/>
    <col min="16" max="17" width="8.85546875" style="1" customWidth="1" collapsed="1"/>
    <col min="18" max="18" width="10.28515625" style="1" customWidth="1" collapsed="1"/>
    <col min="19" max="19" width="8.85546875" style="1" customWidth="1" collapsed="1"/>
    <col min="20" max="31" width="8.140625" style="1" customWidth="1" collapsed="1"/>
    <col min="32" max="16384" width="9.140625" style="1" collapsed="1"/>
  </cols>
  <sheetData>
    <row r="1" spans="1:33" ht="15.75" customHeight="1" x14ac:dyDescent="0.25"/>
    <row r="2" spans="1:33" ht="15.75" customHeight="1" x14ac:dyDescent="0.25"/>
    <row r="3" spans="1:33" ht="15.75" customHeight="1" x14ac:dyDescent="0.25"/>
    <row r="4" spans="1:33" ht="15.75" customHeight="1" x14ac:dyDescent="0.25"/>
    <row r="5" spans="1:33" ht="15.75" customHeight="1" x14ac:dyDescent="0.25"/>
    <row r="6" spans="1:33" ht="15.75" customHeight="1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21" customHeight="1" thickTop="1" x14ac:dyDescent="0.25"/>
    <row r="8" spans="1:33" ht="21" customHeight="1" thickBot="1" x14ac:dyDescent="0.3">
      <c r="I8" s="39"/>
      <c r="J8" s="94" t="s">
        <v>38</v>
      </c>
      <c r="K8" s="94"/>
      <c r="L8" s="94"/>
      <c r="M8" s="94"/>
      <c r="N8" s="94"/>
      <c r="O8" s="94"/>
      <c r="P8" s="94"/>
      <c r="Q8" s="94"/>
      <c r="R8" s="94"/>
      <c r="S8" s="94"/>
    </row>
    <row r="9" spans="1:33" ht="21" customHeight="1" thickTop="1" x14ac:dyDescent="0.25">
      <c r="B9" s="98" t="s">
        <v>42</v>
      </c>
      <c r="C9" s="98"/>
      <c r="D9" s="98"/>
      <c r="E9" s="98"/>
      <c r="F9" s="98"/>
      <c r="G9" s="98"/>
      <c r="I9" s="39"/>
      <c r="J9" s="95" t="s">
        <v>39</v>
      </c>
      <c r="K9" s="95"/>
      <c r="L9" s="101" t="s">
        <v>40</v>
      </c>
      <c r="M9" s="101"/>
      <c r="N9" s="101"/>
      <c r="O9" s="101"/>
      <c r="P9" s="101"/>
      <c r="Q9" s="101"/>
      <c r="R9" s="101"/>
      <c r="S9" s="101"/>
    </row>
    <row r="10" spans="1:33" ht="35.25" customHeight="1" x14ac:dyDescent="0.25">
      <c r="B10" s="98"/>
      <c r="C10" s="98"/>
      <c r="D10" s="98"/>
      <c r="E10" s="98"/>
      <c r="F10" s="98"/>
      <c r="G10" s="98"/>
      <c r="H10" s="40"/>
      <c r="I10" s="40"/>
      <c r="J10" s="96"/>
      <c r="K10" s="96"/>
      <c r="L10" s="41">
        <v>5</v>
      </c>
      <c r="M10" s="41">
        <v>6</v>
      </c>
      <c r="N10" s="41">
        <v>7</v>
      </c>
      <c r="O10" s="41">
        <v>8</v>
      </c>
      <c r="P10" s="41">
        <v>9</v>
      </c>
      <c r="Q10" s="41">
        <v>10</v>
      </c>
      <c r="R10" s="41">
        <v>11</v>
      </c>
      <c r="S10" s="41">
        <v>12</v>
      </c>
    </row>
    <row r="11" spans="1:33" ht="23.25" customHeight="1" x14ac:dyDescent="0.25">
      <c r="C11" s="40"/>
      <c r="D11" s="99" t="s">
        <v>6</v>
      </c>
      <c r="E11" s="99"/>
      <c r="I11" s="39"/>
      <c r="J11" s="97">
        <v>10</v>
      </c>
      <c r="K11" s="97"/>
      <c r="L11" s="42">
        <f t="array" ref="L11">EXP($G$44)*L$10^$G$41*$J11^$G$42*(10-$D$13)^$G$43</f>
        <v>9.935993359415459</v>
      </c>
      <c r="M11" s="42">
        <f t="array" ref="M11">EXP($G$44)*M$10^$G$41*$J11^$G$42*(10-$D$13)^$G$43</f>
        <v>11.141824337106556</v>
      </c>
      <c r="N11" s="42">
        <f t="array" ref="N11">EXP($G$44)*N$10^$G$41*$J11^$G$42*(10-$D$13)^$G$43</f>
        <v>12.27481958281756</v>
      </c>
      <c r="O11" s="42">
        <f t="array" ref="O11">EXP($G$44)*O$10^$G$41*$J11^$G$42*(10-$D$13)^$G$43</f>
        <v>13.348981042898135</v>
      </c>
      <c r="P11" s="42">
        <f t="array" ref="P11">EXP($G$44)*P$10^$G$41*$J11^$G$42*(10-$D$13)^$G$43</f>
        <v>14.374220371943137</v>
      </c>
      <c r="Q11" s="42">
        <f t="array" ref="Q11">EXP($G$44)*Q$10^$G$41*$J11^$G$42*(10-$D$13)^$G$43</f>
        <v>15.357873764467531</v>
      </c>
      <c r="R11" s="42">
        <f t="array" ref="R11">EXP($G$44)*R$10^$G$41*$J11^$G$42*(10-$D$13)^$G$43</f>
        <v>16.305560515434774</v>
      </c>
      <c r="S11" s="42">
        <f t="array" ref="S11">EXP($G$44)*S$10^$G$41*$J11^$G$42*(10-$D$13)^$G$43</f>
        <v>17.221703506172773</v>
      </c>
    </row>
    <row r="12" spans="1:33" ht="23.25" customHeight="1" thickBot="1" x14ac:dyDescent="0.3">
      <c r="C12" s="40"/>
      <c r="D12" s="100"/>
      <c r="E12" s="100"/>
      <c r="I12" s="39"/>
      <c r="J12" s="97">
        <v>12</v>
      </c>
      <c r="K12" s="97">
        <v>11</v>
      </c>
      <c r="L12" s="42">
        <f t="array" ref="L12">EXP($G$44)*L$10^$G$41*$J12^$G$42*(10-$D$13)^$G$43</f>
        <v>15.700217051928924</v>
      </c>
      <c r="M12" s="42">
        <f t="array" ref="M12">EXP($G$44)*M$10^$G$41*$J12^$G$42*(10-$D$13)^$G$43</f>
        <v>17.605593534467516</v>
      </c>
      <c r="N12" s="42">
        <f t="array" ref="N12">EXP($G$44)*N$10^$G$41*$J12^$G$42*(10-$D$13)^$G$43</f>
        <v>19.395879682315023</v>
      </c>
      <c r="O12" s="42">
        <f t="array" ref="O12">EXP($G$44)*O$10^$G$41*$J12^$G$42*(10-$D$13)^$G$43</f>
        <v>21.093200469682586</v>
      </c>
      <c r="P12" s="42">
        <f t="array" ref="P12">EXP($G$44)*P$10^$G$41*$J12^$G$42*(10-$D$13)^$G$43</f>
        <v>22.713217655073247</v>
      </c>
      <c r="Q12" s="42">
        <f t="array" ref="Q12">EXP($G$44)*Q$10^$G$41*$J12^$G$42*(10-$D$13)^$G$43</f>
        <v>24.267523420773529</v>
      </c>
      <c r="R12" s="42">
        <f t="array" ref="R12">EXP($G$44)*R$10^$G$41*$J12^$G$42*(10-$D$13)^$G$43</f>
        <v>25.764997014928422</v>
      </c>
      <c r="S12" s="42">
        <f t="array" ref="S12">EXP($G$44)*S$10^$G$41*$J12^$G$42*(10-$D$13)^$G$43</f>
        <v>27.212627189878152</v>
      </c>
    </row>
    <row r="13" spans="1:33" ht="23.25" customHeight="1" thickTop="1" x14ac:dyDescent="0.25">
      <c r="C13" s="40"/>
      <c r="D13" s="92">
        <v>3</v>
      </c>
      <c r="E13" s="92"/>
      <c r="I13" s="39"/>
      <c r="J13" s="97">
        <v>14</v>
      </c>
      <c r="K13" s="97">
        <v>12</v>
      </c>
      <c r="L13" s="42">
        <f t="array" ref="L13">EXP($G$44)*L$10^$G$41*$J13^$G$42*(10-$D$13)^$G$43</f>
        <v>23.115290057293912</v>
      </c>
      <c r="M13" s="42">
        <f t="array" ref="M13">EXP($G$44)*M$10^$G$41*$J13^$G$42*(10-$D$13)^$G$43</f>
        <v>25.920558921829443</v>
      </c>
      <c r="N13" s="42">
        <f t="array" ref="N13">EXP($G$44)*N$10^$G$41*$J13^$G$42*(10-$D$13)^$G$43</f>
        <v>28.556381309263646</v>
      </c>
      <c r="O13" s="42">
        <f t="array" ref="O13">EXP($G$44)*O$10^$G$41*$J13^$G$42*(10-$D$13)^$G$43</f>
        <v>31.055331622530517</v>
      </c>
      <c r="P13" s="42">
        <f t="array" ref="P13">EXP($G$44)*P$10^$G$41*$J13^$G$42*(10-$D$13)^$G$43</f>
        <v>33.440468529507562</v>
      </c>
      <c r="Q13" s="42">
        <f t="array" ref="Q13">EXP($G$44)*Q$10^$G$41*$J13^$G$42*(10-$D$13)^$G$43</f>
        <v>35.728859097169952</v>
      </c>
      <c r="R13" s="42">
        <f t="array" ref="R13">EXP($G$44)*R$10^$G$41*$J13^$G$42*(10-$D$13)^$G$43</f>
        <v>37.933576163662735</v>
      </c>
      <c r="S13" s="42">
        <f t="array" ref="S13">EXP($G$44)*S$10^$G$41*$J13^$G$42*(10-$D$13)^$G$43</f>
        <v>40.064909206956102</v>
      </c>
    </row>
    <row r="14" spans="1:33" ht="23.25" customHeight="1" thickBot="1" x14ac:dyDescent="0.3">
      <c r="C14" s="40"/>
      <c r="D14" s="93"/>
      <c r="E14" s="93"/>
      <c r="I14" s="39"/>
      <c r="J14" s="97">
        <v>16</v>
      </c>
      <c r="K14" s="97">
        <v>13</v>
      </c>
      <c r="L14" s="42">
        <f t="array" ref="L14">EXP($G$44)*L$10^$G$41*$J14^$G$42*(10-$D$13)^$G$43</f>
        <v>32.316335021383864</v>
      </c>
      <c r="M14" s="42">
        <f t="array" ref="M14">EXP($G$44)*M$10^$G$41*$J14^$G$42*(10-$D$13)^$G$43</f>
        <v>36.238241613370633</v>
      </c>
      <c r="N14" s="42">
        <f t="array" ref="N14">EXP($G$44)*N$10^$G$41*$J14^$G$42*(10-$D$13)^$G$43</f>
        <v>39.92325353050682</v>
      </c>
      <c r="O14" s="42">
        <f t="array" ref="O14">EXP($G$44)*O$10^$G$41*$J14^$G$42*(10-$D$13)^$G$43</f>
        <v>43.416911422108399</v>
      </c>
      <c r="P14" s="42">
        <f t="array" ref="P14">EXP($G$44)*P$10^$G$41*$J14^$G$42*(10-$D$13)^$G$43</f>
        <v>46.751452462549096</v>
      </c>
      <c r="Q14" s="42">
        <f t="array" ref="Q14">EXP($G$44)*Q$10^$G$41*$J14^$G$42*(10-$D$13)^$G$43</f>
        <v>49.950737267587371</v>
      </c>
      <c r="R14" s="42">
        <f t="array" ref="R14">EXP($G$44)*R$10^$G$41*$J14^$G$42*(10-$D$13)^$G$43</f>
        <v>53.033042320716547</v>
      </c>
      <c r="S14" s="42">
        <f t="array" ref="S14">EXP($G$44)*S$10^$G$41*$J14^$G$42*(10-$D$13)^$G$43</f>
        <v>56.012752828285123</v>
      </c>
    </row>
    <row r="15" spans="1:33" ht="23.25" customHeight="1" thickTop="1" x14ac:dyDescent="0.25">
      <c r="C15" s="40"/>
      <c r="D15" s="40"/>
      <c r="E15" s="40"/>
      <c r="F15" s="40"/>
      <c r="I15" s="39"/>
      <c r="J15" s="97">
        <v>18</v>
      </c>
      <c r="K15" s="97">
        <v>14</v>
      </c>
      <c r="L15" s="42">
        <f t="array" ref="L15">EXP($G$44)*L$10^$G$41*$J15^$G$42*(10-$D$13)^$G$43</f>
        <v>43.429243867812758</v>
      </c>
      <c r="M15" s="42">
        <f t="array" ref="M15">EXP($G$44)*M$10^$G$41*$J15^$G$42*(10-$D$13)^$G$43</f>
        <v>48.69981176164945</v>
      </c>
      <c r="N15" s="42">
        <f t="array" ref="N15">EXP($G$44)*N$10^$G$41*$J15^$G$42*(10-$D$13)^$G$43</f>
        <v>53.652021877654441</v>
      </c>
      <c r="O15" s="42">
        <f t="array" ref="O15">EXP($G$44)*O$10^$G$41*$J15^$G$42*(10-$D$13)^$G$43</f>
        <v>58.347075337914561</v>
      </c>
      <c r="P15" s="42">
        <f t="array" ref="P15">EXP($G$44)*P$10^$G$41*$J15^$G$42*(10-$D$13)^$G$43</f>
        <v>62.828295003965906</v>
      </c>
      <c r="Q15" s="42">
        <f t="array" ref="Q15">EXP($G$44)*Q$10^$G$41*$J15^$G$42*(10-$D$13)^$G$43</f>
        <v>67.127746656161492</v>
      </c>
      <c r="R15" s="42">
        <f t="array" ref="R15">EXP($G$44)*R$10^$G$41*$J15^$G$42*(10-$D$13)^$G$43</f>
        <v>71.269991676791506</v>
      </c>
      <c r="S15" s="42">
        <f t="array" ref="S15">EXP($G$44)*S$10^$G$41*$J15^$G$42*(10-$D$13)^$G$43</f>
        <v>75.274362042522981</v>
      </c>
    </row>
    <row r="16" spans="1:33" ht="23.25" customHeight="1" x14ac:dyDescent="0.25">
      <c r="C16" s="40"/>
      <c r="D16" s="40"/>
      <c r="E16" s="40"/>
      <c r="F16" s="40"/>
      <c r="G16" s="40"/>
      <c r="H16" s="40"/>
      <c r="I16" s="39"/>
      <c r="J16" s="97">
        <v>20</v>
      </c>
      <c r="K16" s="97">
        <v>15</v>
      </c>
      <c r="L16" s="42">
        <f t="array" ref="L16">EXP($G$44)*L$10^$G$41*$J16^$G$42*(10-$D$13)^$G$43</f>
        <v>56.572366920900414</v>
      </c>
      <c r="M16" s="42">
        <f t="array" ref="M16">EXP($G$44)*M$10^$G$41*$J16^$G$42*(10-$D$13)^$G$43</f>
        <v>63.437982672332637</v>
      </c>
      <c r="N16" s="42">
        <f t="array" ref="N16">EXP($G$44)*N$10^$G$41*$J16^$G$42*(10-$D$13)^$G$43</f>
        <v>69.888895071469889</v>
      </c>
      <c r="O16" s="42">
        <f t="array" ref="O16">EXP($G$44)*O$10^$G$41*$J16^$G$42*(10-$D$13)^$G$43</f>
        <v>76.00482672055702</v>
      </c>
      <c r="P16" s="42">
        <f t="array" ref="P16">EXP($G$44)*P$10^$G$41*$J16^$G$42*(10-$D$13)^$G$43</f>
        <v>81.842211409377271</v>
      </c>
      <c r="Q16" s="42">
        <f t="array" ref="Q16">EXP($G$44)*Q$10^$G$41*$J16^$G$42*(10-$D$13)^$G$43</f>
        <v>87.442819082101423</v>
      </c>
      <c r="R16" s="42">
        <f t="array" ref="R16">EXP($G$44)*R$10^$G$41*$J16^$G$42*(10-$D$13)^$G$43</f>
        <v>92.838644206218561</v>
      </c>
      <c r="S16" s="42">
        <f>EXP($G$44)*S$10^$G$41*$J16^$G$42*(10-$D$13)^$G$43</f>
        <v>98.054869252799136</v>
      </c>
    </row>
    <row r="17" spans="3:19" ht="23.25" customHeight="1" x14ac:dyDescent="0.25">
      <c r="C17" s="40"/>
      <c r="D17" s="40"/>
      <c r="E17" s="40"/>
      <c r="F17" s="40"/>
      <c r="G17" s="40"/>
      <c r="H17" s="40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</row>
    <row r="18" spans="3:19" ht="23.25" customHeight="1" x14ac:dyDescent="0.25">
      <c r="C18" s="40"/>
      <c r="D18" s="40"/>
      <c r="E18" s="40"/>
      <c r="F18" s="40"/>
      <c r="G18" s="40"/>
      <c r="H18" s="40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</row>
    <row r="19" spans="3:19" ht="23.25" customHeight="1" x14ac:dyDescent="0.25">
      <c r="C19" s="40"/>
      <c r="D19" s="40"/>
      <c r="E19" s="40"/>
      <c r="F19" s="40"/>
      <c r="G19" s="40"/>
      <c r="H19" s="40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</row>
    <row r="20" spans="3:19" ht="23.25" customHeight="1" x14ac:dyDescent="0.25">
      <c r="G20" s="43"/>
      <c r="H20" s="40"/>
      <c r="I20" s="39"/>
    </row>
    <row r="21" spans="3:19" ht="23.25" customHeight="1" x14ac:dyDescent="0.25">
      <c r="G21" s="40"/>
      <c r="H21" s="40"/>
      <c r="I21" s="39"/>
    </row>
    <row r="22" spans="3:19" ht="30" customHeight="1" thickBot="1" x14ac:dyDescent="0.3">
      <c r="G22" s="40"/>
      <c r="H22" s="40"/>
      <c r="I22" s="39"/>
      <c r="J22" s="94" t="s">
        <v>41</v>
      </c>
      <c r="K22" s="94"/>
      <c r="L22" s="94"/>
      <c r="M22" s="94"/>
      <c r="N22" s="94"/>
      <c r="O22" s="94"/>
      <c r="P22" s="94"/>
      <c r="Q22" s="94"/>
      <c r="R22" s="94"/>
      <c r="S22" s="94"/>
    </row>
    <row r="23" spans="3:19" ht="23.25" customHeight="1" thickTop="1" x14ac:dyDescent="0.25">
      <c r="G23" s="40"/>
      <c r="H23" s="40"/>
      <c r="I23" s="39"/>
      <c r="J23" s="102" t="s">
        <v>39</v>
      </c>
      <c r="K23" s="102"/>
      <c r="L23" s="101" t="s">
        <v>40</v>
      </c>
      <c r="M23" s="101"/>
      <c r="N23" s="101"/>
      <c r="O23" s="101"/>
      <c r="P23" s="101"/>
      <c r="Q23" s="101"/>
      <c r="R23" s="101"/>
      <c r="S23" s="101"/>
    </row>
    <row r="24" spans="3:19" ht="30" customHeight="1" x14ac:dyDescent="0.25">
      <c r="G24" s="40"/>
      <c r="H24" s="40"/>
      <c r="I24" s="39"/>
      <c r="J24" s="103"/>
      <c r="K24" s="103"/>
      <c r="L24" s="41">
        <v>5</v>
      </c>
      <c r="M24" s="41">
        <v>6</v>
      </c>
      <c r="N24" s="41">
        <v>7</v>
      </c>
      <c r="O24" s="41">
        <v>8</v>
      </c>
      <c r="P24" s="41">
        <v>9</v>
      </c>
      <c r="Q24" s="41">
        <v>10</v>
      </c>
      <c r="R24" s="41">
        <v>11</v>
      </c>
      <c r="S24" s="41">
        <v>12</v>
      </c>
    </row>
    <row r="25" spans="3:19" ht="23.25" customHeight="1" x14ac:dyDescent="0.25">
      <c r="J25" s="97">
        <v>10</v>
      </c>
      <c r="K25" s="97">
        <v>10</v>
      </c>
      <c r="L25" s="49">
        <f>(EXP($C$44)*L$24^$C$41*$J25^$C$42*(10-$D$13)^$C$43)</f>
        <v>3.0725263168602015</v>
      </c>
      <c r="M25" s="49">
        <f t="shared" ref="L25:R30" si="0">(EXP($C$44)*M$24^$C$41*$J25^$C$42*(10-$D$13)^$C$43)</f>
        <v>3.4453811249838013</v>
      </c>
      <c r="N25" s="49">
        <f t="shared" si="0"/>
        <v>3.7957119173509364</v>
      </c>
      <c r="O25" s="49">
        <f t="shared" si="0"/>
        <v>4.1278488330403258</v>
      </c>
      <c r="P25" s="49">
        <f t="shared" si="0"/>
        <v>4.4448570583845841</v>
      </c>
      <c r="Q25" s="49">
        <f t="shared" si="0"/>
        <v>4.7490053045139939</v>
      </c>
      <c r="R25" s="49">
        <f t="shared" si="0"/>
        <v>5.0420313246751611</v>
      </c>
      <c r="S25" s="49">
        <f>(EXP($C$44)*S$24^$C$41*$J25^$C$42*(10-$D$13)^$C$43)</f>
        <v>5.325302878232411</v>
      </c>
    </row>
    <row r="26" spans="3:19" ht="23.25" customHeight="1" x14ac:dyDescent="0.25">
      <c r="J26" s="97">
        <v>12</v>
      </c>
      <c r="K26" s="97">
        <v>11</v>
      </c>
      <c r="L26" s="49">
        <f t="shared" si="0"/>
        <v>4.4244378962786906</v>
      </c>
      <c r="M26" s="49">
        <f t="shared" si="0"/>
        <v>4.9613488199766742</v>
      </c>
      <c r="N26" s="49">
        <f t="shared" si="0"/>
        <v>5.4658251609853483</v>
      </c>
      <c r="O26" s="49">
        <f t="shared" si="0"/>
        <v>5.9441023195780689</v>
      </c>
      <c r="P26" s="49">
        <f t="shared" si="0"/>
        <v>6.4005941640738007</v>
      </c>
      <c r="Q26" s="49">
        <f t="shared" si="0"/>
        <v>6.8385676385001499</v>
      </c>
      <c r="R26" s="49">
        <f t="shared" si="0"/>
        <v>7.2605251075322323</v>
      </c>
      <c r="S26" s="49">
        <f t="shared" ref="S26:S30" si="1">(EXP($C$44)*S$24^$C$41*$J26^$C$42*(10-$D$13)^$C$43)</f>
        <v>7.6684361446546729</v>
      </c>
    </row>
    <row r="27" spans="3:19" ht="23.25" customHeight="1" x14ac:dyDescent="0.25">
      <c r="J27" s="97">
        <v>14</v>
      </c>
      <c r="K27" s="97">
        <v>12</v>
      </c>
      <c r="L27" s="49">
        <f t="shared" si="0"/>
        <v>6.0221515810459945</v>
      </c>
      <c r="M27" s="49">
        <f t="shared" si="0"/>
        <v>6.7529470049682514</v>
      </c>
      <c r="N27" s="49">
        <f t="shared" si="0"/>
        <v>7.4395953580078347</v>
      </c>
      <c r="O27" s="49">
        <f t="shared" si="0"/>
        <v>8.0905837127590399</v>
      </c>
      <c r="P27" s="49">
        <f t="shared" si="0"/>
        <v>8.7119198344337843</v>
      </c>
      <c r="Q27" s="49">
        <f t="shared" si="0"/>
        <v>9.3080503968474257</v>
      </c>
      <c r="R27" s="49">
        <f t="shared" si="0"/>
        <v>9.8823813963633178</v>
      </c>
      <c r="S27" s="49">
        <f t="shared" si="1"/>
        <v>10.437593641335527</v>
      </c>
    </row>
    <row r="28" spans="3:19" ht="23.25" customHeight="1" x14ac:dyDescent="0.25">
      <c r="J28" s="97">
        <v>16</v>
      </c>
      <c r="K28" s="97">
        <v>13</v>
      </c>
      <c r="L28" s="49">
        <f t="shared" si="0"/>
        <v>7.8656673711621155</v>
      </c>
      <c r="M28" s="49">
        <f t="shared" si="0"/>
        <v>8.8201756799585311</v>
      </c>
      <c r="N28" s="49">
        <f t="shared" si="0"/>
        <v>9.7170225084183972</v>
      </c>
      <c r="O28" s="49">
        <f t="shared" si="0"/>
        <v>10.567293012583235</v>
      </c>
      <c r="P28" s="49">
        <f t="shared" si="0"/>
        <v>11.378834069464535</v>
      </c>
      <c r="Q28" s="49">
        <f t="shared" si="0"/>
        <v>12.157453579555822</v>
      </c>
      <c r="R28" s="49">
        <f t="shared" si="0"/>
        <v>12.907600191168413</v>
      </c>
      <c r="S28" s="49">
        <f t="shared" si="1"/>
        <v>13.632775368274974</v>
      </c>
    </row>
    <row r="29" spans="3:19" ht="23.25" customHeight="1" x14ac:dyDescent="0.25">
      <c r="J29" s="97">
        <v>18</v>
      </c>
      <c r="K29" s="97">
        <v>14</v>
      </c>
      <c r="L29" s="49">
        <f t="shared" si="0"/>
        <v>9.9549852666270517</v>
      </c>
      <c r="M29" s="49">
        <f t="shared" si="0"/>
        <v>11.163034844947516</v>
      </c>
      <c r="N29" s="49">
        <f t="shared" si="0"/>
        <v>12.298106612217035</v>
      </c>
      <c r="O29" s="49">
        <f t="shared" si="0"/>
        <v>13.374230219050657</v>
      </c>
      <c r="P29" s="49">
        <f t="shared" si="0"/>
        <v>14.401336869166053</v>
      </c>
      <c r="Q29" s="49">
        <f t="shared" si="0"/>
        <v>15.38677718662534</v>
      </c>
      <c r="R29" s="49">
        <f t="shared" si="0"/>
        <v>16.336181491947524</v>
      </c>
      <c r="S29" s="49">
        <f t="shared" si="1"/>
        <v>17.253981325473013</v>
      </c>
    </row>
    <row r="30" spans="3:19" ht="23.25" customHeight="1" x14ac:dyDescent="0.25">
      <c r="J30" s="97">
        <v>20</v>
      </c>
      <c r="K30" s="97">
        <v>15</v>
      </c>
      <c r="L30" s="49">
        <f t="shared" si="0"/>
        <v>12.290105267440806</v>
      </c>
      <c r="M30" s="49">
        <f t="shared" si="0"/>
        <v>13.781524499935205</v>
      </c>
      <c r="N30" s="49">
        <f t="shared" si="0"/>
        <v>15.182847669403746</v>
      </c>
      <c r="O30" s="49">
        <f t="shared" si="0"/>
        <v>16.511395332161303</v>
      </c>
      <c r="P30" s="49">
        <f t="shared" si="0"/>
        <v>17.779428233538336</v>
      </c>
      <c r="Q30" s="49">
        <f t="shared" si="0"/>
        <v>18.996021218055976</v>
      </c>
      <c r="R30" s="49">
        <f t="shared" si="0"/>
        <v>20.168125298700645</v>
      </c>
      <c r="S30" s="49">
        <f t="shared" si="1"/>
        <v>21.301211512929644</v>
      </c>
    </row>
    <row r="31" spans="3:19" ht="20.25" customHeight="1" x14ac:dyDescent="0.25"/>
    <row r="35" spans="2:7" ht="15.75" customHeight="1" x14ac:dyDescent="0.25"/>
    <row r="39" spans="2:7" x14ac:dyDescent="0.25">
      <c r="B39" s="77" t="s">
        <v>29</v>
      </c>
      <c r="C39" s="78"/>
      <c r="F39" s="77" t="s">
        <v>30</v>
      </c>
      <c r="G39" s="78"/>
    </row>
    <row r="40" spans="2:7" x14ac:dyDescent="0.25">
      <c r="B40" s="77" t="s">
        <v>31</v>
      </c>
      <c r="C40" s="78"/>
      <c r="F40" s="77" t="s">
        <v>31</v>
      </c>
      <c r="G40" s="78"/>
    </row>
    <row r="41" spans="2:7" x14ac:dyDescent="0.25">
      <c r="B41" s="45" t="s">
        <v>34</v>
      </c>
      <c r="C41" s="37">
        <v>0.62819999999999998</v>
      </c>
      <c r="F41" s="45" t="s">
        <v>34</v>
      </c>
      <c r="G41" s="37">
        <v>0.62824238012235301</v>
      </c>
    </row>
    <row r="42" spans="2:7" x14ac:dyDescent="0.25">
      <c r="B42" s="45" t="s">
        <v>35</v>
      </c>
      <c r="C42" s="37">
        <v>2</v>
      </c>
      <c r="F42" s="45" t="s">
        <v>35</v>
      </c>
      <c r="G42" s="37">
        <v>2.5093614184321105</v>
      </c>
    </row>
    <row r="43" spans="2:7" x14ac:dyDescent="0.25">
      <c r="B43" s="45" t="s">
        <v>36</v>
      </c>
      <c r="C43" s="37">
        <v>-0.30099999999999999</v>
      </c>
      <c r="F43" s="45" t="s">
        <v>36</v>
      </c>
      <c r="G43" s="37">
        <v>-0.30084468819889559</v>
      </c>
    </row>
    <row r="44" spans="2:7" x14ac:dyDescent="0.25">
      <c r="B44" s="45" t="s">
        <v>37</v>
      </c>
      <c r="C44" s="37">
        <v>-3.9079999999999999</v>
      </c>
      <c r="F44" s="45" t="s">
        <v>37</v>
      </c>
      <c r="G44" s="37">
        <v>-3.9075547108722142</v>
      </c>
    </row>
  </sheetData>
  <sheetProtection selectLockedCells="1"/>
  <mergeCells count="25">
    <mergeCell ref="B39:C39"/>
    <mergeCell ref="B40:C40"/>
    <mergeCell ref="F39:G39"/>
    <mergeCell ref="F40:G40"/>
    <mergeCell ref="J29:K29"/>
    <mergeCell ref="J30:K30"/>
    <mergeCell ref="J28:K28"/>
    <mergeCell ref="J13:K13"/>
    <mergeCell ref="J14:K14"/>
    <mergeCell ref="J15:K15"/>
    <mergeCell ref="J16:K16"/>
    <mergeCell ref="J22:S22"/>
    <mergeCell ref="J23:K24"/>
    <mergeCell ref="J25:K25"/>
    <mergeCell ref="J26:K26"/>
    <mergeCell ref="J27:K27"/>
    <mergeCell ref="L23:S23"/>
    <mergeCell ref="D13:E14"/>
    <mergeCell ref="J8:S8"/>
    <mergeCell ref="J9:K10"/>
    <mergeCell ref="J11:K11"/>
    <mergeCell ref="J12:K12"/>
    <mergeCell ref="B9:G10"/>
    <mergeCell ref="D11:E12"/>
    <mergeCell ref="L9:S9"/>
  </mergeCells>
  <dataValidations count="4">
    <dataValidation allowBlank="1" showErrorMessage="1" promptTitle="Ship Speed" prompt="Speed through Water in Knots" sqref="J25:K30"/>
    <dataValidation allowBlank="1" showInputMessage="1" showErrorMessage="1" error="Enter value less than 2.95m" sqref="D13"/>
    <dataValidation allowBlank="1" showInputMessage="1" showErrorMessage="1" promptTitle="Delivered Power" prompt="In KW" sqref="L11:S16"/>
    <dataValidation allowBlank="1" showInputMessage="1" showErrorMessage="1" promptTitle="Total FO/24hr" prompt="In Tonnes" sqref="L25:S30"/>
  </dataValidations>
  <pageMargins left="0.70866141732283472" right="0.70866141732283472" top="0.74803149606299213" bottom="0.74803149606299213" header="0.31496062992125984" footer="0.31496062992125984"/>
  <pageSetup paperSize="9" scale="5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4"/>
  <sheetViews>
    <sheetView zoomScale="70" zoomScaleNormal="70" workbookViewId="0">
      <selection activeCell="L11" sqref="L11"/>
    </sheetView>
  </sheetViews>
  <sheetFormatPr defaultRowHeight="15.75" x14ac:dyDescent="0.25"/>
  <cols>
    <col min="1" max="1" width="4" style="1" customWidth="1" collapsed="1"/>
    <col min="2" max="2" width="11.140625" style="1" customWidth="1" collapsed="1"/>
    <col min="3" max="3" width="12.5703125" style="1" customWidth="1" collapsed="1"/>
    <col min="4" max="4" width="9.5703125" style="1" customWidth="1" collapsed="1"/>
    <col min="5" max="5" width="11" style="1" customWidth="1" collapsed="1"/>
    <col min="6" max="6" width="8.140625" style="1" customWidth="1" collapsed="1"/>
    <col min="7" max="7" width="12.5703125" style="1" customWidth="1" collapsed="1"/>
    <col min="8" max="8" width="12.5703125" style="1" customWidth="1"/>
    <col min="9" max="10" width="8.140625" style="1" customWidth="1" collapsed="1"/>
    <col min="11" max="16" width="8.85546875" style="1" customWidth="1" collapsed="1"/>
    <col min="17" max="17" width="10.28515625" style="1" customWidth="1" collapsed="1"/>
    <col min="18" max="18" width="8.85546875" style="1" customWidth="1" collapsed="1"/>
    <col min="19" max="30" width="8.140625" style="1" customWidth="1" collapsed="1"/>
    <col min="31" max="16384" width="9.140625" style="1" collapsed="1"/>
  </cols>
  <sheetData>
    <row r="1" spans="1:34" ht="15.75" customHeight="1" x14ac:dyDescent="0.25"/>
    <row r="2" spans="1:34" ht="15.75" customHeight="1" x14ac:dyDescent="0.25"/>
    <row r="3" spans="1:34" ht="15.75" customHeight="1" x14ac:dyDescent="0.25"/>
    <row r="4" spans="1:34" ht="15.75" customHeight="1" x14ac:dyDescent="0.25"/>
    <row r="5" spans="1:34" ht="15.75" customHeight="1" x14ac:dyDescent="0.25"/>
    <row r="6" spans="1:34" ht="15.75" customHeight="1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21" customHeight="1" thickTop="1" x14ac:dyDescent="0.25"/>
    <row r="8" spans="1:34" ht="21" customHeight="1" thickBot="1" x14ac:dyDescent="0.3">
      <c r="C8" s="46"/>
      <c r="D8" s="46"/>
      <c r="E8" s="46"/>
      <c r="F8" s="46"/>
      <c r="G8" s="46"/>
      <c r="H8" s="46"/>
      <c r="I8" s="46"/>
      <c r="J8" s="94" t="s">
        <v>38</v>
      </c>
      <c r="K8" s="94"/>
      <c r="L8" s="94"/>
      <c r="M8" s="94"/>
      <c r="N8" s="94"/>
      <c r="O8" s="94"/>
      <c r="P8" s="94"/>
      <c r="Q8" s="94"/>
      <c r="R8" s="94"/>
      <c r="S8" s="94"/>
    </row>
    <row r="9" spans="1:34" ht="21" customHeight="1" thickTop="1" x14ac:dyDescent="0.25">
      <c r="B9" s="98" t="s">
        <v>42</v>
      </c>
      <c r="C9" s="98"/>
      <c r="D9" s="98"/>
      <c r="E9" s="98"/>
      <c r="F9" s="98"/>
      <c r="G9" s="98"/>
      <c r="H9" s="46"/>
      <c r="I9" s="46"/>
      <c r="J9" s="95" t="s">
        <v>39</v>
      </c>
      <c r="K9" s="95"/>
      <c r="L9" s="101" t="s">
        <v>6</v>
      </c>
      <c r="M9" s="101"/>
      <c r="N9" s="101"/>
      <c r="O9" s="101"/>
      <c r="P9" s="101"/>
      <c r="Q9" s="101"/>
      <c r="R9" s="101"/>
      <c r="S9" s="101"/>
    </row>
    <row r="10" spans="1:34" ht="35.25" customHeight="1" x14ac:dyDescent="0.25">
      <c r="B10" s="98"/>
      <c r="C10" s="98"/>
      <c r="D10" s="98"/>
      <c r="E10" s="98"/>
      <c r="F10" s="98"/>
      <c r="G10" s="98"/>
      <c r="H10" s="40"/>
      <c r="I10" s="40"/>
      <c r="J10" s="96"/>
      <c r="K10" s="96"/>
      <c r="L10" s="41">
        <v>1</v>
      </c>
      <c r="M10" s="41">
        <v>2</v>
      </c>
      <c r="N10" s="41">
        <v>3</v>
      </c>
      <c r="O10" s="41">
        <v>4</v>
      </c>
      <c r="P10" s="41">
        <v>5</v>
      </c>
      <c r="Q10" s="41">
        <v>6</v>
      </c>
      <c r="R10" s="41">
        <v>7</v>
      </c>
      <c r="S10" s="41">
        <v>8</v>
      </c>
    </row>
    <row r="11" spans="1:34" ht="23.25" customHeight="1" x14ac:dyDescent="0.25">
      <c r="B11" s="40"/>
      <c r="C11" s="40"/>
      <c r="D11" s="99" t="s">
        <v>3</v>
      </c>
      <c r="E11" s="99"/>
      <c r="F11" s="47"/>
      <c r="G11" s="47"/>
      <c r="H11" s="47"/>
      <c r="J11" s="97">
        <v>10</v>
      </c>
      <c r="K11" s="97"/>
      <c r="L11" s="42">
        <f t="shared" ref="L11:S16" si="0">EXP($G$44)*$D$13^$G$41*$J11^$G$42*(10-L$10)^$G$43</f>
        <v>12.376919960485127</v>
      </c>
      <c r="M11" s="42">
        <f t="shared" si="0"/>
        <v>12.823351507646221</v>
      </c>
      <c r="N11" s="42">
        <f t="shared" si="0"/>
        <v>13.348981042898135</v>
      </c>
      <c r="O11" s="42">
        <f t="shared" si="0"/>
        <v>13.982624739183532</v>
      </c>
      <c r="P11" s="42">
        <f t="shared" si="0"/>
        <v>14.771002091780721</v>
      </c>
      <c r="Q11" s="42">
        <f t="shared" si="0"/>
        <v>15.796643690112703</v>
      </c>
      <c r="R11" s="42">
        <f t="shared" si="0"/>
        <v>17.224712332476681</v>
      </c>
      <c r="S11" s="42">
        <f t="shared" si="0"/>
        <v>19.459339605842285</v>
      </c>
    </row>
    <row r="12" spans="1:34" ht="23.25" customHeight="1" thickBot="1" x14ac:dyDescent="0.3">
      <c r="B12" s="40"/>
      <c r="C12" s="40"/>
      <c r="D12" s="100"/>
      <c r="E12" s="100"/>
      <c r="F12" s="47"/>
      <c r="G12" s="47"/>
      <c r="H12" s="47"/>
      <c r="J12" s="97">
        <v>12</v>
      </c>
      <c r="K12" s="97">
        <v>11</v>
      </c>
      <c r="L12" s="42">
        <f t="shared" si="0"/>
        <v>19.557212126136122</v>
      </c>
      <c r="M12" s="42">
        <f t="shared" si="0"/>
        <v>20.26263451680386</v>
      </c>
      <c r="N12" s="42">
        <f t="shared" si="0"/>
        <v>21.093200469682586</v>
      </c>
      <c r="O12" s="42">
        <f t="shared" si="0"/>
        <v>22.09444344614252</v>
      </c>
      <c r="P12" s="42">
        <f t="shared" si="0"/>
        <v>23.340186584937165</v>
      </c>
      <c r="Q12" s="42">
        <f t="shared" si="0"/>
        <v>24.960839410358009</v>
      </c>
      <c r="R12" s="42">
        <f t="shared" si="0"/>
        <v>27.217381543502807</v>
      </c>
      <c r="S12" s="42">
        <f t="shared" si="0"/>
        <v>30.748395701111313</v>
      </c>
    </row>
    <row r="13" spans="1:34" ht="23.25" customHeight="1" thickTop="1" x14ac:dyDescent="0.25">
      <c r="B13" s="40"/>
      <c r="C13" s="40"/>
      <c r="D13" s="92">
        <v>8</v>
      </c>
      <c r="E13" s="92"/>
      <c r="F13" s="48"/>
      <c r="G13" s="48"/>
      <c r="H13" s="48"/>
      <c r="J13" s="97">
        <v>14</v>
      </c>
      <c r="K13" s="97">
        <v>12</v>
      </c>
      <c r="L13" s="42">
        <f t="shared" si="0"/>
        <v>28.793909632741098</v>
      </c>
      <c r="M13" s="42">
        <f t="shared" si="0"/>
        <v>29.832496750311623</v>
      </c>
      <c r="N13" s="42">
        <f t="shared" si="0"/>
        <v>31.055331622530517</v>
      </c>
      <c r="O13" s="42">
        <f t="shared" si="0"/>
        <v>32.529452759974042</v>
      </c>
      <c r="P13" s="42">
        <f t="shared" si="0"/>
        <v>34.363549313854747</v>
      </c>
      <c r="Q13" s="42">
        <f t="shared" si="0"/>
        <v>36.749622068000093</v>
      </c>
      <c r="R13" s="42">
        <f t="shared" si="0"/>
        <v>40.071908999551674</v>
      </c>
      <c r="S13" s="42">
        <f t="shared" si="0"/>
        <v>45.270589768076718</v>
      </c>
    </row>
    <row r="14" spans="1:34" ht="23.25" customHeight="1" thickBot="1" x14ac:dyDescent="0.3">
      <c r="B14" s="40"/>
      <c r="C14" s="40"/>
      <c r="D14" s="93"/>
      <c r="E14" s="93"/>
      <c r="F14" s="48"/>
      <c r="G14" s="48"/>
      <c r="H14" s="48"/>
      <c r="J14" s="97">
        <v>16</v>
      </c>
      <c r="K14" s="97">
        <v>13</v>
      </c>
      <c r="L14" s="42">
        <f t="shared" si="0"/>
        <v>40.255330041748465</v>
      </c>
      <c r="M14" s="42">
        <f t="shared" si="0"/>
        <v>41.707326930263037</v>
      </c>
      <c r="N14" s="42">
        <f t="shared" si="0"/>
        <v>43.416911422108399</v>
      </c>
      <c r="O14" s="42">
        <f t="shared" si="0"/>
        <v>45.477806717891042</v>
      </c>
      <c r="P14" s="42">
        <f t="shared" si="0"/>
        <v>48.041965703128248</v>
      </c>
      <c r="Q14" s="42">
        <f t="shared" si="0"/>
        <v>51.37781510485469</v>
      </c>
      <c r="R14" s="42">
        <f t="shared" si="0"/>
        <v>56.022538889460982</v>
      </c>
      <c r="S14" s="42">
        <f t="shared" si="0"/>
        <v>63.290555382806623</v>
      </c>
    </row>
    <row r="15" spans="1:34" ht="23.25" customHeight="1" thickTop="1" x14ac:dyDescent="0.25">
      <c r="B15" s="40"/>
      <c r="C15" s="40"/>
      <c r="D15" s="40"/>
      <c r="E15" s="40"/>
      <c r="F15" s="40"/>
      <c r="G15" s="40"/>
      <c r="H15" s="40"/>
      <c r="J15" s="97">
        <v>18</v>
      </c>
      <c r="K15" s="97">
        <v>14</v>
      </c>
      <c r="L15" s="42">
        <f t="shared" si="0"/>
        <v>54.098292526227155</v>
      </c>
      <c r="M15" s="42">
        <f t="shared" si="0"/>
        <v>56.049600647178309</v>
      </c>
      <c r="N15" s="42">
        <f t="shared" si="0"/>
        <v>58.347075337914561</v>
      </c>
      <c r="O15" s="42">
        <f t="shared" si="0"/>
        <v>61.116669239183004</v>
      </c>
      <c r="P15" s="42">
        <f t="shared" si="0"/>
        <v>64.562588642234843</v>
      </c>
      <c r="Q15" s="42">
        <f t="shared" si="0"/>
        <v>69.045566587537465</v>
      </c>
      <c r="R15" s="42">
        <f t="shared" si="0"/>
        <v>75.287513324592268</v>
      </c>
      <c r="S15" s="42">
        <f t="shared" si="0"/>
        <v>85.054848033677629</v>
      </c>
    </row>
    <row r="16" spans="1:34" ht="23.25" customHeight="1" x14ac:dyDescent="0.25">
      <c r="B16" s="40"/>
      <c r="C16" s="40"/>
      <c r="D16" s="40"/>
      <c r="E16" s="40"/>
      <c r="F16" s="40"/>
      <c r="G16" s="40"/>
      <c r="H16" s="40"/>
      <c r="I16" s="40"/>
      <c r="J16" s="97">
        <v>20</v>
      </c>
      <c r="K16" s="97">
        <v>15</v>
      </c>
      <c r="L16" s="42">
        <f t="shared" si="0"/>
        <v>70.470221952359836</v>
      </c>
      <c r="M16" s="42">
        <f t="shared" si="0"/>
        <v>73.012060335044552</v>
      </c>
      <c r="N16" s="42">
        <f t="shared" si="0"/>
        <v>76.00482672055702</v>
      </c>
      <c r="O16" s="42">
        <f t="shared" si="0"/>
        <v>79.612591177183219</v>
      </c>
      <c r="P16" s="42">
        <f t="shared" si="0"/>
        <v>84.101359561976111</v>
      </c>
      <c r="Q16" s="42">
        <f t="shared" si="0"/>
        <v>89.9410346434004</v>
      </c>
      <c r="R16" s="42">
        <f t="shared" si="0"/>
        <v>98.072000547024942</v>
      </c>
      <c r="S16" s="42">
        <f t="shared" si="0"/>
        <v>110.7952532171261</v>
      </c>
    </row>
    <row r="17" spans="2:19" ht="23.25" customHeight="1" x14ac:dyDescent="0.25">
      <c r="B17" s="40"/>
      <c r="C17" s="40"/>
      <c r="D17" s="40"/>
      <c r="E17" s="40"/>
      <c r="F17" s="40"/>
      <c r="G17" s="40"/>
      <c r="H17" s="40"/>
      <c r="I17" s="40"/>
      <c r="J17" s="39"/>
      <c r="K17" s="39"/>
      <c r="L17" s="39"/>
      <c r="M17" s="39"/>
      <c r="N17" s="39"/>
      <c r="O17" s="39"/>
      <c r="P17" s="39"/>
      <c r="Q17" s="39"/>
      <c r="R17" s="39"/>
      <c r="S17" s="39"/>
    </row>
    <row r="18" spans="2:19" ht="23.25" customHeight="1" x14ac:dyDescent="0.25">
      <c r="B18" s="40"/>
      <c r="C18" s="40"/>
      <c r="D18" s="40"/>
      <c r="E18" s="40"/>
      <c r="F18" s="40"/>
      <c r="G18" s="40"/>
      <c r="H18" s="40"/>
      <c r="I18" s="40"/>
      <c r="J18" s="39"/>
      <c r="K18" s="39"/>
      <c r="L18" s="39"/>
      <c r="M18" s="39"/>
      <c r="N18" s="39"/>
      <c r="O18" s="39"/>
      <c r="P18" s="39"/>
      <c r="Q18" s="39"/>
      <c r="R18" s="39"/>
      <c r="S18" s="39"/>
    </row>
    <row r="19" spans="2:19" ht="23.25" customHeight="1" x14ac:dyDescent="0.25">
      <c r="B19" s="40"/>
      <c r="C19" s="40"/>
      <c r="D19" s="40"/>
      <c r="E19" s="40"/>
      <c r="F19" s="40"/>
      <c r="G19" s="40"/>
      <c r="H19" s="40"/>
      <c r="I19" s="40"/>
      <c r="J19" s="39"/>
      <c r="K19" s="39"/>
      <c r="L19" s="39"/>
      <c r="M19" s="39"/>
      <c r="N19" s="39"/>
      <c r="O19" s="39"/>
      <c r="P19" s="39"/>
      <c r="Q19" s="39"/>
      <c r="R19" s="39"/>
      <c r="S19" s="39"/>
    </row>
    <row r="20" spans="2:19" ht="23.25" customHeight="1" x14ac:dyDescent="0.25">
      <c r="I20" s="40"/>
    </row>
    <row r="21" spans="2:19" ht="23.25" customHeight="1" x14ac:dyDescent="0.25">
      <c r="I21" s="40"/>
    </row>
    <row r="22" spans="2:19" ht="30" customHeight="1" thickBot="1" x14ac:dyDescent="0.3">
      <c r="I22" s="40"/>
      <c r="J22" s="94" t="s">
        <v>41</v>
      </c>
      <c r="K22" s="94"/>
      <c r="L22" s="94"/>
      <c r="M22" s="94"/>
      <c r="N22" s="94"/>
      <c r="O22" s="94"/>
      <c r="P22" s="94"/>
      <c r="Q22" s="94"/>
      <c r="R22" s="94"/>
      <c r="S22" s="94"/>
    </row>
    <row r="23" spans="2:19" ht="23.25" customHeight="1" thickTop="1" x14ac:dyDescent="0.25">
      <c r="I23" s="40"/>
      <c r="J23" s="102" t="s">
        <v>39</v>
      </c>
      <c r="K23" s="102"/>
      <c r="L23" s="101" t="s">
        <v>6</v>
      </c>
      <c r="M23" s="101"/>
      <c r="N23" s="101"/>
      <c r="O23" s="101"/>
      <c r="P23" s="101"/>
      <c r="Q23" s="101"/>
      <c r="R23" s="101"/>
      <c r="S23" s="101"/>
    </row>
    <row r="24" spans="2:19" ht="30" customHeight="1" x14ac:dyDescent="0.25">
      <c r="I24" s="40"/>
      <c r="J24" s="103"/>
      <c r="K24" s="103"/>
      <c r="L24" s="41">
        <v>1</v>
      </c>
      <c r="M24" s="41">
        <v>2</v>
      </c>
      <c r="N24" s="41">
        <v>3</v>
      </c>
      <c r="O24" s="41">
        <v>4</v>
      </c>
      <c r="P24" s="41">
        <v>5</v>
      </c>
      <c r="Q24" s="41">
        <v>6</v>
      </c>
      <c r="R24" s="41">
        <v>7</v>
      </c>
      <c r="S24" s="41">
        <v>8</v>
      </c>
    </row>
    <row r="25" spans="2:19" ht="23.25" customHeight="1" x14ac:dyDescent="0.25">
      <c r="J25" s="97">
        <v>10</v>
      </c>
      <c r="K25" s="97">
        <v>10</v>
      </c>
      <c r="L25" s="49">
        <f t="shared" ref="L25:S30" si="1">EXP($C$44)*$D$13^$C$41*$J11^$C$42*(10-L$10)^$C$43</f>
        <v>3.8271131210930296</v>
      </c>
      <c r="M25" s="49">
        <f t="shared" si="1"/>
        <v>3.9652284038171741</v>
      </c>
      <c r="N25" s="49">
        <f t="shared" si="1"/>
        <v>4.1278488330403258</v>
      </c>
      <c r="O25" s="49">
        <f t="shared" si="1"/>
        <v>4.3238913066291689</v>
      </c>
      <c r="P25" s="49">
        <f t="shared" si="1"/>
        <v>4.5678130742984262</v>
      </c>
      <c r="Q25" s="49">
        <f t="shared" si="1"/>
        <v>4.8851537542751489</v>
      </c>
      <c r="R25" s="49">
        <f t="shared" si="1"/>
        <v>5.3270257595559869</v>
      </c>
      <c r="S25" s="49">
        <f t="shared" si="1"/>
        <v>6.0185000137532843</v>
      </c>
    </row>
    <row r="26" spans="2:19" ht="23.25" customHeight="1" x14ac:dyDescent="0.25">
      <c r="J26" s="97">
        <v>12</v>
      </c>
      <c r="K26" s="97">
        <v>11</v>
      </c>
      <c r="L26" s="49">
        <f t="shared" si="1"/>
        <v>5.5110428943739622</v>
      </c>
      <c r="M26" s="49">
        <f t="shared" si="1"/>
        <v>5.7099289014967303</v>
      </c>
      <c r="N26" s="49">
        <f t="shared" si="1"/>
        <v>5.9441023195780689</v>
      </c>
      <c r="O26" s="49">
        <f t="shared" si="1"/>
        <v>6.2264034815460025</v>
      </c>
      <c r="P26" s="49">
        <f t="shared" si="1"/>
        <v>6.5776508269897338</v>
      </c>
      <c r="Q26" s="49">
        <f t="shared" si="1"/>
        <v>7.0346214061562149</v>
      </c>
      <c r="R26" s="49">
        <f t="shared" si="1"/>
        <v>7.6709170937606208</v>
      </c>
      <c r="S26" s="49">
        <f t="shared" si="1"/>
        <v>8.6666400198047295</v>
      </c>
    </row>
    <row r="27" spans="2:19" ht="23.25" customHeight="1" x14ac:dyDescent="0.25">
      <c r="J27" s="97">
        <v>14</v>
      </c>
      <c r="K27" s="97">
        <v>12</v>
      </c>
      <c r="L27" s="49">
        <f t="shared" si="1"/>
        <v>7.501141717342338</v>
      </c>
      <c r="M27" s="49">
        <f t="shared" si="1"/>
        <v>7.7718476714816616</v>
      </c>
      <c r="N27" s="49">
        <f t="shared" si="1"/>
        <v>8.0905837127590399</v>
      </c>
      <c r="O27" s="49">
        <f t="shared" si="1"/>
        <v>8.4748269609931715</v>
      </c>
      <c r="P27" s="49">
        <f t="shared" si="1"/>
        <v>8.952913625624916</v>
      </c>
      <c r="Q27" s="49">
        <f t="shared" si="1"/>
        <v>9.574901358379293</v>
      </c>
      <c r="R27" s="49">
        <f t="shared" si="1"/>
        <v>10.440970488729734</v>
      </c>
      <c r="S27" s="49">
        <f t="shared" si="1"/>
        <v>11.796260026956437</v>
      </c>
    </row>
    <row r="28" spans="2:19" ht="23.25" customHeight="1" x14ac:dyDescent="0.25">
      <c r="J28" s="97">
        <v>16</v>
      </c>
      <c r="K28" s="97">
        <v>13</v>
      </c>
      <c r="L28" s="49">
        <f t="shared" si="1"/>
        <v>9.797409589998157</v>
      </c>
      <c r="M28" s="49">
        <f t="shared" si="1"/>
        <v>10.150984713771967</v>
      </c>
      <c r="N28" s="49">
        <f t="shared" si="1"/>
        <v>10.567293012583235</v>
      </c>
      <c r="O28" s="49">
        <f t="shared" si="1"/>
        <v>11.069161744970673</v>
      </c>
      <c r="P28" s="49">
        <f t="shared" si="1"/>
        <v>11.693601470203971</v>
      </c>
      <c r="Q28" s="49">
        <f t="shared" si="1"/>
        <v>12.505993610944381</v>
      </c>
      <c r="R28" s="49">
        <f t="shared" si="1"/>
        <v>13.637185944463328</v>
      </c>
      <c r="S28" s="49">
        <f t="shared" si="1"/>
        <v>15.407360035208407</v>
      </c>
    </row>
    <row r="29" spans="2:19" ht="23.25" customHeight="1" x14ac:dyDescent="0.25">
      <c r="J29" s="97">
        <v>18</v>
      </c>
      <c r="K29" s="97">
        <v>14</v>
      </c>
      <c r="L29" s="49">
        <f t="shared" si="1"/>
        <v>12.399846512341417</v>
      </c>
      <c r="M29" s="49">
        <f t="shared" si="1"/>
        <v>12.847340028367645</v>
      </c>
      <c r="N29" s="49">
        <f t="shared" si="1"/>
        <v>13.374230219050657</v>
      </c>
      <c r="O29" s="49">
        <f t="shared" si="1"/>
        <v>14.009407833478507</v>
      </c>
      <c r="P29" s="49">
        <f t="shared" si="1"/>
        <v>14.799714360726902</v>
      </c>
      <c r="Q29" s="49">
        <f t="shared" si="1"/>
        <v>15.827898163851485</v>
      </c>
      <c r="R29" s="49">
        <f t="shared" si="1"/>
        <v>17.259563460961399</v>
      </c>
      <c r="S29" s="49">
        <f t="shared" si="1"/>
        <v>19.499940044560642</v>
      </c>
    </row>
    <row r="30" spans="2:19" ht="21" customHeight="1" x14ac:dyDescent="0.25">
      <c r="J30" s="97">
        <v>20</v>
      </c>
      <c r="K30" s="97">
        <v>15</v>
      </c>
      <c r="L30" s="49">
        <f t="shared" si="1"/>
        <v>15.308452484372118</v>
      </c>
      <c r="M30" s="49">
        <f t="shared" si="1"/>
        <v>15.860913615268696</v>
      </c>
      <c r="N30" s="49">
        <f t="shared" si="1"/>
        <v>16.511395332161303</v>
      </c>
      <c r="O30" s="49">
        <f t="shared" si="1"/>
        <v>17.295565226516675</v>
      </c>
      <c r="P30" s="49">
        <f t="shared" si="1"/>
        <v>18.271252297193705</v>
      </c>
      <c r="Q30" s="49">
        <f t="shared" si="1"/>
        <v>19.540615017100595</v>
      </c>
      <c r="R30" s="49">
        <f t="shared" si="1"/>
        <v>21.308103038223948</v>
      </c>
      <c r="S30" s="49">
        <f t="shared" si="1"/>
        <v>24.074000055013137</v>
      </c>
    </row>
    <row r="35" spans="2:7" ht="15.75" customHeight="1" x14ac:dyDescent="0.25"/>
    <row r="39" spans="2:7" x14ac:dyDescent="0.25">
      <c r="B39" s="77" t="s">
        <v>29</v>
      </c>
      <c r="C39" s="78"/>
      <c r="F39" s="77" t="s">
        <v>30</v>
      </c>
      <c r="G39" s="78"/>
    </row>
    <row r="40" spans="2:7" x14ac:dyDescent="0.25">
      <c r="B40" s="77" t="s">
        <v>31</v>
      </c>
      <c r="C40" s="78"/>
      <c r="F40" s="77" t="s">
        <v>31</v>
      </c>
      <c r="G40" s="78"/>
    </row>
    <row r="41" spans="2:7" x14ac:dyDescent="0.25">
      <c r="B41" s="45" t="s">
        <v>34</v>
      </c>
      <c r="C41" s="37">
        <v>0.62819999999999998</v>
      </c>
      <c r="F41" s="45" t="s">
        <v>34</v>
      </c>
      <c r="G41" s="37">
        <v>0.62824238012235301</v>
      </c>
    </row>
    <row r="42" spans="2:7" x14ac:dyDescent="0.25">
      <c r="B42" s="45" t="s">
        <v>35</v>
      </c>
      <c r="C42" s="37">
        <v>2</v>
      </c>
      <c r="F42" s="45" t="s">
        <v>35</v>
      </c>
      <c r="G42" s="37">
        <v>2.5093614184321105</v>
      </c>
    </row>
    <row r="43" spans="2:7" x14ac:dyDescent="0.25">
      <c r="B43" s="45" t="s">
        <v>36</v>
      </c>
      <c r="C43" s="37">
        <v>-0.30099999999999999</v>
      </c>
      <c r="F43" s="45" t="s">
        <v>36</v>
      </c>
      <c r="G43" s="37">
        <v>-0.30084468819889559</v>
      </c>
    </row>
    <row r="44" spans="2:7" x14ac:dyDescent="0.25">
      <c r="B44" s="45" t="s">
        <v>37</v>
      </c>
      <c r="C44" s="37">
        <v>-3.9079999999999999</v>
      </c>
      <c r="F44" s="45" t="s">
        <v>37</v>
      </c>
      <c r="G44" s="37">
        <v>-3.9075547108722142</v>
      </c>
    </row>
  </sheetData>
  <sheetProtection selectLockedCells="1"/>
  <mergeCells count="25">
    <mergeCell ref="B40:C40"/>
    <mergeCell ref="F40:G40"/>
    <mergeCell ref="J29:K29"/>
    <mergeCell ref="J30:K30"/>
    <mergeCell ref="B39:C39"/>
    <mergeCell ref="F39:G39"/>
    <mergeCell ref="J28:K28"/>
    <mergeCell ref="J13:K13"/>
    <mergeCell ref="J14:K14"/>
    <mergeCell ref="J15:K15"/>
    <mergeCell ref="J16:K16"/>
    <mergeCell ref="J22:S22"/>
    <mergeCell ref="J23:K24"/>
    <mergeCell ref="L23:S23"/>
    <mergeCell ref="J25:K25"/>
    <mergeCell ref="J26:K26"/>
    <mergeCell ref="J27:K27"/>
    <mergeCell ref="D13:E14"/>
    <mergeCell ref="J8:S8"/>
    <mergeCell ref="J9:K10"/>
    <mergeCell ref="L9:S9"/>
    <mergeCell ref="D11:E12"/>
    <mergeCell ref="J11:K11"/>
    <mergeCell ref="J12:K12"/>
    <mergeCell ref="B9:G10"/>
  </mergeCells>
  <dataValidations count="4">
    <dataValidation allowBlank="1" showInputMessage="1" showErrorMessage="1" promptTitle="Delivered Power" prompt="In KW" sqref="L11:S16"/>
    <dataValidation allowBlank="1" showErrorMessage="1" promptTitle="Ship Speed" prompt="Speed through Water in Knots" sqref="J25:K30"/>
    <dataValidation allowBlank="1" showInputMessage="1" showErrorMessage="1" promptTitle="Total FO/24hr" prompt="In Tonnes" sqref="L25:S30"/>
    <dataValidation allowBlank="1" showInputMessage="1" showErrorMessage="1" error="Enter value less than 2.95m" sqref="F13:H14 D13"/>
  </dataValidations>
  <pageMargins left="0.70866141732283472" right="0.70866141732283472" top="0.74803149606299213" bottom="0.74803149606299213" header="0.31496062992125984" footer="0.31496062992125984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PARTICULARS &amp; CALCULATOR</vt:lpstr>
      <vt:lpstr>Performance Sea State </vt:lpstr>
      <vt:lpstr>Performance Draft</vt:lpstr>
      <vt:lpstr>'PARTICULARS &amp; CALCULATOR'!Print_Area</vt:lpstr>
      <vt:lpstr>'Performance Draft'!Print_Area</vt:lpstr>
      <vt:lpstr>'Performance Sea State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2016-08-04T07:55:38Z</dcterms:modified>
</cp:coreProperties>
</file>