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Sheet1!$A$1:$AS$1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92" i="1" l="1"/>
  <c r="AQ2" i="1" l="1"/>
  <c r="AP2" i="1"/>
  <c r="AN2" i="1"/>
  <c r="AK2" i="1"/>
  <c r="AL2" i="1"/>
  <c r="AI2" i="1"/>
  <c r="AH2" i="1"/>
  <c r="AA2" i="1"/>
  <c r="Z2" i="1"/>
  <c r="AA6" i="1"/>
  <c r="AS218" i="1" l="1"/>
  <c r="AF218" i="1"/>
  <c r="AE218" i="1"/>
  <c r="AD218" i="1"/>
  <c r="AA218" i="1"/>
  <c r="X218" i="1"/>
  <c r="Y218" i="1" s="1"/>
  <c r="Z218" i="1" s="1"/>
  <c r="AS217" i="1"/>
  <c r="AF217" i="1"/>
  <c r="AE217" i="1"/>
  <c r="AD217" i="1"/>
  <c r="AA217" i="1"/>
  <c r="X217" i="1"/>
  <c r="Y217" i="1" s="1"/>
  <c r="Z217" i="1" s="1"/>
  <c r="AS216" i="1"/>
  <c r="AF216" i="1"/>
  <c r="AE216" i="1"/>
  <c r="AD216" i="1"/>
  <c r="AA216" i="1"/>
  <c r="X216" i="1"/>
  <c r="Y216" i="1" s="1"/>
  <c r="Z216" i="1" s="1"/>
  <c r="AS215" i="1"/>
  <c r="AF215" i="1"/>
  <c r="AE215" i="1"/>
  <c r="AD215" i="1"/>
  <c r="AA215" i="1"/>
  <c r="X215" i="1"/>
  <c r="Y215" i="1" s="1"/>
  <c r="Z215" i="1" s="1"/>
  <c r="AS214" i="1"/>
  <c r="AF214" i="1"/>
  <c r="AE214" i="1"/>
  <c r="AD214" i="1"/>
  <c r="AA214" i="1"/>
  <c r="X214" i="1"/>
  <c r="Y214" i="1" s="1"/>
  <c r="Z214" i="1" s="1"/>
  <c r="AS213" i="1"/>
  <c r="AF213" i="1"/>
  <c r="AE213" i="1"/>
  <c r="AD213" i="1"/>
  <c r="AA213" i="1"/>
  <c r="X213" i="1"/>
  <c r="Y213" i="1" s="1"/>
  <c r="Z213" i="1" s="1"/>
  <c r="AS212" i="1"/>
  <c r="AF212" i="1"/>
  <c r="AE212" i="1"/>
  <c r="AD212" i="1"/>
  <c r="AA212" i="1"/>
  <c r="X212" i="1"/>
  <c r="Y212" i="1" s="1"/>
  <c r="Z212" i="1" s="1"/>
  <c r="AS211" i="1"/>
  <c r="AF211" i="1"/>
  <c r="AE211" i="1"/>
  <c r="AD211" i="1"/>
  <c r="AA211" i="1"/>
  <c r="X211" i="1"/>
  <c r="Y211" i="1" s="1"/>
  <c r="Z211" i="1" s="1"/>
  <c r="AS210" i="1"/>
  <c r="AF210" i="1"/>
  <c r="AE210" i="1"/>
  <c r="AD210" i="1"/>
  <c r="AA210" i="1"/>
  <c r="X210" i="1"/>
  <c r="Y210" i="1" s="1"/>
  <c r="Z210" i="1" s="1"/>
  <c r="AS209" i="1"/>
  <c r="AF209" i="1"/>
  <c r="AE209" i="1"/>
  <c r="AD209" i="1"/>
  <c r="AA209" i="1"/>
  <c r="X209" i="1"/>
  <c r="Y209" i="1" s="1"/>
  <c r="Z209" i="1" s="1"/>
  <c r="AI209" i="1" s="1"/>
  <c r="AS208" i="1"/>
  <c r="AF208" i="1"/>
  <c r="AE208" i="1"/>
  <c r="AD208" i="1"/>
  <c r="AA208" i="1"/>
  <c r="X208" i="1"/>
  <c r="Y208" i="1" s="1"/>
  <c r="Z208" i="1" s="1"/>
  <c r="AS207" i="1"/>
  <c r="AF207" i="1"/>
  <c r="AE207" i="1"/>
  <c r="AD207" i="1"/>
  <c r="AA207" i="1"/>
  <c r="X207" i="1"/>
  <c r="Y207" i="1" s="1"/>
  <c r="Z207" i="1" s="1"/>
  <c r="AS206" i="1"/>
  <c r="AF206" i="1"/>
  <c r="AE206" i="1"/>
  <c r="AD206" i="1"/>
  <c r="AA206" i="1"/>
  <c r="X206" i="1"/>
  <c r="Y206" i="1" s="1"/>
  <c r="Z206" i="1" s="1"/>
  <c r="AS205" i="1"/>
  <c r="AF205" i="1"/>
  <c r="AE205" i="1"/>
  <c r="AD205" i="1"/>
  <c r="AA205" i="1"/>
  <c r="X205" i="1"/>
  <c r="Y205" i="1" s="1"/>
  <c r="Z205" i="1" s="1"/>
  <c r="AS204" i="1"/>
  <c r="AF204" i="1"/>
  <c r="AE204" i="1"/>
  <c r="AD204" i="1"/>
  <c r="AA204" i="1"/>
  <c r="X204" i="1"/>
  <c r="Y204" i="1" s="1"/>
  <c r="Z204" i="1" s="1"/>
  <c r="AS203" i="1"/>
  <c r="AF203" i="1"/>
  <c r="AE203" i="1"/>
  <c r="AD203" i="1"/>
  <c r="AA203" i="1"/>
  <c r="X203" i="1"/>
  <c r="Y203" i="1" s="1"/>
  <c r="Z203" i="1" s="1"/>
  <c r="AS202" i="1"/>
  <c r="AF202" i="1"/>
  <c r="AE202" i="1"/>
  <c r="AD202" i="1"/>
  <c r="AA202" i="1"/>
  <c r="X202" i="1"/>
  <c r="Y202" i="1" s="1"/>
  <c r="Z202" i="1" s="1"/>
  <c r="AS201" i="1"/>
  <c r="AF201" i="1"/>
  <c r="AE201" i="1"/>
  <c r="AD201" i="1"/>
  <c r="AA201" i="1"/>
  <c r="X201" i="1"/>
  <c r="Y201" i="1" s="1"/>
  <c r="Z201" i="1" s="1"/>
  <c r="AS200" i="1"/>
  <c r="AF200" i="1"/>
  <c r="AE200" i="1"/>
  <c r="AD200" i="1"/>
  <c r="AA200" i="1"/>
  <c r="X200" i="1"/>
  <c r="Y200" i="1" s="1"/>
  <c r="Z200" i="1" s="1"/>
  <c r="AS199" i="1"/>
  <c r="AF199" i="1"/>
  <c r="AE199" i="1"/>
  <c r="AD199" i="1"/>
  <c r="AA199" i="1"/>
  <c r="X199" i="1"/>
  <c r="Y199" i="1" s="1"/>
  <c r="Z199" i="1" s="1"/>
  <c r="AS198" i="1"/>
  <c r="AF198" i="1"/>
  <c r="AE198" i="1"/>
  <c r="AD198" i="1"/>
  <c r="AA198" i="1"/>
  <c r="X198" i="1"/>
  <c r="Y198" i="1" s="1"/>
  <c r="Z198" i="1" s="1"/>
  <c r="AS197" i="1"/>
  <c r="AF197" i="1"/>
  <c r="AE197" i="1"/>
  <c r="AD197" i="1"/>
  <c r="AA197" i="1"/>
  <c r="X197" i="1"/>
  <c r="Y197" i="1" s="1"/>
  <c r="Z197" i="1" s="1"/>
  <c r="AS196" i="1"/>
  <c r="AF196" i="1"/>
  <c r="AE196" i="1"/>
  <c r="AD196" i="1"/>
  <c r="AA196" i="1"/>
  <c r="X196" i="1"/>
  <c r="Y196" i="1" s="1"/>
  <c r="Z196" i="1" s="1"/>
  <c r="AS195" i="1"/>
  <c r="AF195" i="1"/>
  <c r="AE195" i="1"/>
  <c r="AD195" i="1"/>
  <c r="AA195" i="1"/>
  <c r="X195" i="1"/>
  <c r="Y195" i="1" s="1"/>
  <c r="Z195" i="1" s="1"/>
  <c r="AS194" i="1"/>
  <c r="AF194" i="1"/>
  <c r="AE194" i="1"/>
  <c r="AD194" i="1"/>
  <c r="AA194" i="1"/>
  <c r="X194" i="1"/>
  <c r="Y194" i="1" s="1"/>
  <c r="Z194" i="1" s="1"/>
  <c r="AS193" i="1"/>
  <c r="AF193" i="1"/>
  <c r="AE193" i="1"/>
  <c r="AD193" i="1"/>
  <c r="AA193" i="1"/>
  <c r="X193" i="1"/>
  <c r="Y193" i="1" s="1"/>
  <c r="Z193" i="1" s="1"/>
  <c r="AS192" i="1"/>
  <c r="AF192" i="1"/>
  <c r="AE192" i="1"/>
  <c r="AD192" i="1"/>
  <c r="AA192" i="1"/>
  <c r="X192" i="1"/>
  <c r="Y192" i="1" s="1"/>
  <c r="Z192" i="1" s="1"/>
  <c r="AS191" i="1"/>
  <c r="AF191" i="1"/>
  <c r="AR191" i="1" s="1"/>
  <c r="AE191" i="1"/>
  <c r="AD191" i="1"/>
  <c r="AA191" i="1"/>
  <c r="Y191" i="1"/>
  <c r="Z191" i="1" s="1"/>
  <c r="X191" i="1"/>
  <c r="AS190" i="1"/>
  <c r="AF190" i="1"/>
  <c r="AE190" i="1"/>
  <c r="AD190" i="1"/>
  <c r="AA190" i="1"/>
  <c r="X190" i="1"/>
  <c r="Y190" i="1" s="1"/>
  <c r="Z190" i="1" s="1"/>
  <c r="AS189" i="1"/>
  <c r="AF189" i="1"/>
  <c r="AE189" i="1"/>
  <c r="AD189" i="1"/>
  <c r="AA189" i="1"/>
  <c r="X189" i="1"/>
  <c r="Y189" i="1" s="1"/>
  <c r="Z189" i="1" s="1"/>
  <c r="AS188" i="1"/>
  <c r="AF188" i="1"/>
  <c r="AE188" i="1"/>
  <c r="AD188" i="1"/>
  <c r="AA188" i="1"/>
  <c r="X188" i="1"/>
  <c r="Y188" i="1" s="1"/>
  <c r="Z188" i="1" s="1"/>
  <c r="AS187" i="1"/>
  <c r="AF187" i="1"/>
  <c r="AE187" i="1"/>
  <c r="AD187" i="1"/>
  <c r="AA187" i="1"/>
  <c r="X187" i="1"/>
  <c r="Y187" i="1" s="1"/>
  <c r="Z187" i="1" s="1"/>
  <c r="AS186" i="1"/>
  <c r="AF186" i="1"/>
  <c r="AE186" i="1"/>
  <c r="AD186" i="1"/>
  <c r="AA186" i="1"/>
  <c r="X186" i="1"/>
  <c r="Y186" i="1" s="1"/>
  <c r="Z186" i="1" s="1"/>
  <c r="AS185" i="1"/>
  <c r="AF185" i="1"/>
  <c r="AE185" i="1"/>
  <c r="AD185" i="1"/>
  <c r="AA185" i="1"/>
  <c r="X185" i="1"/>
  <c r="Y185" i="1" s="1"/>
  <c r="Z185" i="1" s="1"/>
  <c r="AS184" i="1"/>
  <c r="AF184" i="1"/>
  <c r="AE184" i="1"/>
  <c r="AD184" i="1"/>
  <c r="AA184" i="1"/>
  <c r="X184" i="1"/>
  <c r="Y184" i="1" s="1"/>
  <c r="Z184" i="1" s="1"/>
  <c r="AS183" i="1"/>
  <c r="AF183" i="1"/>
  <c r="AE183" i="1"/>
  <c r="AD183" i="1"/>
  <c r="AA183" i="1"/>
  <c r="X183" i="1"/>
  <c r="Y183" i="1" s="1"/>
  <c r="Z183" i="1" s="1"/>
  <c r="AS182" i="1"/>
  <c r="AF182" i="1"/>
  <c r="AE182" i="1"/>
  <c r="AD182" i="1"/>
  <c r="AA182" i="1"/>
  <c r="X182" i="1"/>
  <c r="Y182" i="1" s="1"/>
  <c r="Z182" i="1" s="1"/>
  <c r="AS181" i="1"/>
  <c r="AF181" i="1"/>
  <c r="AE181" i="1"/>
  <c r="AD181" i="1"/>
  <c r="AA181" i="1"/>
  <c r="X181" i="1"/>
  <c r="Y181" i="1" s="1"/>
  <c r="Z181" i="1" s="1"/>
  <c r="AS180" i="1"/>
  <c r="AF180" i="1"/>
  <c r="AE180" i="1"/>
  <c r="AD180" i="1"/>
  <c r="AA180" i="1"/>
  <c r="X180" i="1"/>
  <c r="Y180" i="1" s="1"/>
  <c r="Z180" i="1" s="1"/>
  <c r="AS179" i="1"/>
  <c r="AF179" i="1"/>
  <c r="AE179" i="1"/>
  <c r="AD179" i="1"/>
  <c r="AA179" i="1"/>
  <c r="X179" i="1"/>
  <c r="Y179" i="1" s="1"/>
  <c r="Z179" i="1" s="1"/>
  <c r="AS178" i="1"/>
  <c r="AF178" i="1"/>
  <c r="AE178" i="1"/>
  <c r="AD178" i="1"/>
  <c r="AA178" i="1"/>
  <c r="X178" i="1"/>
  <c r="Y178" i="1" s="1"/>
  <c r="Z178" i="1" s="1"/>
  <c r="AS177" i="1"/>
  <c r="AF177" i="1"/>
  <c r="AE177" i="1"/>
  <c r="AD177" i="1"/>
  <c r="AA177" i="1"/>
  <c r="X177" i="1"/>
  <c r="Y177" i="1" s="1"/>
  <c r="Z177" i="1" s="1"/>
  <c r="AS176" i="1"/>
  <c r="AF176" i="1"/>
  <c r="AE176" i="1"/>
  <c r="AD176" i="1"/>
  <c r="AA176" i="1"/>
  <c r="X176" i="1"/>
  <c r="Y176" i="1" s="1"/>
  <c r="Z176" i="1" s="1"/>
  <c r="AS175" i="1"/>
  <c r="AF175" i="1"/>
  <c r="AE175" i="1"/>
  <c r="AD175" i="1"/>
  <c r="AA175" i="1"/>
  <c r="X175" i="1"/>
  <c r="Y175" i="1" s="1"/>
  <c r="Z175" i="1" s="1"/>
  <c r="AS174" i="1"/>
  <c r="AF174" i="1"/>
  <c r="AE174" i="1"/>
  <c r="AD174" i="1"/>
  <c r="AA174" i="1"/>
  <c r="X174" i="1"/>
  <c r="Y174" i="1" s="1"/>
  <c r="Z174" i="1" s="1"/>
  <c r="AS173" i="1"/>
  <c r="AF173" i="1"/>
  <c r="AE173" i="1"/>
  <c r="AD173" i="1"/>
  <c r="AA173" i="1"/>
  <c r="X173" i="1"/>
  <c r="Y173" i="1" s="1"/>
  <c r="Z173" i="1" s="1"/>
  <c r="AS172" i="1"/>
  <c r="AF172" i="1"/>
  <c r="AE172" i="1"/>
  <c r="AD172" i="1"/>
  <c r="AA172" i="1"/>
  <c r="X172" i="1"/>
  <c r="Y172" i="1" s="1"/>
  <c r="Z172" i="1" s="1"/>
  <c r="AS171" i="1"/>
  <c r="AF171" i="1"/>
  <c r="AE171" i="1"/>
  <c r="AD171" i="1"/>
  <c r="AA171" i="1"/>
  <c r="X171" i="1"/>
  <c r="Y171" i="1" s="1"/>
  <c r="Z171" i="1" s="1"/>
  <c r="AS170" i="1"/>
  <c r="AF170" i="1"/>
  <c r="AE170" i="1"/>
  <c r="AD170" i="1"/>
  <c r="AA170" i="1"/>
  <c r="X170" i="1"/>
  <c r="Y170" i="1" s="1"/>
  <c r="Z170" i="1" s="1"/>
  <c r="AS169" i="1"/>
  <c r="AF169" i="1"/>
  <c r="AE169" i="1"/>
  <c r="AD169" i="1"/>
  <c r="AA169" i="1"/>
  <c r="X169" i="1"/>
  <c r="Y169" i="1" s="1"/>
  <c r="Z169" i="1" s="1"/>
  <c r="AS168" i="1"/>
  <c r="AF168" i="1"/>
  <c r="AE168" i="1"/>
  <c r="AD168" i="1"/>
  <c r="AA168" i="1"/>
  <c r="X168" i="1"/>
  <c r="Y168" i="1" s="1"/>
  <c r="Z168" i="1" s="1"/>
  <c r="AS167" i="1"/>
  <c r="AF167" i="1"/>
  <c r="AE167" i="1"/>
  <c r="AD167" i="1"/>
  <c r="AA167" i="1"/>
  <c r="X167" i="1"/>
  <c r="Y167" i="1" s="1"/>
  <c r="Z167" i="1" s="1"/>
  <c r="AS166" i="1"/>
  <c r="AF166" i="1"/>
  <c r="AE166" i="1"/>
  <c r="AD166" i="1"/>
  <c r="AA166" i="1"/>
  <c r="X166" i="1"/>
  <c r="Y166" i="1" s="1"/>
  <c r="Z166" i="1" s="1"/>
  <c r="AS165" i="1"/>
  <c r="AF165" i="1"/>
  <c r="AE165" i="1"/>
  <c r="AD165" i="1"/>
  <c r="AA165" i="1"/>
  <c r="X165" i="1"/>
  <c r="Y165" i="1" s="1"/>
  <c r="Z165" i="1" s="1"/>
  <c r="AS164" i="1"/>
  <c r="AF164" i="1"/>
  <c r="AE164" i="1"/>
  <c r="AD164" i="1"/>
  <c r="AA164" i="1"/>
  <c r="X164" i="1"/>
  <c r="Y164" i="1" s="1"/>
  <c r="Z164" i="1" s="1"/>
  <c r="AS163" i="1"/>
  <c r="AF163" i="1"/>
  <c r="AE163" i="1"/>
  <c r="AD163" i="1"/>
  <c r="AA163" i="1"/>
  <c r="X163" i="1"/>
  <c r="Y163" i="1" s="1"/>
  <c r="Z163" i="1" s="1"/>
  <c r="AS162" i="1"/>
  <c r="AF162" i="1"/>
  <c r="AE162" i="1"/>
  <c r="AD162" i="1"/>
  <c r="AA162" i="1"/>
  <c r="X162" i="1"/>
  <c r="Y162" i="1" s="1"/>
  <c r="Z162" i="1" s="1"/>
  <c r="AS161" i="1"/>
  <c r="AF161" i="1"/>
  <c r="AE161" i="1"/>
  <c r="AD161" i="1"/>
  <c r="AA161" i="1"/>
  <c r="X161" i="1"/>
  <c r="Y161" i="1" s="1"/>
  <c r="Z161" i="1" s="1"/>
  <c r="AS160" i="1"/>
  <c r="AF160" i="1"/>
  <c r="AE160" i="1"/>
  <c r="AD160" i="1"/>
  <c r="AA160" i="1"/>
  <c r="X160" i="1"/>
  <c r="Y160" i="1" s="1"/>
  <c r="Z160" i="1" s="1"/>
  <c r="AS159" i="1"/>
  <c r="AF159" i="1"/>
  <c r="AE159" i="1"/>
  <c r="AD159" i="1"/>
  <c r="AA159" i="1"/>
  <c r="X159" i="1"/>
  <c r="Y159" i="1" s="1"/>
  <c r="Z159" i="1" s="1"/>
  <c r="AS158" i="1"/>
  <c r="AF158" i="1"/>
  <c r="AE158" i="1"/>
  <c r="AD158" i="1"/>
  <c r="AA158" i="1"/>
  <c r="X158" i="1"/>
  <c r="Y158" i="1" s="1"/>
  <c r="Z158" i="1" s="1"/>
  <c r="AS157" i="1"/>
  <c r="AF157" i="1"/>
  <c r="AE157" i="1"/>
  <c r="AD157" i="1"/>
  <c r="AA157" i="1"/>
  <c r="X157" i="1"/>
  <c r="Y157" i="1" s="1"/>
  <c r="Z157" i="1" s="1"/>
  <c r="AS156" i="1"/>
  <c r="AF156" i="1"/>
  <c r="AE156" i="1"/>
  <c r="AD156" i="1"/>
  <c r="AA156" i="1"/>
  <c r="X156" i="1"/>
  <c r="Y156" i="1" s="1"/>
  <c r="Z156" i="1" s="1"/>
  <c r="AS155" i="1"/>
  <c r="AF155" i="1"/>
  <c r="AE155" i="1"/>
  <c r="AD155" i="1"/>
  <c r="AA155" i="1"/>
  <c r="X155" i="1"/>
  <c r="Y155" i="1" s="1"/>
  <c r="Z155" i="1" s="1"/>
  <c r="AS154" i="1"/>
  <c r="AF154" i="1"/>
  <c r="AE154" i="1"/>
  <c r="AD154" i="1"/>
  <c r="AA154" i="1"/>
  <c r="X154" i="1"/>
  <c r="Y154" i="1" s="1"/>
  <c r="Z154" i="1" s="1"/>
  <c r="AS153" i="1"/>
  <c r="AF153" i="1"/>
  <c r="AE153" i="1"/>
  <c r="AD153" i="1"/>
  <c r="AA153" i="1"/>
  <c r="X153" i="1"/>
  <c r="Y153" i="1" s="1"/>
  <c r="Z153" i="1" s="1"/>
  <c r="AS152" i="1"/>
  <c r="AF152" i="1"/>
  <c r="AE152" i="1"/>
  <c r="AD152" i="1"/>
  <c r="AA152" i="1"/>
  <c r="X152" i="1"/>
  <c r="Y152" i="1" s="1"/>
  <c r="Z152" i="1" s="1"/>
  <c r="AS151" i="1"/>
  <c r="AF151" i="1"/>
  <c r="AE151" i="1"/>
  <c r="AD151" i="1"/>
  <c r="AA151" i="1"/>
  <c r="X151" i="1"/>
  <c r="Y151" i="1" s="1"/>
  <c r="Z151" i="1" s="1"/>
  <c r="AS150" i="1"/>
  <c r="AF150" i="1"/>
  <c r="AE150" i="1"/>
  <c r="AD150" i="1"/>
  <c r="AA150" i="1"/>
  <c r="X150" i="1"/>
  <c r="Y150" i="1" s="1"/>
  <c r="Z150" i="1" s="1"/>
  <c r="AS149" i="1"/>
  <c r="AF149" i="1"/>
  <c r="AE149" i="1"/>
  <c r="AD149" i="1"/>
  <c r="AA149" i="1"/>
  <c r="X149" i="1"/>
  <c r="Y149" i="1" s="1"/>
  <c r="Z149" i="1" s="1"/>
  <c r="AS148" i="1"/>
  <c r="AF148" i="1"/>
  <c r="AE148" i="1"/>
  <c r="AD148" i="1"/>
  <c r="AA148" i="1"/>
  <c r="X148" i="1"/>
  <c r="Y148" i="1" s="1"/>
  <c r="Z148" i="1" s="1"/>
  <c r="AS147" i="1"/>
  <c r="AF147" i="1"/>
  <c r="AE147" i="1"/>
  <c r="AD147" i="1"/>
  <c r="AA147" i="1"/>
  <c r="X147" i="1"/>
  <c r="Y147" i="1" s="1"/>
  <c r="Z147" i="1" s="1"/>
  <c r="AS146" i="1"/>
  <c r="AF146" i="1"/>
  <c r="AE146" i="1"/>
  <c r="AD146" i="1"/>
  <c r="AA146" i="1"/>
  <c r="X146" i="1"/>
  <c r="Y146" i="1" s="1"/>
  <c r="Z146" i="1" s="1"/>
  <c r="AS145" i="1"/>
  <c r="AF145" i="1"/>
  <c r="AE145" i="1"/>
  <c r="AD145" i="1"/>
  <c r="AA145" i="1"/>
  <c r="X145" i="1"/>
  <c r="Y145" i="1" s="1"/>
  <c r="Z145" i="1" s="1"/>
  <c r="AS144" i="1"/>
  <c r="AF144" i="1"/>
  <c r="AE144" i="1"/>
  <c r="AD144" i="1"/>
  <c r="AA144" i="1"/>
  <c r="X144" i="1"/>
  <c r="Y144" i="1" s="1"/>
  <c r="Z144" i="1" s="1"/>
  <c r="AS143" i="1"/>
  <c r="AF143" i="1"/>
  <c r="AE143" i="1"/>
  <c r="AD143" i="1"/>
  <c r="AA143" i="1"/>
  <c r="X143" i="1"/>
  <c r="Y143" i="1" s="1"/>
  <c r="Z143" i="1" s="1"/>
  <c r="AS142" i="1"/>
  <c r="AF142" i="1"/>
  <c r="AE142" i="1"/>
  <c r="AD142" i="1"/>
  <c r="AA142" i="1"/>
  <c r="X142" i="1"/>
  <c r="Y142" i="1" s="1"/>
  <c r="Z142" i="1" s="1"/>
  <c r="AS141" i="1"/>
  <c r="AF141" i="1"/>
  <c r="AE141" i="1"/>
  <c r="AD141" i="1"/>
  <c r="AA141" i="1"/>
  <c r="X141" i="1"/>
  <c r="Y141" i="1" s="1"/>
  <c r="Z141" i="1" s="1"/>
  <c r="AS140" i="1"/>
  <c r="AF140" i="1"/>
  <c r="AE140" i="1"/>
  <c r="AD140" i="1"/>
  <c r="AA140" i="1"/>
  <c r="X140" i="1"/>
  <c r="Y140" i="1" s="1"/>
  <c r="Z140" i="1" s="1"/>
  <c r="AS139" i="1"/>
  <c r="AF139" i="1"/>
  <c r="AE139" i="1"/>
  <c r="AD139" i="1"/>
  <c r="AA139" i="1"/>
  <c r="X139" i="1"/>
  <c r="Y139" i="1" s="1"/>
  <c r="Z139" i="1" s="1"/>
  <c r="AS138" i="1"/>
  <c r="AF138" i="1"/>
  <c r="AE138" i="1"/>
  <c r="AD138" i="1"/>
  <c r="AA138" i="1"/>
  <c r="X138" i="1"/>
  <c r="Y138" i="1" s="1"/>
  <c r="Z138" i="1" s="1"/>
  <c r="AS137" i="1"/>
  <c r="AF137" i="1"/>
  <c r="AE137" i="1"/>
  <c r="AD137" i="1"/>
  <c r="AA137" i="1"/>
  <c r="X137" i="1"/>
  <c r="Y137" i="1" s="1"/>
  <c r="Z137" i="1" s="1"/>
  <c r="AS136" i="1"/>
  <c r="AF136" i="1"/>
  <c r="AE136" i="1"/>
  <c r="AD136" i="1"/>
  <c r="AA136" i="1"/>
  <c r="X136" i="1"/>
  <c r="Y136" i="1" s="1"/>
  <c r="Z136" i="1" s="1"/>
  <c r="AS135" i="1"/>
  <c r="AF135" i="1"/>
  <c r="AE135" i="1"/>
  <c r="AD135" i="1"/>
  <c r="AA135" i="1"/>
  <c r="X135" i="1"/>
  <c r="Y135" i="1" s="1"/>
  <c r="Z135" i="1" s="1"/>
  <c r="AS134" i="1"/>
  <c r="AF134" i="1"/>
  <c r="AE134" i="1"/>
  <c r="AD134" i="1"/>
  <c r="AA134" i="1"/>
  <c r="X134" i="1"/>
  <c r="Y134" i="1" s="1"/>
  <c r="Z134" i="1" s="1"/>
  <c r="AS133" i="1"/>
  <c r="AF133" i="1"/>
  <c r="AE133" i="1"/>
  <c r="AD133" i="1"/>
  <c r="AA133" i="1"/>
  <c r="X133" i="1"/>
  <c r="Y133" i="1" s="1"/>
  <c r="Z133" i="1" s="1"/>
  <c r="AS132" i="1"/>
  <c r="AF132" i="1"/>
  <c r="AE132" i="1"/>
  <c r="AD132" i="1"/>
  <c r="AA132" i="1"/>
  <c r="X132" i="1"/>
  <c r="Y132" i="1" s="1"/>
  <c r="Z132" i="1" s="1"/>
  <c r="AS131" i="1"/>
  <c r="AF131" i="1"/>
  <c r="AE131" i="1"/>
  <c r="AD131" i="1"/>
  <c r="AA131" i="1"/>
  <c r="X131" i="1"/>
  <c r="Y131" i="1" s="1"/>
  <c r="Z131" i="1" s="1"/>
  <c r="AS130" i="1"/>
  <c r="AF130" i="1"/>
  <c r="AE130" i="1"/>
  <c r="AD130" i="1"/>
  <c r="AA130" i="1"/>
  <c r="X130" i="1"/>
  <c r="Y130" i="1" s="1"/>
  <c r="Z130" i="1" s="1"/>
  <c r="AS129" i="1"/>
  <c r="AF129" i="1"/>
  <c r="AE129" i="1"/>
  <c r="AD129" i="1"/>
  <c r="AA129" i="1"/>
  <c r="X129" i="1"/>
  <c r="Y129" i="1" s="1"/>
  <c r="Z129" i="1" s="1"/>
  <c r="AS128" i="1"/>
  <c r="AF128" i="1"/>
  <c r="AE128" i="1"/>
  <c r="AD128" i="1"/>
  <c r="AA128" i="1"/>
  <c r="X128" i="1"/>
  <c r="Y128" i="1" s="1"/>
  <c r="Z128" i="1" s="1"/>
  <c r="AS127" i="1"/>
  <c r="AF127" i="1"/>
  <c r="AE127" i="1"/>
  <c r="AD127" i="1"/>
  <c r="AA127" i="1"/>
  <c r="X127" i="1"/>
  <c r="Y127" i="1" s="1"/>
  <c r="Z127" i="1" s="1"/>
  <c r="AS126" i="1"/>
  <c r="AF126" i="1"/>
  <c r="AE126" i="1"/>
  <c r="AD126" i="1"/>
  <c r="AA126" i="1"/>
  <c r="X126" i="1"/>
  <c r="Y126" i="1" s="1"/>
  <c r="Z126" i="1" s="1"/>
  <c r="AS125" i="1"/>
  <c r="AF125" i="1"/>
  <c r="AE125" i="1"/>
  <c r="AD125" i="1"/>
  <c r="AA125" i="1"/>
  <c r="X125" i="1"/>
  <c r="Y125" i="1" s="1"/>
  <c r="Z125" i="1" s="1"/>
  <c r="AS124" i="1"/>
  <c r="AF124" i="1"/>
  <c r="AE124" i="1"/>
  <c r="AD124" i="1"/>
  <c r="AA124" i="1"/>
  <c r="X124" i="1"/>
  <c r="Y124" i="1" s="1"/>
  <c r="Z124" i="1" s="1"/>
  <c r="AS123" i="1"/>
  <c r="AF123" i="1"/>
  <c r="AE123" i="1"/>
  <c r="AD123" i="1"/>
  <c r="AA123" i="1"/>
  <c r="X123" i="1"/>
  <c r="Y123" i="1" s="1"/>
  <c r="Z123" i="1" s="1"/>
  <c r="AS122" i="1"/>
  <c r="AF122" i="1"/>
  <c r="AE122" i="1"/>
  <c r="AD122" i="1"/>
  <c r="AA122" i="1"/>
  <c r="X122" i="1"/>
  <c r="Y122" i="1" s="1"/>
  <c r="Z122" i="1" s="1"/>
  <c r="AS121" i="1"/>
  <c r="AF121" i="1"/>
  <c r="AE121" i="1"/>
  <c r="AD121" i="1"/>
  <c r="AA121" i="1"/>
  <c r="X121" i="1"/>
  <c r="Y121" i="1" s="1"/>
  <c r="Z121" i="1" s="1"/>
  <c r="AS120" i="1"/>
  <c r="AF120" i="1"/>
  <c r="AE120" i="1"/>
  <c r="AD120" i="1"/>
  <c r="AA120" i="1"/>
  <c r="X120" i="1"/>
  <c r="Y120" i="1" s="1"/>
  <c r="Z120" i="1" s="1"/>
  <c r="AS119" i="1"/>
  <c r="AF119" i="1"/>
  <c r="AE119" i="1"/>
  <c r="AD119" i="1"/>
  <c r="AA119" i="1"/>
  <c r="X119" i="1"/>
  <c r="Y119" i="1" s="1"/>
  <c r="Z119" i="1" s="1"/>
  <c r="AS118" i="1"/>
  <c r="AF118" i="1"/>
  <c r="AE118" i="1"/>
  <c r="AD118" i="1"/>
  <c r="AA118" i="1"/>
  <c r="X118" i="1"/>
  <c r="Y118" i="1" s="1"/>
  <c r="Z118" i="1" s="1"/>
  <c r="AI118" i="1" s="1"/>
  <c r="AS117" i="1"/>
  <c r="AF117" i="1"/>
  <c r="AE117" i="1"/>
  <c r="AD117" i="1"/>
  <c r="AA117" i="1"/>
  <c r="Y117" i="1"/>
  <c r="Z117" i="1" s="1"/>
  <c r="X117" i="1"/>
  <c r="AS116" i="1"/>
  <c r="AF116" i="1"/>
  <c r="AE116" i="1"/>
  <c r="AD116" i="1"/>
  <c r="AA116" i="1"/>
  <c r="X116" i="1"/>
  <c r="Y116" i="1" s="1"/>
  <c r="Z116" i="1" s="1"/>
  <c r="AS115" i="1"/>
  <c r="AF115" i="1"/>
  <c r="AE115" i="1"/>
  <c r="AD115" i="1"/>
  <c r="AA115" i="1"/>
  <c r="X115" i="1"/>
  <c r="Y115" i="1" s="1"/>
  <c r="Z115" i="1" s="1"/>
  <c r="AS114" i="1"/>
  <c r="AF114" i="1"/>
  <c r="AE114" i="1"/>
  <c r="AD114" i="1"/>
  <c r="AA114" i="1"/>
  <c r="X114" i="1"/>
  <c r="Y114" i="1" s="1"/>
  <c r="Z114" i="1" s="1"/>
  <c r="AS113" i="1"/>
  <c r="AF113" i="1"/>
  <c r="AE113" i="1"/>
  <c r="AD113" i="1"/>
  <c r="AA113" i="1"/>
  <c r="X113" i="1"/>
  <c r="Y113" i="1" s="1"/>
  <c r="Z113" i="1" s="1"/>
  <c r="AS112" i="1"/>
  <c r="AF112" i="1"/>
  <c r="AE112" i="1"/>
  <c r="AD112" i="1"/>
  <c r="AA112" i="1"/>
  <c r="X112" i="1"/>
  <c r="Y112" i="1" s="1"/>
  <c r="Z112" i="1" s="1"/>
  <c r="AS111" i="1"/>
  <c r="AF111" i="1"/>
  <c r="AE111" i="1"/>
  <c r="AD111" i="1"/>
  <c r="AA111" i="1"/>
  <c r="X111" i="1"/>
  <c r="Y111" i="1" s="1"/>
  <c r="Z111" i="1" s="1"/>
  <c r="AS110" i="1"/>
  <c r="AF110" i="1"/>
  <c r="AE110" i="1"/>
  <c r="AD110" i="1"/>
  <c r="AA110" i="1"/>
  <c r="X110" i="1"/>
  <c r="Y110" i="1" s="1"/>
  <c r="Z110" i="1" s="1"/>
  <c r="AS109" i="1"/>
  <c r="AF109" i="1"/>
  <c r="AE109" i="1"/>
  <c r="AD109" i="1"/>
  <c r="AA109" i="1"/>
  <c r="X109" i="1"/>
  <c r="Y109" i="1" s="1"/>
  <c r="Z109" i="1" s="1"/>
  <c r="AS108" i="1"/>
  <c r="AF108" i="1"/>
  <c r="AE108" i="1"/>
  <c r="AD108" i="1"/>
  <c r="AA108" i="1"/>
  <c r="X108" i="1"/>
  <c r="Y108" i="1" s="1"/>
  <c r="Z108" i="1" s="1"/>
  <c r="AS107" i="1"/>
  <c r="AF107" i="1"/>
  <c r="AE107" i="1"/>
  <c r="AD107" i="1"/>
  <c r="AA107" i="1"/>
  <c r="X107" i="1"/>
  <c r="Y107" i="1" s="1"/>
  <c r="Z107" i="1" s="1"/>
  <c r="AS106" i="1"/>
  <c r="AF106" i="1"/>
  <c r="AE106" i="1"/>
  <c r="AD106" i="1"/>
  <c r="AA106" i="1"/>
  <c r="X106" i="1"/>
  <c r="Y106" i="1" s="1"/>
  <c r="Z106" i="1" s="1"/>
  <c r="AS105" i="1"/>
  <c r="AF105" i="1"/>
  <c r="AE105" i="1"/>
  <c r="AD105" i="1"/>
  <c r="AA105" i="1"/>
  <c r="X105" i="1"/>
  <c r="Y105" i="1" s="1"/>
  <c r="Z105" i="1" s="1"/>
  <c r="AS104" i="1"/>
  <c r="AF104" i="1"/>
  <c r="AE104" i="1"/>
  <c r="AD104" i="1"/>
  <c r="AA104" i="1"/>
  <c r="X104" i="1"/>
  <c r="Y104" i="1" s="1"/>
  <c r="Z104" i="1" s="1"/>
  <c r="AS103" i="1"/>
  <c r="AF103" i="1"/>
  <c r="AE103" i="1"/>
  <c r="AD103" i="1"/>
  <c r="AA103" i="1"/>
  <c r="X103" i="1"/>
  <c r="Y103" i="1" s="1"/>
  <c r="Z103" i="1" s="1"/>
  <c r="AS102" i="1"/>
  <c r="AF102" i="1"/>
  <c r="AE102" i="1"/>
  <c r="AD102" i="1"/>
  <c r="AA102" i="1"/>
  <c r="X102" i="1"/>
  <c r="Y102" i="1" s="1"/>
  <c r="Z102" i="1" s="1"/>
  <c r="AS101" i="1"/>
  <c r="AF101" i="1"/>
  <c r="AE101" i="1"/>
  <c r="AD101" i="1"/>
  <c r="AA101" i="1"/>
  <c r="X101" i="1"/>
  <c r="Y101" i="1" s="1"/>
  <c r="Z101" i="1" s="1"/>
  <c r="AS100" i="1"/>
  <c r="AF100" i="1"/>
  <c r="AE100" i="1"/>
  <c r="AD100" i="1"/>
  <c r="AA100" i="1"/>
  <c r="X100" i="1"/>
  <c r="Y100" i="1" s="1"/>
  <c r="Z100" i="1" s="1"/>
  <c r="AS79" i="1"/>
  <c r="AF79" i="1"/>
  <c r="AE79" i="1"/>
  <c r="AD79" i="1"/>
  <c r="AA79" i="1"/>
  <c r="X79" i="1"/>
  <c r="Y79" i="1" s="1"/>
  <c r="Z79" i="1" s="1"/>
  <c r="AS80" i="1"/>
  <c r="AF80" i="1"/>
  <c r="AE80" i="1"/>
  <c r="AD80" i="1"/>
  <c r="AA80" i="1"/>
  <c r="X80" i="1"/>
  <c r="Y80" i="1" s="1"/>
  <c r="Z80" i="1" s="1"/>
  <c r="AS81" i="1"/>
  <c r="AF81" i="1"/>
  <c r="AE81" i="1"/>
  <c r="AD81" i="1"/>
  <c r="AA81" i="1"/>
  <c r="X81" i="1"/>
  <c r="Y81" i="1" s="1"/>
  <c r="Z81" i="1" s="1"/>
  <c r="AS82" i="1"/>
  <c r="AF82" i="1"/>
  <c r="AE82" i="1"/>
  <c r="AD82" i="1"/>
  <c r="AA82" i="1"/>
  <c r="X82" i="1"/>
  <c r="Y82" i="1" s="1"/>
  <c r="Z82" i="1" s="1"/>
  <c r="AS83" i="1"/>
  <c r="AF83" i="1"/>
  <c r="AE83" i="1"/>
  <c r="AD83" i="1"/>
  <c r="AA83" i="1"/>
  <c r="X83" i="1"/>
  <c r="Y83" i="1" s="1"/>
  <c r="Z83" i="1" s="1"/>
  <c r="AS84" i="1"/>
  <c r="AF84" i="1"/>
  <c r="AE84" i="1"/>
  <c r="AD84" i="1"/>
  <c r="AA84" i="1"/>
  <c r="X84" i="1"/>
  <c r="Y84" i="1" s="1"/>
  <c r="Z84" i="1" s="1"/>
  <c r="AS85" i="1"/>
  <c r="AF85" i="1"/>
  <c r="AE85" i="1"/>
  <c r="AD85" i="1"/>
  <c r="AA85" i="1"/>
  <c r="X85" i="1"/>
  <c r="Y85" i="1" s="1"/>
  <c r="Z85" i="1" s="1"/>
  <c r="AS86" i="1"/>
  <c r="AF86" i="1"/>
  <c r="AE86" i="1"/>
  <c r="AD86" i="1"/>
  <c r="AA86" i="1"/>
  <c r="X86" i="1"/>
  <c r="Y86" i="1" s="1"/>
  <c r="Z86" i="1" s="1"/>
  <c r="AS87" i="1"/>
  <c r="AF87" i="1"/>
  <c r="AE87" i="1"/>
  <c r="AD87" i="1"/>
  <c r="AA87" i="1"/>
  <c r="X87" i="1"/>
  <c r="Y87" i="1" s="1"/>
  <c r="Z87" i="1" s="1"/>
  <c r="AS88" i="1"/>
  <c r="AF88" i="1"/>
  <c r="AE88" i="1"/>
  <c r="AD88" i="1"/>
  <c r="AA88" i="1"/>
  <c r="X88" i="1"/>
  <c r="Y88" i="1" s="1"/>
  <c r="Z88" i="1" s="1"/>
  <c r="AS89" i="1"/>
  <c r="AF89" i="1"/>
  <c r="AE89" i="1"/>
  <c r="AD89" i="1"/>
  <c r="AA89" i="1"/>
  <c r="X89" i="1"/>
  <c r="Y89" i="1" s="1"/>
  <c r="Z89" i="1" s="1"/>
  <c r="AS90" i="1"/>
  <c r="AF90" i="1"/>
  <c r="AE90" i="1"/>
  <c r="AD90" i="1"/>
  <c r="AA90" i="1"/>
  <c r="X90" i="1"/>
  <c r="Y90" i="1" s="1"/>
  <c r="Z90" i="1" s="1"/>
  <c r="AI90" i="1" s="1"/>
  <c r="AS91" i="1"/>
  <c r="AF91" i="1"/>
  <c r="AE91" i="1"/>
  <c r="AD91" i="1"/>
  <c r="AA91" i="1"/>
  <c r="Y91" i="1"/>
  <c r="Z91" i="1" s="1"/>
  <c r="X91" i="1"/>
  <c r="AS92" i="1"/>
  <c r="AF92" i="1"/>
  <c r="AE92" i="1"/>
  <c r="AD92" i="1"/>
  <c r="AA92" i="1"/>
  <c r="X92" i="1"/>
  <c r="Y92" i="1" s="1"/>
  <c r="Z92" i="1" s="1"/>
  <c r="AS93" i="1"/>
  <c r="AF93" i="1"/>
  <c r="AE93" i="1"/>
  <c r="AD93" i="1"/>
  <c r="AA93" i="1"/>
  <c r="X93" i="1"/>
  <c r="Y93" i="1" s="1"/>
  <c r="Z93" i="1" s="1"/>
  <c r="AS94" i="1"/>
  <c r="AF94" i="1"/>
  <c r="AE94" i="1"/>
  <c r="AD94" i="1"/>
  <c r="AA94" i="1"/>
  <c r="X94" i="1"/>
  <c r="Y94" i="1" s="1"/>
  <c r="Z94" i="1" s="1"/>
  <c r="AS95" i="1"/>
  <c r="AF95" i="1"/>
  <c r="AE95" i="1"/>
  <c r="AD95" i="1"/>
  <c r="AA95" i="1"/>
  <c r="X95" i="1"/>
  <c r="Y95" i="1" s="1"/>
  <c r="Z95" i="1" s="1"/>
  <c r="AS96" i="1"/>
  <c r="AF96" i="1"/>
  <c r="AE96" i="1"/>
  <c r="AD96" i="1"/>
  <c r="AA96" i="1"/>
  <c r="X96" i="1"/>
  <c r="Y96" i="1" s="1"/>
  <c r="Z96" i="1" s="1"/>
  <c r="AS97" i="1"/>
  <c r="AF97" i="1"/>
  <c r="AE97" i="1"/>
  <c r="AD97" i="1"/>
  <c r="AA97" i="1"/>
  <c r="X97" i="1"/>
  <c r="Y97" i="1" s="1"/>
  <c r="Z97" i="1" s="1"/>
  <c r="AS98" i="1"/>
  <c r="AF98" i="1"/>
  <c r="AE98" i="1"/>
  <c r="AD98" i="1"/>
  <c r="AA98" i="1"/>
  <c r="X98" i="1"/>
  <c r="Y98" i="1" s="1"/>
  <c r="Z98" i="1" s="1"/>
  <c r="AS99" i="1"/>
  <c r="AF99" i="1"/>
  <c r="AE99" i="1"/>
  <c r="AD99" i="1"/>
  <c r="AA99" i="1"/>
  <c r="X99" i="1"/>
  <c r="Y99" i="1" s="1"/>
  <c r="Z99" i="1" s="1"/>
  <c r="AS55" i="1"/>
  <c r="AF55" i="1"/>
  <c r="AE55" i="1"/>
  <c r="AD55" i="1"/>
  <c r="AA55" i="1"/>
  <c r="X55" i="1"/>
  <c r="Y55" i="1" s="1"/>
  <c r="Z55" i="1" s="1"/>
  <c r="AS56" i="1"/>
  <c r="AF56" i="1"/>
  <c r="AE56" i="1"/>
  <c r="AD56" i="1"/>
  <c r="AA56" i="1"/>
  <c r="X56" i="1"/>
  <c r="Y56" i="1" s="1"/>
  <c r="Z56" i="1" s="1"/>
  <c r="AS57" i="1"/>
  <c r="AF57" i="1"/>
  <c r="AE57" i="1"/>
  <c r="AD57" i="1"/>
  <c r="AA57" i="1"/>
  <c r="X57" i="1"/>
  <c r="Y57" i="1" s="1"/>
  <c r="Z57" i="1" s="1"/>
  <c r="AS58" i="1"/>
  <c r="AF58" i="1"/>
  <c r="AE58" i="1"/>
  <c r="AD58" i="1"/>
  <c r="AA58" i="1"/>
  <c r="X58" i="1"/>
  <c r="Y58" i="1" s="1"/>
  <c r="Z58" i="1" s="1"/>
  <c r="AS59" i="1"/>
  <c r="AF59" i="1"/>
  <c r="AE59" i="1"/>
  <c r="AD59" i="1"/>
  <c r="AA59" i="1"/>
  <c r="X59" i="1"/>
  <c r="Y59" i="1" s="1"/>
  <c r="Z59" i="1" s="1"/>
  <c r="AS60" i="1"/>
  <c r="AF60" i="1"/>
  <c r="AE60" i="1"/>
  <c r="AD60" i="1"/>
  <c r="AA60" i="1"/>
  <c r="X60" i="1"/>
  <c r="Y60" i="1" s="1"/>
  <c r="Z60" i="1" s="1"/>
  <c r="AS61" i="1"/>
  <c r="AF61" i="1"/>
  <c r="AE61" i="1"/>
  <c r="AD61" i="1"/>
  <c r="AA61" i="1"/>
  <c r="X61" i="1"/>
  <c r="Y61" i="1" s="1"/>
  <c r="Z61" i="1" s="1"/>
  <c r="AS62" i="1"/>
  <c r="AF62" i="1"/>
  <c r="AE62" i="1"/>
  <c r="AD62" i="1"/>
  <c r="AA62" i="1"/>
  <c r="X62" i="1"/>
  <c r="Y62" i="1" s="1"/>
  <c r="Z62" i="1" s="1"/>
  <c r="AS63" i="1"/>
  <c r="AF63" i="1"/>
  <c r="AE63" i="1"/>
  <c r="AD63" i="1"/>
  <c r="AA63" i="1"/>
  <c r="X63" i="1"/>
  <c r="Y63" i="1" s="1"/>
  <c r="Z63" i="1" s="1"/>
  <c r="AS64" i="1"/>
  <c r="AF64" i="1"/>
  <c r="AE64" i="1"/>
  <c r="AD64" i="1"/>
  <c r="AA64" i="1"/>
  <c r="X64" i="1"/>
  <c r="Y64" i="1" s="1"/>
  <c r="Z64" i="1" s="1"/>
  <c r="AS65" i="1"/>
  <c r="AF65" i="1"/>
  <c r="AE65" i="1"/>
  <c r="AD65" i="1"/>
  <c r="AA65" i="1"/>
  <c r="X65" i="1"/>
  <c r="Y65" i="1" s="1"/>
  <c r="Z65" i="1" s="1"/>
  <c r="AS66" i="1"/>
  <c r="AF66" i="1"/>
  <c r="AE66" i="1"/>
  <c r="AD66" i="1"/>
  <c r="AA66" i="1"/>
  <c r="X66" i="1"/>
  <c r="Y66" i="1" s="1"/>
  <c r="Z66" i="1" s="1"/>
  <c r="AS67" i="1"/>
  <c r="AF67" i="1"/>
  <c r="AE67" i="1"/>
  <c r="AD67" i="1"/>
  <c r="AA67" i="1"/>
  <c r="X67" i="1"/>
  <c r="Y67" i="1" s="1"/>
  <c r="Z67" i="1" s="1"/>
  <c r="AS68" i="1"/>
  <c r="AF68" i="1"/>
  <c r="AE68" i="1"/>
  <c r="AD68" i="1"/>
  <c r="AA68" i="1"/>
  <c r="X68" i="1"/>
  <c r="Y68" i="1" s="1"/>
  <c r="Z68" i="1" s="1"/>
  <c r="AS69" i="1"/>
  <c r="AF69" i="1"/>
  <c r="AE69" i="1"/>
  <c r="AD69" i="1"/>
  <c r="AA69" i="1"/>
  <c r="X69" i="1"/>
  <c r="Y69" i="1" s="1"/>
  <c r="Z69" i="1" s="1"/>
  <c r="AS70" i="1"/>
  <c r="AF70" i="1"/>
  <c r="AE70" i="1"/>
  <c r="AD70" i="1"/>
  <c r="AA70" i="1"/>
  <c r="X70" i="1"/>
  <c r="Y70" i="1" s="1"/>
  <c r="Z70" i="1" s="1"/>
  <c r="AS71" i="1"/>
  <c r="AF71" i="1"/>
  <c r="AE71" i="1"/>
  <c r="AD71" i="1"/>
  <c r="AA71" i="1"/>
  <c r="X71" i="1"/>
  <c r="Y71" i="1" s="1"/>
  <c r="Z71" i="1" s="1"/>
  <c r="AS72" i="1"/>
  <c r="AF72" i="1"/>
  <c r="AE72" i="1"/>
  <c r="AD72" i="1"/>
  <c r="AA72" i="1"/>
  <c r="X72" i="1"/>
  <c r="Y72" i="1" s="1"/>
  <c r="Z72" i="1" s="1"/>
  <c r="AS73" i="1"/>
  <c r="AF73" i="1"/>
  <c r="AE73" i="1"/>
  <c r="AD73" i="1"/>
  <c r="AA73" i="1"/>
  <c r="X73" i="1"/>
  <c r="Y73" i="1" s="1"/>
  <c r="Z73" i="1" s="1"/>
  <c r="AS74" i="1"/>
  <c r="AF74" i="1"/>
  <c r="AE74" i="1"/>
  <c r="AD74" i="1"/>
  <c r="AA74" i="1"/>
  <c r="X74" i="1"/>
  <c r="Y74" i="1" s="1"/>
  <c r="Z74" i="1" s="1"/>
  <c r="AS75" i="1"/>
  <c r="AF75" i="1"/>
  <c r="AE75" i="1"/>
  <c r="AD75" i="1"/>
  <c r="AA75" i="1"/>
  <c r="X75" i="1"/>
  <c r="Y75" i="1" s="1"/>
  <c r="Z75" i="1" s="1"/>
  <c r="AS76" i="1"/>
  <c r="AF76" i="1"/>
  <c r="AE76" i="1"/>
  <c r="AD76" i="1"/>
  <c r="AA76" i="1"/>
  <c r="X76" i="1"/>
  <c r="Y76" i="1" s="1"/>
  <c r="Z76" i="1" s="1"/>
  <c r="AS77" i="1"/>
  <c r="AF77" i="1"/>
  <c r="AE77" i="1"/>
  <c r="AD77" i="1"/>
  <c r="AA77" i="1"/>
  <c r="X77" i="1"/>
  <c r="Y77" i="1" s="1"/>
  <c r="Z77" i="1" s="1"/>
  <c r="AS78" i="1"/>
  <c r="AF78" i="1"/>
  <c r="AE78" i="1"/>
  <c r="AD78" i="1"/>
  <c r="AA78" i="1"/>
  <c r="X78" i="1"/>
  <c r="Y78" i="1" s="1"/>
  <c r="Z78" i="1" s="1"/>
  <c r="AS34" i="1"/>
  <c r="AF34" i="1"/>
  <c r="AE34" i="1"/>
  <c r="AD34" i="1"/>
  <c r="AA34" i="1"/>
  <c r="X34" i="1"/>
  <c r="Y34" i="1" s="1"/>
  <c r="Z34" i="1" s="1"/>
  <c r="AS35" i="1"/>
  <c r="AF35" i="1"/>
  <c r="AE35" i="1"/>
  <c r="AD35" i="1"/>
  <c r="AA35" i="1"/>
  <c r="X35" i="1"/>
  <c r="Y35" i="1" s="1"/>
  <c r="Z35" i="1" s="1"/>
  <c r="AS36" i="1"/>
  <c r="AF36" i="1"/>
  <c r="AE36" i="1"/>
  <c r="AD36" i="1"/>
  <c r="AA36" i="1"/>
  <c r="X36" i="1"/>
  <c r="Y36" i="1" s="1"/>
  <c r="Z36" i="1" s="1"/>
  <c r="AS37" i="1"/>
  <c r="AF37" i="1"/>
  <c r="AE37" i="1"/>
  <c r="AD37" i="1"/>
  <c r="AA37" i="1"/>
  <c r="X37" i="1"/>
  <c r="Y37" i="1" s="1"/>
  <c r="Z37" i="1" s="1"/>
  <c r="AS38" i="1"/>
  <c r="AF38" i="1"/>
  <c r="AE38" i="1"/>
  <c r="AD38" i="1"/>
  <c r="AA38" i="1"/>
  <c r="X38" i="1"/>
  <c r="Y38" i="1" s="1"/>
  <c r="Z38" i="1" s="1"/>
  <c r="AS39" i="1"/>
  <c r="AF39" i="1"/>
  <c r="AE39" i="1"/>
  <c r="AD39" i="1"/>
  <c r="AA39" i="1"/>
  <c r="X39" i="1"/>
  <c r="Y39" i="1" s="1"/>
  <c r="Z39" i="1" s="1"/>
  <c r="AS40" i="1"/>
  <c r="AF40" i="1"/>
  <c r="AE40" i="1"/>
  <c r="AD40" i="1"/>
  <c r="AA40" i="1"/>
  <c r="X40" i="1"/>
  <c r="Y40" i="1" s="1"/>
  <c r="Z40" i="1" s="1"/>
  <c r="AS41" i="1"/>
  <c r="AF41" i="1"/>
  <c r="AE41" i="1"/>
  <c r="AD41" i="1"/>
  <c r="AA41" i="1"/>
  <c r="X41" i="1"/>
  <c r="Y41" i="1" s="1"/>
  <c r="Z41" i="1" s="1"/>
  <c r="AS42" i="1"/>
  <c r="AF42" i="1"/>
  <c r="AE42" i="1"/>
  <c r="AD42" i="1"/>
  <c r="AA42" i="1"/>
  <c r="X42" i="1"/>
  <c r="Y42" i="1" s="1"/>
  <c r="Z42" i="1" s="1"/>
  <c r="AS43" i="1"/>
  <c r="AF43" i="1"/>
  <c r="AE43" i="1"/>
  <c r="AD43" i="1"/>
  <c r="AA43" i="1"/>
  <c r="X43" i="1"/>
  <c r="Y43" i="1" s="1"/>
  <c r="Z43" i="1" s="1"/>
  <c r="AS44" i="1"/>
  <c r="AF44" i="1"/>
  <c r="AE44" i="1"/>
  <c r="AD44" i="1"/>
  <c r="AA44" i="1"/>
  <c r="X44" i="1"/>
  <c r="Y44" i="1" s="1"/>
  <c r="Z44" i="1" s="1"/>
  <c r="AS45" i="1"/>
  <c r="AF45" i="1"/>
  <c r="AE45" i="1"/>
  <c r="AD45" i="1"/>
  <c r="AA45" i="1"/>
  <c r="X45" i="1"/>
  <c r="Y45" i="1" s="1"/>
  <c r="Z45" i="1" s="1"/>
  <c r="AS46" i="1"/>
  <c r="AF46" i="1"/>
  <c r="AE46" i="1"/>
  <c r="AD46" i="1"/>
  <c r="AA46" i="1"/>
  <c r="X46" i="1"/>
  <c r="Y46" i="1" s="1"/>
  <c r="Z46" i="1" s="1"/>
  <c r="AS47" i="1"/>
  <c r="AF47" i="1"/>
  <c r="AE47" i="1"/>
  <c r="AD47" i="1"/>
  <c r="AA47" i="1"/>
  <c r="X47" i="1"/>
  <c r="Y47" i="1" s="1"/>
  <c r="Z47" i="1" s="1"/>
  <c r="AS48" i="1"/>
  <c r="AF48" i="1"/>
  <c r="AE48" i="1"/>
  <c r="AD48" i="1"/>
  <c r="AA48" i="1"/>
  <c r="X48" i="1"/>
  <c r="Y48" i="1" s="1"/>
  <c r="Z48" i="1" s="1"/>
  <c r="AS49" i="1"/>
  <c r="AF49" i="1"/>
  <c r="AE49" i="1"/>
  <c r="AD49" i="1"/>
  <c r="AA49" i="1"/>
  <c r="X49" i="1"/>
  <c r="Y49" i="1" s="1"/>
  <c r="Z49" i="1" s="1"/>
  <c r="AS50" i="1"/>
  <c r="AF50" i="1"/>
  <c r="AE50" i="1"/>
  <c r="AD50" i="1"/>
  <c r="AA50" i="1"/>
  <c r="X50" i="1"/>
  <c r="Y50" i="1" s="1"/>
  <c r="Z50" i="1" s="1"/>
  <c r="AS51" i="1"/>
  <c r="AF51" i="1"/>
  <c r="AE51" i="1"/>
  <c r="AD51" i="1"/>
  <c r="AA51" i="1"/>
  <c r="X51" i="1"/>
  <c r="Y51" i="1" s="1"/>
  <c r="Z51" i="1" s="1"/>
  <c r="AS52" i="1"/>
  <c r="AF52" i="1"/>
  <c r="AE52" i="1"/>
  <c r="AD52" i="1"/>
  <c r="AA52" i="1"/>
  <c r="X52" i="1"/>
  <c r="Y52" i="1" s="1"/>
  <c r="Z52" i="1" s="1"/>
  <c r="AS53" i="1"/>
  <c r="AF53" i="1"/>
  <c r="AE53" i="1"/>
  <c r="AD53" i="1"/>
  <c r="AA53" i="1"/>
  <c r="X53" i="1"/>
  <c r="Y53" i="1" s="1"/>
  <c r="Z53" i="1" s="1"/>
  <c r="AS54" i="1"/>
  <c r="AF54" i="1"/>
  <c r="AE54" i="1"/>
  <c r="AD54" i="1"/>
  <c r="AA54" i="1"/>
  <c r="X54" i="1"/>
  <c r="Y54" i="1" s="1"/>
  <c r="Z54" i="1" s="1"/>
  <c r="AS33" i="1"/>
  <c r="AF33" i="1"/>
  <c r="AE33" i="1"/>
  <c r="AD33" i="1"/>
  <c r="AA33" i="1"/>
  <c r="X33" i="1"/>
  <c r="Y33" i="1" s="1"/>
  <c r="Z33" i="1" s="1"/>
  <c r="AI33" i="1" s="1"/>
  <c r="AS32" i="1"/>
  <c r="AF32" i="1"/>
  <c r="AE32" i="1"/>
  <c r="AD32" i="1"/>
  <c r="AA32" i="1"/>
  <c r="X32" i="1"/>
  <c r="Y32" i="1" s="1"/>
  <c r="Z32" i="1" s="1"/>
  <c r="AS31" i="1"/>
  <c r="AF31" i="1"/>
  <c r="AE31" i="1"/>
  <c r="AD31" i="1"/>
  <c r="AA31" i="1"/>
  <c r="X31" i="1"/>
  <c r="Y31" i="1" s="1"/>
  <c r="Z31" i="1" s="1"/>
  <c r="AS30" i="1"/>
  <c r="AF30" i="1"/>
  <c r="AE30" i="1"/>
  <c r="AD30" i="1"/>
  <c r="AA30" i="1"/>
  <c r="X30" i="1"/>
  <c r="Y30" i="1" s="1"/>
  <c r="Z30" i="1" s="1"/>
  <c r="AS29" i="1"/>
  <c r="AF29" i="1"/>
  <c r="AE29" i="1"/>
  <c r="AD29" i="1"/>
  <c r="AA29" i="1"/>
  <c r="X29" i="1"/>
  <c r="Y29" i="1" s="1"/>
  <c r="Z29" i="1" s="1"/>
  <c r="AS28" i="1"/>
  <c r="AF28" i="1"/>
  <c r="AE28" i="1"/>
  <c r="AD28" i="1"/>
  <c r="AA28" i="1"/>
  <c r="X28" i="1"/>
  <c r="Y28" i="1" s="1"/>
  <c r="Z28" i="1" s="1"/>
  <c r="AS27" i="1"/>
  <c r="AF27" i="1"/>
  <c r="AE27" i="1"/>
  <c r="AD27" i="1"/>
  <c r="AA27" i="1"/>
  <c r="X27" i="1"/>
  <c r="Y27" i="1" s="1"/>
  <c r="Z27" i="1" s="1"/>
  <c r="AS26" i="1"/>
  <c r="AF26" i="1"/>
  <c r="AE26" i="1"/>
  <c r="AD26" i="1"/>
  <c r="AA26" i="1"/>
  <c r="X26" i="1"/>
  <c r="Y26" i="1" s="1"/>
  <c r="Z26" i="1" s="1"/>
  <c r="AS25" i="1"/>
  <c r="AF25" i="1"/>
  <c r="AE25" i="1"/>
  <c r="AD25" i="1"/>
  <c r="AA25" i="1"/>
  <c r="X25" i="1"/>
  <c r="Y25" i="1" s="1"/>
  <c r="Z25" i="1" s="1"/>
  <c r="AS24" i="1"/>
  <c r="AF24" i="1"/>
  <c r="AE24" i="1"/>
  <c r="AD24" i="1"/>
  <c r="AA24" i="1"/>
  <c r="X24" i="1"/>
  <c r="Y24" i="1" s="1"/>
  <c r="Z24" i="1" s="1"/>
  <c r="AS23" i="1"/>
  <c r="AF23" i="1"/>
  <c r="AE23" i="1"/>
  <c r="AD23" i="1"/>
  <c r="AA23" i="1"/>
  <c r="X23" i="1"/>
  <c r="Y23" i="1" s="1"/>
  <c r="Z23" i="1" s="1"/>
  <c r="AS22" i="1"/>
  <c r="AF22" i="1"/>
  <c r="AE22" i="1"/>
  <c r="AD22" i="1"/>
  <c r="AA22" i="1"/>
  <c r="X22" i="1"/>
  <c r="Y22" i="1" s="1"/>
  <c r="Z22" i="1" s="1"/>
  <c r="AS21" i="1"/>
  <c r="AF21" i="1"/>
  <c r="AE21" i="1"/>
  <c r="AD21" i="1"/>
  <c r="AA21" i="1"/>
  <c r="X21" i="1"/>
  <c r="Y21" i="1" s="1"/>
  <c r="Z21" i="1" s="1"/>
  <c r="AS20" i="1"/>
  <c r="AF20" i="1"/>
  <c r="AE20" i="1"/>
  <c r="AD20" i="1"/>
  <c r="AA20" i="1"/>
  <c r="X20" i="1"/>
  <c r="Y20" i="1" s="1"/>
  <c r="Z20" i="1" s="1"/>
  <c r="AS19" i="1"/>
  <c r="AF19" i="1"/>
  <c r="AE19" i="1"/>
  <c r="AD19" i="1"/>
  <c r="AA19" i="1"/>
  <c r="X19" i="1"/>
  <c r="Y19" i="1" s="1"/>
  <c r="Z19" i="1" s="1"/>
  <c r="AS18" i="1"/>
  <c r="AF18" i="1"/>
  <c r="AE18" i="1"/>
  <c r="AD18" i="1"/>
  <c r="AA18" i="1"/>
  <c r="X18" i="1"/>
  <c r="Y18" i="1" s="1"/>
  <c r="Z18" i="1" s="1"/>
  <c r="AS17" i="1"/>
  <c r="AF17" i="1"/>
  <c r="AE17" i="1"/>
  <c r="AD17" i="1"/>
  <c r="AA17" i="1"/>
  <c r="X17" i="1"/>
  <c r="Y17" i="1" s="1"/>
  <c r="Z17" i="1" s="1"/>
  <c r="AS16" i="1"/>
  <c r="AF16" i="1"/>
  <c r="AE16" i="1"/>
  <c r="AD16" i="1"/>
  <c r="AA16" i="1"/>
  <c r="X16" i="1"/>
  <c r="Y16" i="1" s="1"/>
  <c r="Z16" i="1" s="1"/>
  <c r="AS15" i="1"/>
  <c r="AF15" i="1"/>
  <c r="AE15" i="1"/>
  <c r="AD15" i="1"/>
  <c r="AA15" i="1"/>
  <c r="X15" i="1"/>
  <c r="Y15" i="1" s="1"/>
  <c r="Z15" i="1" s="1"/>
  <c r="AS14" i="1"/>
  <c r="AF14" i="1"/>
  <c r="AE14" i="1"/>
  <c r="AD14" i="1"/>
  <c r="AA14" i="1"/>
  <c r="X14" i="1"/>
  <c r="Y14" i="1" s="1"/>
  <c r="Z14" i="1" s="1"/>
  <c r="AS13" i="1"/>
  <c r="AF13" i="1"/>
  <c r="AE13" i="1"/>
  <c r="AD13" i="1"/>
  <c r="AA13" i="1"/>
  <c r="X13" i="1"/>
  <c r="Y13" i="1" s="1"/>
  <c r="Z13" i="1" s="1"/>
  <c r="AS12" i="1"/>
  <c r="AF12" i="1"/>
  <c r="AE12" i="1"/>
  <c r="AD12" i="1"/>
  <c r="AA12" i="1"/>
  <c r="X12" i="1"/>
  <c r="Y12" i="1" s="1"/>
  <c r="Z12" i="1" s="1"/>
  <c r="AS11" i="1"/>
  <c r="AF11" i="1"/>
  <c r="AE11" i="1"/>
  <c r="AD11" i="1"/>
  <c r="AA11" i="1"/>
  <c r="X11" i="1"/>
  <c r="Y11" i="1" s="1"/>
  <c r="Z11" i="1" s="1"/>
  <c r="AS10" i="1"/>
  <c r="AF10" i="1"/>
  <c r="AE10" i="1"/>
  <c r="AD10" i="1"/>
  <c r="AA10" i="1"/>
  <c r="X10" i="1"/>
  <c r="Y10" i="1" s="1"/>
  <c r="Z10" i="1" s="1"/>
  <c r="AS9" i="1"/>
  <c r="AF9" i="1"/>
  <c r="AE9" i="1"/>
  <c r="AD9" i="1"/>
  <c r="AA9" i="1"/>
  <c r="X9" i="1"/>
  <c r="Y9" i="1" s="1"/>
  <c r="Z9" i="1" s="1"/>
  <c r="AS8" i="1"/>
  <c r="AF8" i="1"/>
  <c r="AE8" i="1"/>
  <c r="AD8" i="1"/>
  <c r="AA8" i="1"/>
  <c r="X8" i="1"/>
  <c r="Y8" i="1" s="1"/>
  <c r="Z8" i="1" s="1"/>
  <c r="AS7" i="1"/>
  <c r="AF7" i="1"/>
  <c r="AE7" i="1"/>
  <c r="AD7" i="1"/>
  <c r="AA7" i="1"/>
  <c r="X7" i="1"/>
  <c r="Y7" i="1" s="1"/>
  <c r="Z7" i="1" s="1"/>
  <c r="AS6" i="1"/>
  <c r="AF6" i="1"/>
  <c r="AE6" i="1"/>
  <c r="AD6" i="1"/>
  <c r="X6" i="1"/>
  <c r="Y6" i="1" s="1"/>
  <c r="Z6" i="1" s="1"/>
  <c r="AS5" i="1"/>
  <c r="AF5" i="1"/>
  <c r="AE5" i="1"/>
  <c r="AD5" i="1"/>
  <c r="AA5" i="1"/>
  <c r="X5" i="1"/>
  <c r="Y5" i="1" s="1"/>
  <c r="Z5" i="1" s="1"/>
  <c r="AS4" i="1"/>
  <c r="AF4" i="1"/>
  <c r="AE4" i="1"/>
  <c r="AD4" i="1"/>
  <c r="AA4" i="1"/>
  <c r="X4" i="1"/>
  <c r="Y4" i="1" s="1"/>
  <c r="Z4" i="1" s="1"/>
  <c r="AS3" i="1"/>
  <c r="AF3" i="1"/>
  <c r="AE3" i="1"/>
  <c r="AD3" i="1"/>
  <c r="AA3" i="1"/>
  <c r="X3" i="1"/>
  <c r="Y3" i="1" s="1"/>
  <c r="Z3" i="1" s="1"/>
  <c r="AS2" i="1"/>
  <c r="AF2" i="1"/>
  <c r="AE2" i="1"/>
  <c r="AD2" i="1"/>
  <c r="X2" i="1"/>
  <c r="Y2" i="1" s="1"/>
  <c r="AJ2" i="1" s="1"/>
  <c r="AI4" i="1" l="1"/>
  <c r="AR30" i="1"/>
  <c r="AR32" i="1"/>
  <c r="AR33" i="1"/>
  <c r="AI53" i="1"/>
  <c r="AR53" i="1"/>
  <c r="AI51" i="1"/>
  <c r="AI47" i="1"/>
  <c r="AI148" i="1"/>
  <c r="AI151" i="1"/>
  <c r="AI159" i="1"/>
  <c r="AR3" i="1"/>
  <c r="AR4" i="1"/>
  <c r="AI6" i="1"/>
  <c r="AR6" i="1"/>
  <c r="AI8" i="1"/>
  <c r="AI11" i="1"/>
  <c r="AI19" i="1"/>
  <c r="AR72" i="1"/>
  <c r="AH71" i="1"/>
  <c r="AI69" i="1"/>
  <c r="AR69" i="1"/>
  <c r="AI103" i="1"/>
  <c r="AI132" i="1"/>
  <c r="AR168" i="1"/>
  <c r="AI171" i="1"/>
  <c r="AI175" i="1"/>
  <c r="AR206" i="1"/>
  <c r="AR208" i="1"/>
  <c r="AR209" i="1"/>
  <c r="AI211" i="1"/>
  <c r="AR211" i="1"/>
  <c r="AI213" i="1"/>
  <c r="AI217" i="1"/>
  <c r="AR16" i="1"/>
  <c r="AR18" i="1"/>
  <c r="AR19" i="1"/>
  <c r="AI21" i="1"/>
  <c r="AR21" i="1"/>
  <c r="AI23" i="1"/>
  <c r="AR42" i="1"/>
  <c r="AH41" i="1"/>
  <c r="AI39" i="1"/>
  <c r="AR39" i="1"/>
  <c r="AR56" i="1"/>
  <c r="AI98" i="1"/>
  <c r="AI83" i="1"/>
  <c r="AI110" i="1"/>
  <c r="AI126" i="1"/>
  <c r="AI140" i="1"/>
  <c r="AH157" i="1"/>
  <c r="AR158" i="1"/>
  <c r="AR159" i="1"/>
  <c r="AR161" i="1"/>
  <c r="AR180" i="1"/>
  <c r="AI183" i="1"/>
  <c r="AR199" i="1"/>
  <c r="AR9" i="1"/>
  <c r="AR11" i="1"/>
  <c r="AI13" i="1"/>
  <c r="AR13" i="1"/>
  <c r="AI15" i="1"/>
  <c r="AR24" i="1"/>
  <c r="AR26" i="1"/>
  <c r="AI29" i="1"/>
  <c r="AR50" i="1"/>
  <c r="AR48" i="1"/>
  <c r="AR47" i="1"/>
  <c r="AR34" i="1"/>
  <c r="AH78" i="1"/>
  <c r="AI76" i="1"/>
  <c r="AR76" i="1"/>
  <c r="AR64" i="1"/>
  <c r="AH63" i="1"/>
  <c r="AI61" i="1"/>
  <c r="AR61" i="1"/>
  <c r="AI94" i="1"/>
  <c r="AI79" i="1"/>
  <c r="AI107" i="1"/>
  <c r="AI114" i="1"/>
  <c r="AI122" i="1"/>
  <c r="AI130" i="1"/>
  <c r="AI136" i="1"/>
  <c r="AI144" i="1"/>
  <c r="AR152" i="1"/>
  <c r="AI155" i="1"/>
  <c r="AR164" i="1"/>
  <c r="AI167" i="1"/>
  <c r="AH173" i="1"/>
  <c r="AR174" i="1"/>
  <c r="AR175" i="1"/>
  <c r="AR177" i="1"/>
  <c r="AR184" i="1"/>
  <c r="AI187" i="1"/>
  <c r="AR195" i="1"/>
  <c r="AR203" i="1"/>
  <c r="AR214" i="1"/>
  <c r="AR216" i="1"/>
  <c r="AR217" i="1"/>
  <c r="AR2" i="1"/>
  <c r="AR5" i="1"/>
  <c r="AR7" i="1"/>
  <c r="AR8" i="1"/>
  <c r="AI10" i="1"/>
  <c r="AR10" i="1"/>
  <c r="AR12" i="1"/>
  <c r="AR14" i="1"/>
  <c r="AR15" i="1"/>
  <c r="AI17" i="1"/>
  <c r="AR17" i="1"/>
  <c r="AR20" i="1"/>
  <c r="AR22" i="1"/>
  <c r="AR23" i="1"/>
  <c r="AI25" i="1"/>
  <c r="AR25" i="1"/>
  <c r="AR27" i="1"/>
  <c r="AR28" i="1"/>
  <c r="AR29" i="1"/>
  <c r="AI31" i="1"/>
  <c r="AR31" i="1"/>
  <c r="AR54" i="1"/>
  <c r="AR52" i="1"/>
  <c r="AR51" i="1"/>
  <c r="AI49" i="1"/>
  <c r="AR49" i="1"/>
  <c r="AR46" i="1"/>
  <c r="AH45" i="1"/>
  <c r="AI43" i="1"/>
  <c r="AR43" i="1"/>
  <c r="AR38" i="1"/>
  <c r="AH37" i="1"/>
  <c r="AI35" i="1"/>
  <c r="AR35" i="1"/>
  <c r="AR75" i="1"/>
  <c r="AH74" i="1"/>
  <c r="AI73" i="1"/>
  <c r="AR73" i="1"/>
  <c r="AR68" i="1"/>
  <c r="AH67" i="1"/>
  <c r="AI65" i="1"/>
  <c r="AR65" i="1"/>
  <c r="AR60" i="1"/>
  <c r="AH59" i="1"/>
  <c r="AI57" i="1"/>
  <c r="AR57" i="1"/>
  <c r="AR97" i="1"/>
  <c r="AR93" i="1"/>
  <c r="AR89" i="1"/>
  <c r="AR86" i="1"/>
  <c r="AR82" i="1"/>
  <c r="AR100" i="1"/>
  <c r="AR104" i="1"/>
  <c r="AR108" i="1"/>
  <c r="AR111" i="1"/>
  <c r="AR115" i="1"/>
  <c r="AR119" i="1"/>
  <c r="AR123" i="1"/>
  <c r="AR127" i="1"/>
  <c r="AR133" i="1"/>
  <c r="AR137" i="1"/>
  <c r="AR141" i="1"/>
  <c r="AR145" i="1"/>
  <c r="AH149" i="1"/>
  <c r="AI150" i="1"/>
  <c r="AR150" i="1"/>
  <c r="AR151" i="1"/>
  <c r="AR153" i="1"/>
  <c r="AR156" i="1"/>
  <c r="AR160" i="1"/>
  <c r="AH165" i="1"/>
  <c r="AI166" i="1"/>
  <c r="AR166" i="1"/>
  <c r="AR167" i="1"/>
  <c r="AR169" i="1"/>
  <c r="AR172" i="1"/>
  <c r="AR176" i="1"/>
  <c r="AH181" i="1"/>
  <c r="AI182" i="1"/>
  <c r="AR182" i="1"/>
  <c r="AR183" i="1"/>
  <c r="AR185" i="1"/>
  <c r="AI207" i="1"/>
  <c r="AR207" i="1"/>
  <c r="AR210" i="1"/>
  <c r="AR212" i="1"/>
  <c r="AR213" i="1"/>
  <c r="AI215" i="1"/>
  <c r="AR215" i="1"/>
  <c r="AR218" i="1"/>
  <c r="AI14" i="1"/>
  <c r="AI3" i="1"/>
  <c r="AI7" i="1"/>
  <c r="AI18" i="1"/>
  <c r="AI22" i="1"/>
  <c r="AI26" i="1"/>
  <c r="AI28" i="1"/>
  <c r="AI32" i="1"/>
  <c r="AI52" i="1"/>
  <c r="AI48" i="1"/>
  <c r="AI42" i="1"/>
  <c r="AI38" i="1"/>
  <c r="AI34" i="1"/>
  <c r="AI75" i="1"/>
  <c r="AI72" i="1"/>
  <c r="AI68" i="1"/>
  <c r="AI64" i="1"/>
  <c r="AI60" i="1"/>
  <c r="AI56" i="1"/>
  <c r="AI157" i="1"/>
  <c r="AJ157" i="1" s="1"/>
  <c r="AK157" i="1" s="1"/>
  <c r="AL157" i="1" s="1"/>
  <c r="AI173" i="1"/>
  <c r="AI45" i="1"/>
  <c r="AJ45" i="1" s="1"/>
  <c r="AK45" i="1" s="1"/>
  <c r="AL45" i="1" s="1"/>
  <c r="AR45" i="1"/>
  <c r="AR44" i="1"/>
  <c r="AI41" i="1"/>
  <c r="AR41" i="1"/>
  <c r="AR40" i="1"/>
  <c r="AI37" i="1"/>
  <c r="AJ37" i="1" s="1"/>
  <c r="AK37" i="1" s="1"/>
  <c r="AL37" i="1" s="1"/>
  <c r="AR37" i="1"/>
  <c r="AR36" i="1"/>
  <c r="AI78" i="1"/>
  <c r="AR78" i="1"/>
  <c r="AR77" i="1"/>
  <c r="AI74" i="1"/>
  <c r="AJ74" i="1" s="1"/>
  <c r="AK74" i="1" s="1"/>
  <c r="AL74" i="1" s="1"/>
  <c r="AR74" i="1"/>
  <c r="AI71" i="1"/>
  <c r="AJ71" i="1" s="1"/>
  <c r="AK71" i="1" s="1"/>
  <c r="AL71" i="1" s="1"/>
  <c r="AR71" i="1"/>
  <c r="AR70" i="1"/>
  <c r="AI67" i="1"/>
  <c r="AR67" i="1"/>
  <c r="AR66" i="1"/>
  <c r="AI63" i="1"/>
  <c r="AJ63" i="1" s="1"/>
  <c r="AK63" i="1" s="1"/>
  <c r="AL63" i="1" s="1"/>
  <c r="AR63" i="1"/>
  <c r="AR62" i="1"/>
  <c r="AI59" i="1"/>
  <c r="AR59" i="1"/>
  <c r="AR58" i="1"/>
  <c r="AI55" i="1"/>
  <c r="AR55" i="1"/>
  <c r="AI99" i="1"/>
  <c r="AR99" i="1"/>
  <c r="AR98" i="1"/>
  <c r="AI96" i="1"/>
  <c r="AR96" i="1"/>
  <c r="AI95" i="1"/>
  <c r="AR95" i="1"/>
  <c r="AR94" i="1"/>
  <c r="AI92" i="1"/>
  <c r="AR92" i="1"/>
  <c r="AI91" i="1"/>
  <c r="AR91" i="1"/>
  <c r="AR90" i="1"/>
  <c r="AI88" i="1"/>
  <c r="AR88" i="1"/>
  <c r="AI87" i="1"/>
  <c r="AR87" i="1"/>
  <c r="AI85" i="1"/>
  <c r="AR85" i="1"/>
  <c r="AI84" i="1"/>
  <c r="AR84" i="1"/>
  <c r="AR83" i="1"/>
  <c r="AI81" i="1"/>
  <c r="AR81" i="1"/>
  <c r="AI80" i="1"/>
  <c r="AR80" i="1"/>
  <c r="AR79" i="1"/>
  <c r="AI101" i="1"/>
  <c r="AR101" i="1"/>
  <c r="AI102" i="1"/>
  <c r="AR102" i="1"/>
  <c r="AR103" i="1"/>
  <c r="AI105" i="1"/>
  <c r="AR105" i="1"/>
  <c r="AI106" i="1"/>
  <c r="AR106" i="1"/>
  <c r="AR107" i="1"/>
  <c r="AI109" i="1"/>
  <c r="AR109" i="1"/>
  <c r="AR110" i="1"/>
  <c r="AI112" i="1"/>
  <c r="AR112" i="1"/>
  <c r="AI113" i="1"/>
  <c r="AR113" i="1"/>
  <c r="AR114" i="1"/>
  <c r="AI116" i="1"/>
  <c r="AR116" i="1"/>
  <c r="AI117" i="1"/>
  <c r="AR117" i="1"/>
  <c r="AR118" i="1"/>
  <c r="AI120" i="1"/>
  <c r="AR120" i="1"/>
  <c r="AI121" i="1"/>
  <c r="AR121" i="1"/>
  <c r="AR122" i="1"/>
  <c r="AI124" i="1"/>
  <c r="AR124" i="1"/>
  <c r="AI125" i="1"/>
  <c r="AR125" i="1"/>
  <c r="AR126" i="1"/>
  <c r="AI128" i="1"/>
  <c r="AR128" i="1"/>
  <c r="AI129" i="1"/>
  <c r="AR129" i="1"/>
  <c r="AR130" i="1"/>
  <c r="AI131" i="1"/>
  <c r="AR131" i="1"/>
  <c r="AR132" i="1"/>
  <c r="AI134" i="1"/>
  <c r="AR134" i="1"/>
  <c r="AI135" i="1"/>
  <c r="AR135" i="1"/>
  <c r="AR136" i="1"/>
  <c r="AI138" i="1"/>
  <c r="AR138" i="1"/>
  <c r="AI139" i="1"/>
  <c r="AR139" i="1"/>
  <c r="AR140" i="1"/>
  <c r="AI149" i="1"/>
  <c r="AI158" i="1"/>
  <c r="AI163" i="1"/>
  <c r="AI165" i="1"/>
  <c r="AJ165" i="1" s="1"/>
  <c r="AK165" i="1" s="1"/>
  <c r="AL165" i="1" s="1"/>
  <c r="AN165" i="1" s="1"/>
  <c r="AO165" i="1" s="1"/>
  <c r="AP165" i="1" s="1"/>
  <c r="AQ165" i="1" s="1"/>
  <c r="AI174" i="1"/>
  <c r="AI179" i="1"/>
  <c r="AI181" i="1"/>
  <c r="AI190" i="1"/>
  <c r="AI194" i="1"/>
  <c r="AI198" i="1"/>
  <c r="AI202" i="1"/>
  <c r="AI208" i="1"/>
  <c r="AI212" i="1"/>
  <c r="AI216" i="1"/>
  <c r="AI142" i="1"/>
  <c r="AR142" i="1"/>
  <c r="AI143" i="1"/>
  <c r="AR143" i="1"/>
  <c r="AR144" i="1"/>
  <c r="AI146" i="1"/>
  <c r="AR146" i="1"/>
  <c r="AI147" i="1"/>
  <c r="AR147" i="1"/>
  <c r="AR148" i="1"/>
  <c r="AR149" i="1"/>
  <c r="AH153" i="1"/>
  <c r="AI153" i="1"/>
  <c r="AI154" i="1"/>
  <c r="AR154" i="1"/>
  <c r="AR155" i="1"/>
  <c r="AR157" i="1"/>
  <c r="AH161" i="1"/>
  <c r="AI161" i="1"/>
  <c r="AI162" i="1"/>
  <c r="AR162" i="1"/>
  <c r="AR163" i="1"/>
  <c r="AR165" i="1"/>
  <c r="AH169" i="1"/>
  <c r="AI169" i="1"/>
  <c r="AI170" i="1"/>
  <c r="AR170" i="1"/>
  <c r="AR171" i="1"/>
  <c r="AR173" i="1"/>
  <c r="AH177" i="1"/>
  <c r="AI177" i="1"/>
  <c r="AI178" i="1"/>
  <c r="AR178" i="1"/>
  <c r="AR179" i="1"/>
  <c r="AR181" i="1"/>
  <c r="AH185" i="1"/>
  <c r="AI185" i="1"/>
  <c r="AI186" i="1"/>
  <c r="AR186" i="1"/>
  <c r="AR187" i="1"/>
  <c r="AI188" i="1"/>
  <c r="AR188" i="1"/>
  <c r="AI189" i="1"/>
  <c r="AR189" i="1"/>
  <c r="AR190" i="1"/>
  <c r="AI192" i="1"/>
  <c r="AR192" i="1"/>
  <c r="AI193" i="1"/>
  <c r="AR193" i="1"/>
  <c r="AR194" i="1"/>
  <c r="AI196" i="1"/>
  <c r="AR196" i="1"/>
  <c r="AI197" i="1"/>
  <c r="AR197" i="1"/>
  <c r="AR198" i="1"/>
  <c r="AI200" i="1"/>
  <c r="AR200" i="1"/>
  <c r="AI201" i="1"/>
  <c r="AR201" i="1"/>
  <c r="AR202" i="1"/>
  <c r="AI204" i="1"/>
  <c r="AR204" i="1"/>
  <c r="AI205" i="1"/>
  <c r="AH3" i="1"/>
  <c r="AH6" i="1"/>
  <c r="AH7" i="1"/>
  <c r="AJ7" i="1" s="1"/>
  <c r="AK7" i="1" s="1"/>
  <c r="AL7" i="1" s="1"/>
  <c r="AH10" i="1"/>
  <c r="AH13" i="1"/>
  <c r="AJ13" i="1" s="1"/>
  <c r="AK13" i="1" s="1"/>
  <c r="AL13" i="1" s="1"/>
  <c r="AH14" i="1"/>
  <c r="AJ14" i="1" s="1"/>
  <c r="AK14" i="1" s="1"/>
  <c r="AL14" i="1" s="1"/>
  <c r="AH17" i="1"/>
  <c r="AH18" i="1"/>
  <c r="AH21" i="1"/>
  <c r="AJ21" i="1" s="1"/>
  <c r="AK21" i="1" s="1"/>
  <c r="AL21" i="1" s="1"/>
  <c r="AH22" i="1"/>
  <c r="AH25" i="1"/>
  <c r="AH26" i="1"/>
  <c r="AH28" i="1"/>
  <c r="AH31" i="1"/>
  <c r="AH32" i="1"/>
  <c r="AH53" i="1"/>
  <c r="AJ53" i="1" s="1"/>
  <c r="AK53" i="1" s="1"/>
  <c r="AL53" i="1" s="1"/>
  <c r="AH52" i="1"/>
  <c r="AH49" i="1"/>
  <c r="AH48" i="1"/>
  <c r="AH4" i="1"/>
  <c r="AJ4" i="1" s="1"/>
  <c r="AK4" i="1" s="1"/>
  <c r="AL4" i="1" s="1"/>
  <c r="AI5" i="1"/>
  <c r="AH5" i="1"/>
  <c r="AH8" i="1"/>
  <c r="AJ8" i="1" s="1"/>
  <c r="AK8" i="1" s="1"/>
  <c r="AL8" i="1" s="1"/>
  <c r="AI9" i="1"/>
  <c r="AH9" i="1"/>
  <c r="AH11" i="1"/>
  <c r="AJ11" i="1" s="1"/>
  <c r="AK11" i="1" s="1"/>
  <c r="AL11" i="1" s="1"/>
  <c r="AI12" i="1"/>
  <c r="AH12" i="1"/>
  <c r="AH15" i="1"/>
  <c r="AJ15" i="1" s="1"/>
  <c r="AK15" i="1" s="1"/>
  <c r="AL15" i="1" s="1"/>
  <c r="AI16" i="1"/>
  <c r="AH16" i="1"/>
  <c r="AH19" i="1"/>
  <c r="AI20" i="1"/>
  <c r="AH20" i="1"/>
  <c r="AH23" i="1"/>
  <c r="AJ23" i="1" s="1"/>
  <c r="AK23" i="1" s="1"/>
  <c r="AL23" i="1" s="1"/>
  <c r="AI24" i="1"/>
  <c r="AH24" i="1"/>
  <c r="AI27" i="1"/>
  <c r="AH27" i="1"/>
  <c r="AH29" i="1"/>
  <c r="AJ29" i="1" s="1"/>
  <c r="AK29" i="1" s="1"/>
  <c r="AL29" i="1" s="1"/>
  <c r="AI30" i="1"/>
  <c r="AH30" i="1"/>
  <c r="AH33" i="1"/>
  <c r="AJ33" i="1" s="1"/>
  <c r="AK33" i="1" s="1"/>
  <c r="AL33" i="1" s="1"/>
  <c r="AI54" i="1"/>
  <c r="AH54" i="1"/>
  <c r="AH51" i="1"/>
  <c r="AJ51" i="1" s="1"/>
  <c r="AK51" i="1" s="1"/>
  <c r="AL51" i="1" s="1"/>
  <c r="AI50" i="1"/>
  <c r="AH50" i="1"/>
  <c r="AH47" i="1"/>
  <c r="AJ47" i="1" s="1"/>
  <c r="AK47" i="1" s="1"/>
  <c r="AL47" i="1" s="1"/>
  <c r="AI46" i="1"/>
  <c r="AH46" i="1"/>
  <c r="AI44" i="1"/>
  <c r="AH43" i="1"/>
  <c r="AI40" i="1"/>
  <c r="AH39" i="1"/>
  <c r="AI36" i="1"/>
  <c r="AH35" i="1"/>
  <c r="AI77" i="1"/>
  <c r="AH76" i="1"/>
  <c r="AH73" i="1"/>
  <c r="AJ73" i="1" s="1"/>
  <c r="AK73" i="1" s="1"/>
  <c r="AL73" i="1" s="1"/>
  <c r="AI70" i="1"/>
  <c r="AH69" i="1"/>
  <c r="AJ69" i="1" s="1"/>
  <c r="AK69" i="1" s="1"/>
  <c r="AL69" i="1" s="1"/>
  <c r="AI66" i="1"/>
  <c r="AH65" i="1"/>
  <c r="AJ65" i="1" s="1"/>
  <c r="AK65" i="1" s="1"/>
  <c r="AL65" i="1" s="1"/>
  <c r="AI62" i="1"/>
  <c r="AH61" i="1"/>
  <c r="AJ61" i="1" s="1"/>
  <c r="AK61" i="1" s="1"/>
  <c r="AL61" i="1" s="1"/>
  <c r="AI58" i="1"/>
  <c r="AH57" i="1"/>
  <c r="AH44" i="1"/>
  <c r="AH42" i="1"/>
  <c r="AH40" i="1"/>
  <c r="AH38" i="1"/>
  <c r="AH36" i="1"/>
  <c r="AH34" i="1"/>
  <c r="AJ34" i="1" s="1"/>
  <c r="AK34" i="1" s="1"/>
  <c r="AL34" i="1" s="1"/>
  <c r="AH77" i="1"/>
  <c r="AH75" i="1"/>
  <c r="AH72" i="1"/>
  <c r="AH70" i="1"/>
  <c r="AH68" i="1"/>
  <c r="AH66" i="1"/>
  <c r="AH64" i="1"/>
  <c r="AJ64" i="1" s="1"/>
  <c r="AK64" i="1" s="1"/>
  <c r="AL64" i="1" s="1"/>
  <c r="AH62" i="1"/>
  <c r="AH60" i="1"/>
  <c r="AH58" i="1"/>
  <c r="AH56" i="1"/>
  <c r="AH55" i="1"/>
  <c r="AH99" i="1"/>
  <c r="AH96" i="1"/>
  <c r="AH95" i="1"/>
  <c r="AJ95" i="1" s="1"/>
  <c r="AK95" i="1" s="1"/>
  <c r="AL95" i="1" s="1"/>
  <c r="AH92" i="1"/>
  <c r="AH91" i="1"/>
  <c r="AH88" i="1"/>
  <c r="AH87" i="1"/>
  <c r="AJ87" i="1" s="1"/>
  <c r="AK87" i="1" s="1"/>
  <c r="AL87" i="1" s="1"/>
  <c r="AH85" i="1"/>
  <c r="AH84" i="1"/>
  <c r="AH81" i="1"/>
  <c r="AH80" i="1"/>
  <c r="AH101" i="1"/>
  <c r="AH102" i="1"/>
  <c r="AH105" i="1"/>
  <c r="AH106" i="1"/>
  <c r="AH109" i="1"/>
  <c r="AH112" i="1"/>
  <c r="AH113" i="1"/>
  <c r="AH116" i="1"/>
  <c r="AH117" i="1"/>
  <c r="AH120" i="1"/>
  <c r="AH121" i="1"/>
  <c r="AH124" i="1"/>
  <c r="AH125" i="1"/>
  <c r="AH128" i="1"/>
  <c r="AH129" i="1"/>
  <c r="AH131" i="1"/>
  <c r="AH134" i="1"/>
  <c r="AH135" i="1"/>
  <c r="AH138" i="1"/>
  <c r="AH139" i="1"/>
  <c r="AH142" i="1"/>
  <c r="AH143" i="1"/>
  <c r="AH146" i="1"/>
  <c r="AH147" i="1"/>
  <c r="AJ147" i="1" s="1"/>
  <c r="AK147" i="1" s="1"/>
  <c r="AL147" i="1" s="1"/>
  <c r="AH150" i="1"/>
  <c r="AJ150" i="1" s="1"/>
  <c r="AK150" i="1" s="1"/>
  <c r="AL150" i="1" s="1"/>
  <c r="AH154" i="1"/>
  <c r="AJ154" i="1" s="1"/>
  <c r="AK154" i="1" s="1"/>
  <c r="AL154" i="1" s="1"/>
  <c r="AH158" i="1"/>
  <c r="AH162" i="1"/>
  <c r="AJ162" i="1" s="1"/>
  <c r="AK162" i="1" s="1"/>
  <c r="AL162" i="1" s="1"/>
  <c r="AH166" i="1"/>
  <c r="AH170" i="1"/>
  <c r="AJ170" i="1" s="1"/>
  <c r="AK170" i="1" s="1"/>
  <c r="AL170" i="1" s="1"/>
  <c r="AH174" i="1"/>
  <c r="AH178" i="1"/>
  <c r="AJ178" i="1" s="1"/>
  <c r="AK178" i="1" s="1"/>
  <c r="AL178" i="1" s="1"/>
  <c r="AH182" i="1"/>
  <c r="AJ182" i="1" s="1"/>
  <c r="AK182" i="1" s="1"/>
  <c r="AL182" i="1" s="1"/>
  <c r="AH186" i="1"/>
  <c r="AJ186" i="1" s="1"/>
  <c r="AK186" i="1" s="1"/>
  <c r="AL186" i="1" s="1"/>
  <c r="AH98" i="1"/>
  <c r="AI97" i="1"/>
  <c r="AH97" i="1"/>
  <c r="AH94" i="1"/>
  <c r="AI93" i="1"/>
  <c r="AH93" i="1"/>
  <c r="AH90" i="1"/>
  <c r="AJ90" i="1" s="1"/>
  <c r="AK90" i="1" s="1"/>
  <c r="AL90" i="1" s="1"/>
  <c r="AI89" i="1"/>
  <c r="AH89" i="1"/>
  <c r="AI86" i="1"/>
  <c r="AH86" i="1"/>
  <c r="AH83" i="1"/>
  <c r="AI82" i="1"/>
  <c r="AH82" i="1"/>
  <c r="AH79" i="1"/>
  <c r="AI100" i="1"/>
  <c r="AH100" i="1"/>
  <c r="AH103" i="1"/>
  <c r="AI104" i="1"/>
  <c r="AH104" i="1"/>
  <c r="AH107" i="1"/>
  <c r="AJ107" i="1" s="1"/>
  <c r="AK107" i="1" s="1"/>
  <c r="AL107" i="1" s="1"/>
  <c r="AI108" i="1"/>
  <c r="AH108" i="1"/>
  <c r="AH110" i="1"/>
  <c r="AJ110" i="1" s="1"/>
  <c r="AK110" i="1" s="1"/>
  <c r="AL110" i="1" s="1"/>
  <c r="AI111" i="1"/>
  <c r="AH111" i="1"/>
  <c r="AH114" i="1"/>
  <c r="AI115" i="1"/>
  <c r="AH115" i="1"/>
  <c r="AH118" i="1"/>
  <c r="AJ118" i="1" s="1"/>
  <c r="AK118" i="1" s="1"/>
  <c r="AL118" i="1" s="1"/>
  <c r="AI119" i="1"/>
  <c r="AH119" i="1"/>
  <c r="AH122" i="1"/>
  <c r="AJ122" i="1" s="1"/>
  <c r="AK122" i="1" s="1"/>
  <c r="AL122" i="1" s="1"/>
  <c r="AI123" i="1"/>
  <c r="AH123" i="1"/>
  <c r="AH126" i="1"/>
  <c r="AI127" i="1"/>
  <c r="AH127" i="1"/>
  <c r="AH130" i="1"/>
  <c r="AH132" i="1"/>
  <c r="AJ132" i="1" s="1"/>
  <c r="AK132" i="1" s="1"/>
  <c r="AL132" i="1" s="1"/>
  <c r="AI133" i="1"/>
  <c r="AH133" i="1"/>
  <c r="AH136" i="1"/>
  <c r="AJ136" i="1" s="1"/>
  <c r="AK136" i="1" s="1"/>
  <c r="AL136" i="1" s="1"/>
  <c r="AI137" i="1"/>
  <c r="AH137" i="1"/>
  <c r="AH140" i="1"/>
  <c r="AJ140" i="1" s="1"/>
  <c r="AK140" i="1" s="1"/>
  <c r="AL140" i="1" s="1"/>
  <c r="AI141" i="1"/>
  <c r="AH141" i="1"/>
  <c r="AH144" i="1"/>
  <c r="AI145" i="1"/>
  <c r="AH145" i="1"/>
  <c r="AH148" i="1"/>
  <c r="AH151" i="1"/>
  <c r="AJ151" i="1" s="1"/>
  <c r="AK151" i="1" s="1"/>
  <c r="AL151" i="1" s="1"/>
  <c r="AI152" i="1"/>
  <c r="AH152" i="1"/>
  <c r="AH155" i="1"/>
  <c r="AJ155" i="1" s="1"/>
  <c r="AK155" i="1" s="1"/>
  <c r="AL155" i="1" s="1"/>
  <c r="AI156" i="1"/>
  <c r="AH156" i="1"/>
  <c r="AH159" i="1"/>
  <c r="AJ159" i="1" s="1"/>
  <c r="AK159" i="1" s="1"/>
  <c r="AL159" i="1" s="1"/>
  <c r="AI160" i="1"/>
  <c r="AH160" i="1"/>
  <c r="AH163" i="1"/>
  <c r="AI164" i="1"/>
  <c r="AH164" i="1"/>
  <c r="AH167" i="1"/>
  <c r="AI168" i="1"/>
  <c r="AH168" i="1"/>
  <c r="AH171" i="1"/>
  <c r="AJ171" i="1" s="1"/>
  <c r="AK171" i="1" s="1"/>
  <c r="AL171" i="1" s="1"/>
  <c r="AI172" i="1"/>
  <c r="AH172" i="1"/>
  <c r="AH175" i="1"/>
  <c r="AJ175" i="1" s="1"/>
  <c r="AK175" i="1" s="1"/>
  <c r="AL175" i="1" s="1"/>
  <c r="AI176" i="1"/>
  <c r="AH176" i="1"/>
  <c r="AH179" i="1"/>
  <c r="AI180" i="1"/>
  <c r="AH180" i="1"/>
  <c r="AH183" i="1"/>
  <c r="AI184" i="1"/>
  <c r="AH184" i="1"/>
  <c r="AH187" i="1"/>
  <c r="AJ187" i="1" s="1"/>
  <c r="AK187" i="1" s="1"/>
  <c r="AL187" i="1" s="1"/>
  <c r="AH188" i="1"/>
  <c r="AH189" i="1"/>
  <c r="AH192" i="1"/>
  <c r="AJ192" i="1" s="1"/>
  <c r="AK192" i="1" s="1"/>
  <c r="AL192" i="1" s="1"/>
  <c r="AH193" i="1"/>
  <c r="AH196" i="1"/>
  <c r="AH197" i="1"/>
  <c r="AH200" i="1"/>
  <c r="AJ200" i="1" s="1"/>
  <c r="AK200" i="1" s="1"/>
  <c r="AL200" i="1" s="1"/>
  <c r="AH201" i="1"/>
  <c r="AH204" i="1"/>
  <c r="AH205" i="1"/>
  <c r="AH190" i="1"/>
  <c r="AJ190" i="1" s="1"/>
  <c r="AK190" i="1" s="1"/>
  <c r="AL190" i="1" s="1"/>
  <c r="AI191" i="1"/>
  <c r="AH191" i="1"/>
  <c r="AH194" i="1"/>
  <c r="AI195" i="1"/>
  <c r="AH195" i="1"/>
  <c r="AH198" i="1"/>
  <c r="AJ198" i="1" s="1"/>
  <c r="AK198" i="1" s="1"/>
  <c r="AL198" i="1" s="1"/>
  <c r="AI199" i="1"/>
  <c r="AH199" i="1"/>
  <c r="AH202" i="1"/>
  <c r="AI203" i="1"/>
  <c r="AH203" i="1"/>
  <c r="AH207" i="1"/>
  <c r="AJ207" i="1" s="1"/>
  <c r="AK207" i="1" s="1"/>
  <c r="AL207" i="1" s="1"/>
  <c r="AH208" i="1"/>
  <c r="AH211" i="1"/>
  <c r="AJ211" i="1" s="1"/>
  <c r="AK211" i="1" s="1"/>
  <c r="AL211" i="1" s="1"/>
  <c r="AH212" i="1"/>
  <c r="AH215" i="1"/>
  <c r="AH216" i="1"/>
  <c r="AR205" i="1"/>
  <c r="AI206" i="1"/>
  <c r="AH206" i="1"/>
  <c r="AH209" i="1"/>
  <c r="AJ209" i="1" s="1"/>
  <c r="AK209" i="1" s="1"/>
  <c r="AL209" i="1" s="1"/>
  <c r="AI210" i="1"/>
  <c r="AH210" i="1"/>
  <c r="AH213" i="1"/>
  <c r="AJ213" i="1" s="1"/>
  <c r="AK213" i="1" s="1"/>
  <c r="AL213" i="1" s="1"/>
  <c r="AI214" i="1"/>
  <c r="AH214" i="1"/>
  <c r="AH217" i="1"/>
  <c r="AJ217" i="1" s="1"/>
  <c r="AK217" i="1" s="1"/>
  <c r="AL217" i="1" s="1"/>
  <c r="AI218" i="1"/>
  <c r="AH218" i="1"/>
  <c r="AJ163" i="1" l="1"/>
  <c r="AK163" i="1" s="1"/>
  <c r="AL163" i="1" s="1"/>
  <c r="AM163" i="1" s="1"/>
  <c r="AJ148" i="1"/>
  <c r="AK148" i="1" s="1"/>
  <c r="AL148" i="1" s="1"/>
  <c r="AJ126" i="1"/>
  <c r="AK126" i="1" s="1"/>
  <c r="AL126" i="1" s="1"/>
  <c r="AN126" i="1" s="1"/>
  <c r="AO126" i="1" s="1"/>
  <c r="AP126" i="1" s="1"/>
  <c r="AQ126" i="1" s="1"/>
  <c r="AJ103" i="1"/>
  <c r="AK103" i="1" s="1"/>
  <c r="AL103" i="1" s="1"/>
  <c r="AJ83" i="1"/>
  <c r="AK83" i="1" s="1"/>
  <c r="AL83" i="1" s="1"/>
  <c r="AM83" i="1" s="1"/>
  <c r="AJ94" i="1"/>
  <c r="AK94" i="1" s="1"/>
  <c r="AL94" i="1" s="1"/>
  <c r="AJ135" i="1"/>
  <c r="AK135" i="1" s="1"/>
  <c r="AL135" i="1" s="1"/>
  <c r="AN135" i="1" s="1"/>
  <c r="AO135" i="1" s="1"/>
  <c r="AP135" i="1" s="1"/>
  <c r="AQ135" i="1" s="1"/>
  <c r="AJ106" i="1"/>
  <c r="AK106" i="1" s="1"/>
  <c r="AL106" i="1" s="1"/>
  <c r="AJ80" i="1"/>
  <c r="AK80" i="1" s="1"/>
  <c r="AL80" i="1" s="1"/>
  <c r="AN80" i="1" s="1"/>
  <c r="AO80" i="1" s="1"/>
  <c r="AP80" i="1" s="1"/>
  <c r="AQ80" i="1" s="1"/>
  <c r="AJ60" i="1"/>
  <c r="AK60" i="1" s="1"/>
  <c r="AL60" i="1" s="1"/>
  <c r="AJ77" i="1"/>
  <c r="AK77" i="1" s="1"/>
  <c r="AL77" i="1" s="1"/>
  <c r="AM77" i="1" s="1"/>
  <c r="AJ76" i="1"/>
  <c r="AK76" i="1" s="1"/>
  <c r="AL76" i="1" s="1"/>
  <c r="AJ39" i="1"/>
  <c r="AK39" i="1" s="1"/>
  <c r="AL39" i="1" s="1"/>
  <c r="AM39" i="1" s="1"/>
  <c r="AJ48" i="1"/>
  <c r="AK48" i="1" s="1"/>
  <c r="AL48" i="1" s="1"/>
  <c r="AJ32" i="1"/>
  <c r="AK32" i="1" s="1"/>
  <c r="AL32" i="1" s="1"/>
  <c r="AN32" i="1" s="1"/>
  <c r="AO32" i="1" s="1"/>
  <c r="AP32" i="1" s="1"/>
  <c r="AQ32" i="1" s="1"/>
  <c r="AJ17" i="1"/>
  <c r="AK17" i="1" s="1"/>
  <c r="AL17" i="1" s="1"/>
  <c r="AJ173" i="1"/>
  <c r="AK173" i="1" s="1"/>
  <c r="AL173" i="1" s="1"/>
  <c r="AM173" i="1" s="1"/>
  <c r="AJ19" i="1"/>
  <c r="AK19" i="1" s="1"/>
  <c r="AL19" i="1" s="1"/>
  <c r="AN19" i="1" s="1"/>
  <c r="AO19" i="1" s="1"/>
  <c r="AP19" i="1" s="1"/>
  <c r="AQ19" i="1" s="1"/>
  <c r="AJ6" i="1"/>
  <c r="AK6" i="1" s="1"/>
  <c r="AL6" i="1" s="1"/>
  <c r="AN6" i="1" s="1"/>
  <c r="AO6" i="1" s="1"/>
  <c r="AP6" i="1" s="1"/>
  <c r="AQ6" i="1" s="1"/>
  <c r="AJ181" i="1"/>
  <c r="AK181" i="1" s="1"/>
  <c r="AL181" i="1" s="1"/>
  <c r="AM181" i="1" s="1"/>
  <c r="AJ149" i="1"/>
  <c r="AK149" i="1" s="1"/>
  <c r="AL149" i="1" s="1"/>
  <c r="AM149" i="1" s="1"/>
  <c r="AJ214" i="1"/>
  <c r="AK214" i="1" s="1"/>
  <c r="AL214" i="1" s="1"/>
  <c r="AM214" i="1" s="1"/>
  <c r="AJ206" i="1"/>
  <c r="AK206" i="1" s="1"/>
  <c r="AL206" i="1" s="1"/>
  <c r="AM206" i="1" s="1"/>
  <c r="AJ215" i="1"/>
  <c r="AK215" i="1" s="1"/>
  <c r="AL215" i="1" s="1"/>
  <c r="AN215" i="1" s="1"/>
  <c r="AO215" i="1" s="1"/>
  <c r="AP215" i="1" s="1"/>
  <c r="AQ215" i="1" s="1"/>
  <c r="AJ199" i="1"/>
  <c r="AK199" i="1" s="1"/>
  <c r="AL199" i="1" s="1"/>
  <c r="AN199" i="1" s="1"/>
  <c r="AO199" i="1" s="1"/>
  <c r="AP199" i="1" s="1"/>
  <c r="AQ199" i="1" s="1"/>
  <c r="AJ191" i="1"/>
  <c r="AK191" i="1" s="1"/>
  <c r="AL191" i="1" s="1"/>
  <c r="AN191" i="1" s="1"/>
  <c r="AO191" i="1" s="1"/>
  <c r="AP191" i="1" s="1"/>
  <c r="AQ191" i="1" s="1"/>
  <c r="AJ204" i="1"/>
  <c r="AK204" i="1" s="1"/>
  <c r="AL204" i="1" s="1"/>
  <c r="AM204" i="1" s="1"/>
  <c r="AJ196" i="1"/>
  <c r="AK196" i="1" s="1"/>
  <c r="AL196" i="1" s="1"/>
  <c r="AN196" i="1" s="1"/>
  <c r="AO196" i="1" s="1"/>
  <c r="AP196" i="1" s="1"/>
  <c r="AQ196" i="1" s="1"/>
  <c r="AJ188" i="1"/>
  <c r="AK188" i="1" s="1"/>
  <c r="AL188" i="1" s="1"/>
  <c r="AN188" i="1" s="1"/>
  <c r="AO188" i="1" s="1"/>
  <c r="AP188" i="1" s="1"/>
  <c r="AQ188" i="1" s="1"/>
  <c r="AJ183" i="1"/>
  <c r="AK183" i="1" s="1"/>
  <c r="AL183" i="1" s="1"/>
  <c r="AM183" i="1" s="1"/>
  <c r="AJ167" i="1"/>
  <c r="AK167" i="1" s="1"/>
  <c r="AL167" i="1" s="1"/>
  <c r="AN167" i="1" s="1"/>
  <c r="AO167" i="1" s="1"/>
  <c r="AP167" i="1" s="1"/>
  <c r="AQ167" i="1" s="1"/>
  <c r="AJ144" i="1"/>
  <c r="AK144" i="1" s="1"/>
  <c r="AL144" i="1" s="1"/>
  <c r="AM144" i="1" s="1"/>
  <c r="AJ130" i="1"/>
  <c r="AK130" i="1" s="1"/>
  <c r="AL130" i="1" s="1"/>
  <c r="AN130" i="1" s="1"/>
  <c r="AO130" i="1" s="1"/>
  <c r="AP130" i="1" s="1"/>
  <c r="AQ130" i="1" s="1"/>
  <c r="AJ114" i="1"/>
  <c r="AK114" i="1" s="1"/>
  <c r="AL114" i="1" s="1"/>
  <c r="AN114" i="1" s="1"/>
  <c r="AO114" i="1" s="1"/>
  <c r="AP114" i="1" s="1"/>
  <c r="AQ114" i="1" s="1"/>
  <c r="AJ79" i="1"/>
  <c r="AK79" i="1" s="1"/>
  <c r="AL79" i="1" s="1"/>
  <c r="AM79" i="1" s="1"/>
  <c r="AJ98" i="1"/>
  <c r="AK98" i="1" s="1"/>
  <c r="AL98" i="1" s="1"/>
  <c r="AN98" i="1" s="1"/>
  <c r="AO98" i="1" s="1"/>
  <c r="AP98" i="1" s="1"/>
  <c r="AQ98" i="1" s="1"/>
  <c r="AJ142" i="1"/>
  <c r="AK142" i="1" s="1"/>
  <c r="AL142" i="1" s="1"/>
  <c r="AM142" i="1" s="1"/>
  <c r="AJ129" i="1"/>
  <c r="AK129" i="1" s="1"/>
  <c r="AL129" i="1" s="1"/>
  <c r="AN129" i="1" s="1"/>
  <c r="AO129" i="1" s="1"/>
  <c r="AP129" i="1" s="1"/>
  <c r="AQ129" i="1" s="1"/>
  <c r="AJ121" i="1"/>
  <c r="AK121" i="1" s="1"/>
  <c r="AL121" i="1" s="1"/>
  <c r="AM121" i="1" s="1"/>
  <c r="AJ113" i="1"/>
  <c r="AK113" i="1" s="1"/>
  <c r="AL113" i="1" s="1"/>
  <c r="AM113" i="1" s="1"/>
  <c r="AJ62" i="1"/>
  <c r="AK62" i="1" s="1"/>
  <c r="AL62" i="1" s="1"/>
  <c r="AN62" i="1" s="1"/>
  <c r="AO62" i="1" s="1"/>
  <c r="AP62" i="1" s="1"/>
  <c r="AQ62" i="1" s="1"/>
  <c r="AJ75" i="1"/>
  <c r="AK75" i="1" s="1"/>
  <c r="AL75" i="1" s="1"/>
  <c r="AM75" i="1" s="1"/>
  <c r="AJ31" i="1"/>
  <c r="AK31" i="1" s="1"/>
  <c r="AL31" i="1" s="1"/>
  <c r="AN31" i="1" s="1"/>
  <c r="AO31" i="1" s="1"/>
  <c r="AP31" i="1" s="1"/>
  <c r="AQ31" i="1" s="1"/>
  <c r="AJ26" i="1"/>
  <c r="AK26" i="1" s="1"/>
  <c r="AL26" i="1" s="1"/>
  <c r="AM26" i="1" s="1"/>
  <c r="AJ18" i="1"/>
  <c r="AK18" i="1" s="1"/>
  <c r="AL18" i="1" s="1"/>
  <c r="AM18" i="1" s="1"/>
  <c r="AO2" i="1"/>
  <c r="AJ59" i="1"/>
  <c r="AK59" i="1" s="1"/>
  <c r="AL59" i="1" s="1"/>
  <c r="AM59" i="1" s="1"/>
  <c r="AJ67" i="1"/>
  <c r="AK67" i="1" s="1"/>
  <c r="AL67" i="1" s="1"/>
  <c r="AM67" i="1" s="1"/>
  <c r="AJ78" i="1"/>
  <c r="AK78" i="1" s="1"/>
  <c r="AL78" i="1" s="1"/>
  <c r="AN78" i="1" s="1"/>
  <c r="AO78" i="1" s="1"/>
  <c r="AP78" i="1" s="1"/>
  <c r="AQ78" i="1" s="1"/>
  <c r="AJ41" i="1"/>
  <c r="AK41" i="1" s="1"/>
  <c r="AL41" i="1" s="1"/>
  <c r="AN41" i="1" s="1"/>
  <c r="AO41" i="1" s="1"/>
  <c r="AP41" i="1" s="1"/>
  <c r="AQ41" i="1" s="1"/>
  <c r="AJ166" i="1"/>
  <c r="AK166" i="1" s="1"/>
  <c r="AL166" i="1" s="1"/>
  <c r="AM166" i="1" s="1"/>
  <c r="AJ138" i="1"/>
  <c r="AK138" i="1" s="1"/>
  <c r="AL138" i="1" s="1"/>
  <c r="AM138" i="1" s="1"/>
  <c r="AJ124" i="1"/>
  <c r="AK124" i="1" s="1"/>
  <c r="AL124" i="1" s="1"/>
  <c r="AN124" i="1" s="1"/>
  <c r="AO124" i="1" s="1"/>
  <c r="AP124" i="1" s="1"/>
  <c r="AQ124" i="1" s="1"/>
  <c r="AJ116" i="1"/>
  <c r="AK116" i="1" s="1"/>
  <c r="AL116" i="1" s="1"/>
  <c r="AM116" i="1" s="1"/>
  <c r="AJ101" i="1"/>
  <c r="AK101" i="1" s="1"/>
  <c r="AL101" i="1" s="1"/>
  <c r="AM101" i="1" s="1"/>
  <c r="AJ85" i="1"/>
  <c r="AK85" i="1" s="1"/>
  <c r="AL85" i="1" s="1"/>
  <c r="AM85" i="1" s="1"/>
  <c r="AJ92" i="1"/>
  <c r="AK92" i="1" s="1"/>
  <c r="AL92" i="1" s="1"/>
  <c r="AM92" i="1" s="1"/>
  <c r="AJ55" i="1"/>
  <c r="AK55" i="1" s="1"/>
  <c r="AL55" i="1" s="1"/>
  <c r="AN55" i="1" s="1"/>
  <c r="AO55" i="1" s="1"/>
  <c r="AP55" i="1" s="1"/>
  <c r="AQ55" i="1" s="1"/>
  <c r="AM63" i="1"/>
  <c r="AN63" i="1"/>
  <c r="AO63" i="1" s="1"/>
  <c r="AP63" i="1" s="1"/>
  <c r="AQ63" i="1" s="1"/>
  <c r="AM71" i="1"/>
  <c r="AN71" i="1"/>
  <c r="AO71" i="1" s="1"/>
  <c r="AP71" i="1" s="1"/>
  <c r="AQ71" i="1" s="1"/>
  <c r="AM78" i="1"/>
  <c r="AM41" i="1"/>
  <c r="AN173" i="1"/>
  <c r="AO173" i="1" s="1"/>
  <c r="AP173" i="1" s="1"/>
  <c r="AQ173" i="1" s="1"/>
  <c r="AN181" i="1"/>
  <c r="AO181" i="1" s="1"/>
  <c r="AP181" i="1" s="1"/>
  <c r="AQ181" i="1" s="1"/>
  <c r="AN157" i="1"/>
  <c r="AO157" i="1" s="1"/>
  <c r="AP157" i="1" s="1"/>
  <c r="AQ157" i="1" s="1"/>
  <c r="AM157" i="1"/>
  <c r="AJ212" i="1"/>
  <c r="AK212" i="1" s="1"/>
  <c r="AL212" i="1" s="1"/>
  <c r="AN212" i="1" s="1"/>
  <c r="AO212" i="1" s="1"/>
  <c r="AP212" i="1" s="1"/>
  <c r="AQ212" i="1" s="1"/>
  <c r="AJ202" i="1"/>
  <c r="AK202" i="1" s="1"/>
  <c r="AL202" i="1" s="1"/>
  <c r="AM202" i="1" s="1"/>
  <c r="AJ194" i="1"/>
  <c r="AK194" i="1" s="1"/>
  <c r="AL194" i="1" s="1"/>
  <c r="AM194" i="1" s="1"/>
  <c r="AJ205" i="1"/>
  <c r="AK205" i="1" s="1"/>
  <c r="AL205" i="1" s="1"/>
  <c r="AN205" i="1" s="1"/>
  <c r="AO205" i="1" s="1"/>
  <c r="AP205" i="1" s="1"/>
  <c r="AQ205" i="1" s="1"/>
  <c r="AJ197" i="1"/>
  <c r="AK197" i="1" s="1"/>
  <c r="AL197" i="1" s="1"/>
  <c r="AN197" i="1" s="1"/>
  <c r="AO197" i="1" s="1"/>
  <c r="AP197" i="1" s="1"/>
  <c r="AQ197" i="1" s="1"/>
  <c r="AJ189" i="1"/>
  <c r="AK189" i="1" s="1"/>
  <c r="AL189" i="1" s="1"/>
  <c r="AM189" i="1" s="1"/>
  <c r="AJ179" i="1"/>
  <c r="AK179" i="1" s="1"/>
  <c r="AL179" i="1" s="1"/>
  <c r="AN179" i="1" s="1"/>
  <c r="AO179" i="1" s="1"/>
  <c r="AP179" i="1" s="1"/>
  <c r="AQ179" i="1" s="1"/>
  <c r="AJ145" i="1"/>
  <c r="AK145" i="1" s="1"/>
  <c r="AL145" i="1" s="1"/>
  <c r="AN145" i="1" s="1"/>
  <c r="AO145" i="1" s="1"/>
  <c r="AP145" i="1" s="1"/>
  <c r="AQ145" i="1" s="1"/>
  <c r="AJ137" i="1"/>
  <c r="AK137" i="1" s="1"/>
  <c r="AL137" i="1" s="1"/>
  <c r="AM137" i="1" s="1"/>
  <c r="AJ123" i="1"/>
  <c r="AK123" i="1" s="1"/>
  <c r="AL123" i="1" s="1"/>
  <c r="AN123" i="1" s="1"/>
  <c r="AO123" i="1" s="1"/>
  <c r="AP123" i="1" s="1"/>
  <c r="AQ123" i="1" s="1"/>
  <c r="AJ115" i="1"/>
  <c r="AK115" i="1" s="1"/>
  <c r="AL115" i="1" s="1"/>
  <c r="AN115" i="1" s="1"/>
  <c r="AO115" i="1" s="1"/>
  <c r="AP115" i="1" s="1"/>
  <c r="AQ115" i="1" s="1"/>
  <c r="AJ108" i="1"/>
  <c r="AK108" i="1" s="1"/>
  <c r="AL108" i="1" s="1"/>
  <c r="AN108" i="1" s="1"/>
  <c r="AO108" i="1" s="1"/>
  <c r="AP108" i="1" s="1"/>
  <c r="AQ108" i="1" s="1"/>
  <c r="AJ100" i="1"/>
  <c r="AK100" i="1" s="1"/>
  <c r="AL100" i="1" s="1"/>
  <c r="AM100" i="1" s="1"/>
  <c r="AJ86" i="1"/>
  <c r="AK86" i="1" s="1"/>
  <c r="AL86" i="1" s="1"/>
  <c r="AM86" i="1" s="1"/>
  <c r="AJ93" i="1"/>
  <c r="AK93" i="1" s="1"/>
  <c r="AL93" i="1" s="1"/>
  <c r="AN93" i="1" s="1"/>
  <c r="AO93" i="1" s="1"/>
  <c r="AP93" i="1" s="1"/>
  <c r="AQ93" i="1" s="1"/>
  <c r="AJ143" i="1"/>
  <c r="AK143" i="1" s="1"/>
  <c r="AL143" i="1" s="1"/>
  <c r="AN143" i="1" s="1"/>
  <c r="AO143" i="1" s="1"/>
  <c r="AP143" i="1" s="1"/>
  <c r="AQ143" i="1" s="1"/>
  <c r="AJ139" i="1"/>
  <c r="AK139" i="1" s="1"/>
  <c r="AL139" i="1" s="1"/>
  <c r="AN139" i="1" s="1"/>
  <c r="AO139" i="1" s="1"/>
  <c r="AP139" i="1" s="1"/>
  <c r="AQ139" i="1" s="1"/>
  <c r="AJ131" i="1"/>
  <c r="AK131" i="1" s="1"/>
  <c r="AL131" i="1" s="1"/>
  <c r="AM131" i="1" s="1"/>
  <c r="AJ125" i="1"/>
  <c r="AK125" i="1" s="1"/>
  <c r="AL125" i="1" s="1"/>
  <c r="AM125" i="1" s="1"/>
  <c r="AJ117" i="1"/>
  <c r="AK117" i="1" s="1"/>
  <c r="AL117" i="1" s="1"/>
  <c r="AN117" i="1" s="1"/>
  <c r="AO117" i="1" s="1"/>
  <c r="AP117" i="1" s="1"/>
  <c r="AQ117" i="1" s="1"/>
  <c r="AJ109" i="1"/>
  <c r="AK109" i="1" s="1"/>
  <c r="AL109" i="1" s="1"/>
  <c r="AN109" i="1" s="1"/>
  <c r="AO109" i="1" s="1"/>
  <c r="AP109" i="1" s="1"/>
  <c r="AQ109" i="1" s="1"/>
  <c r="AJ102" i="1"/>
  <c r="AK102" i="1" s="1"/>
  <c r="AL102" i="1" s="1"/>
  <c r="AN102" i="1" s="1"/>
  <c r="AO102" i="1" s="1"/>
  <c r="AP102" i="1" s="1"/>
  <c r="AQ102" i="1" s="1"/>
  <c r="AJ84" i="1"/>
  <c r="AK84" i="1" s="1"/>
  <c r="AL84" i="1" s="1"/>
  <c r="AM84" i="1" s="1"/>
  <c r="AJ91" i="1"/>
  <c r="AK91" i="1" s="1"/>
  <c r="AL91" i="1" s="1"/>
  <c r="AM91" i="1" s="1"/>
  <c r="AJ99" i="1"/>
  <c r="AK99" i="1" s="1"/>
  <c r="AL99" i="1" s="1"/>
  <c r="AN99" i="1" s="1"/>
  <c r="AO99" i="1" s="1"/>
  <c r="AP99" i="1" s="1"/>
  <c r="AQ99" i="1" s="1"/>
  <c r="AJ56" i="1"/>
  <c r="AK56" i="1" s="1"/>
  <c r="AL56" i="1" s="1"/>
  <c r="AN56" i="1" s="1"/>
  <c r="AO56" i="1" s="1"/>
  <c r="AP56" i="1" s="1"/>
  <c r="AQ56" i="1" s="1"/>
  <c r="AJ68" i="1"/>
  <c r="AK68" i="1" s="1"/>
  <c r="AL68" i="1" s="1"/>
  <c r="AN68" i="1" s="1"/>
  <c r="AO68" i="1" s="1"/>
  <c r="AP68" i="1" s="1"/>
  <c r="AQ68" i="1" s="1"/>
  <c r="AJ72" i="1"/>
  <c r="AK72" i="1" s="1"/>
  <c r="AL72" i="1" s="1"/>
  <c r="AM72" i="1" s="1"/>
  <c r="AJ38" i="1"/>
  <c r="AK38" i="1" s="1"/>
  <c r="AL38" i="1" s="1"/>
  <c r="AN38" i="1" s="1"/>
  <c r="AO38" i="1" s="1"/>
  <c r="AP38" i="1" s="1"/>
  <c r="AQ38" i="1" s="1"/>
  <c r="AJ42" i="1"/>
  <c r="AK42" i="1" s="1"/>
  <c r="AL42" i="1" s="1"/>
  <c r="AN42" i="1" s="1"/>
  <c r="AO42" i="1" s="1"/>
  <c r="AP42" i="1" s="1"/>
  <c r="AQ42" i="1" s="1"/>
  <c r="AJ57" i="1"/>
  <c r="AK57" i="1" s="1"/>
  <c r="AL57" i="1" s="1"/>
  <c r="AN57" i="1" s="1"/>
  <c r="AO57" i="1" s="1"/>
  <c r="AP57" i="1" s="1"/>
  <c r="AQ57" i="1" s="1"/>
  <c r="AJ35" i="1"/>
  <c r="AK35" i="1" s="1"/>
  <c r="AL35" i="1" s="1"/>
  <c r="AM35" i="1" s="1"/>
  <c r="AJ43" i="1"/>
  <c r="AK43" i="1" s="1"/>
  <c r="AL43" i="1" s="1"/>
  <c r="AN43" i="1" s="1"/>
  <c r="AO43" i="1" s="1"/>
  <c r="AP43" i="1" s="1"/>
  <c r="AQ43" i="1" s="1"/>
  <c r="AJ46" i="1"/>
  <c r="AK46" i="1" s="1"/>
  <c r="AL46" i="1" s="1"/>
  <c r="AN46" i="1" s="1"/>
  <c r="AO46" i="1" s="1"/>
  <c r="AP46" i="1" s="1"/>
  <c r="AQ46" i="1" s="1"/>
  <c r="AJ54" i="1"/>
  <c r="AK54" i="1" s="1"/>
  <c r="AL54" i="1" s="1"/>
  <c r="AM54" i="1" s="1"/>
  <c r="AJ27" i="1"/>
  <c r="AK27" i="1" s="1"/>
  <c r="AL27" i="1" s="1"/>
  <c r="AN27" i="1" s="1"/>
  <c r="AO27" i="1" s="1"/>
  <c r="AP27" i="1" s="1"/>
  <c r="AQ27" i="1" s="1"/>
  <c r="AJ20" i="1"/>
  <c r="AK20" i="1" s="1"/>
  <c r="AL20" i="1" s="1"/>
  <c r="AN20" i="1" s="1"/>
  <c r="AO20" i="1" s="1"/>
  <c r="AP20" i="1" s="1"/>
  <c r="AQ20" i="1" s="1"/>
  <c r="AJ12" i="1"/>
  <c r="AK12" i="1" s="1"/>
  <c r="AL12" i="1" s="1"/>
  <c r="AM12" i="1" s="1"/>
  <c r="AJ5" i="1"/>
  <c r="AK5" i="1" s="1"/>
  <c r="AL5" i="1" s="1"/>
  <c r="AM5" i="1" s="1"/>
  <c r="AJ49" i="1"/>
  <c r="AK49" i="1" s="1"/>
  <c r="AL49" i="1" s="1"/>
  <c r="AN49" i="1" s="1"/>
  <c r="AO49" i="1" s="1"/>
  <c r="AP49" i="1" s="1"/>
  <c r="AQ49" i="1" s="1"/>
  <c r="AJ25" i="1"/>
  <c r="AK25" i="1" s="1"/>
  <c r="AL25" i="1" s="1"/>
  <c r="AM25" i="1" s="1"/>
  <c r="AJ10" i="1"/>
  <c r="AK10" i="1" s="1"/>
  <c r="AL10" i="1" s="1"/>
  <c r="AM10" i="1" s="1"/>
  <c r="AJ185" i="1"/>
  <c r="AK185" i="1" s="1"/>
  <c r="AL185" i="1" s="1"/>
  <c r="AN185" i="1" s="1"/>
  <c r="AO185" i="1" s="1"/>
  <c r="AP185" i="1" s="1"/>
  <c r="AQ185" i="1" s="1"/>
  <c r="AJ177" i="1"/>
  <c r="AK177" i="1" s="1"/>
  <c r="AL177" i="1" s="1"/>
  <c r="AN177" i="1" s="1"/>
  <c r="AO177" i="1" s="1"/>
  <c r="AP177" i="1" s="1"/>
  <c r="AQ177" i="1" s="1"/>
  <c r="AJ169" i="1"/>
  <c r="AK169" i="1" s="1"/>
  <c r="AL169" i="1" s="1"/>
  <c r="AN169" i="1" s="1"/>
  <c r="AO169" i="1" s="1"/>
  <c r="AP169" i="1" s="1"/>
  <c r="AQ169" i="1" s="1"/>
  <c r="AJ161" i="1"/>
  <c r="AK161" i="1" s="1"/>
  <c r="AL161" i="1" s="1"/>
  <c r="AN161" i="1" s="1"/>
  <c r="AO161" i="1" s="1"/>
  <c r="AP161" i="1" s="1"/>
  <c r="AQ161" i="1" s="1"/>
  <c r="AJ153" i="1"/>
  <c r="AK153" i="1" s="1"/>
  <c r="AL153" i="1" s="1"/>
  <c r="AN153" i="1" s="1"/>
  <c r="AO153" i="1" s="1"/>
  <c r="AP153" i="1" s="1"/>
  <c r="AQ153" i="1" s="1"/>
  <c r="AN67" i="1"/>
  <c r="AO67" i="1" s="1"/>
  <c r="AP67" i="1" s="1"/>
  <c r="AQ67" i="1" s="1"/>
  <c r="AM74" i="1"/>
  <c r="AN74" i="1"/>
  <c r="AO74" i="1" s="1"/>
  <c r="AP74" i="1" s="1"/>
  <c r="AQ74" i="1" s="1"/>
  <c r="AM37" i="1"/>
  <c r="AN37" i="1"/>
  <c r="AO37" i="1" s="1"/>
  <c r="AP37" i="1" s="1"/>
  <c r="AQ37" i="1" s="1"/>
  <c r="AM45" i="1"/>
  <c r="AN45" i="1"/>
  <c r="AO45" i="1" s="1"/>
  <c r="AP45" i="1" s="1"/>
  <c r="AQ45" i="1" s="1"/>
  <c r="AM165" i="1"/>
  <c r="AJ218" i="1"/>
  <c r="AK218" i="1" s="1"/>
  <c r="AL218" i="1" s="1"/>
  <c r="AN218" i="1" s="1"/>
  <c r="AO218" i="1" s="1"/>
  <c r="AP218" i="1" s="1"/>
  <c r="AQ218" i="1" s="1"/>
  <c r="AJ210" i="1"/>
  <c r="AK210" i="1" s="1"/>
  <c r="AL210" i="1" s="1"/>
  <c r="AM210" i="1" s="1"/>
  <c r="AJ216" i="1"/>
  <c r="AK216" i="1" s="1"/>
  <c r="AL216" i="1" s="1"/>
  <c r="AN216" i="1" s="1"/>
  <c r="AO216" i="1" s="1"/>
  <c r="AP216" i="1" s="1"/>
  <c r="AQ216" i="1" s="1"/>
  <c r="AJ208" i="1"/>
  <c r="AK208" i="1" s="1"/>
  <c r="AL208" i="1" s="1"/>
  <c r="AN208" i="1" s="1"/>
  <c r="AO208" i="1" s="1"/>
  <c r="AP208" i="1" s="1"/>
  <c r="AQ208" i="1" s="1"/>
  <c r="AJ203" i="1"/>
  <c r="AK203" i="1" s="1"/>
  <c r="AL203" i="1" s="1"/>
  <c r="AN203" i="1" s="1"/>
  <c r="AO203" i="1" s="1"/>
  <c r="AP203" i="1" s="1"/>
  <c r="AQ203" i="1" s="1"/>
  <c r="AJ195" i="1"/>
  <c r="AK195" i="1" s="1"/>
  <c r="AL195" i="1" s="1"/>
  <c r="AN195" i="1" s="1"/>
  <c r="AO195" i="1" s="1"/>
  <c r="AP195" i="1" s="1"/>
  <c r="AQ195" i="1" s="1"/>
  <c r="AJ201" i="1"/>
  <c r="AK201" i="1" s="1"/>
  <c r="AL201" i="1" s="1"/>
  <c r="AN201" i="1" s="1"/>
  <c r="AO201" i="1" s="1"/>
  <c r="AP201" i="1" s="1"/>
  <c r="AQ201" i="1" s="1"/>
  <c r="AJ193" i="1"/>
  <c r="AK193" i="1" s="1"/>
  <c r="AL193" i="1" s="1"/>
  <c r="AN193" i="1" s="1"/>
  <c r="AO193" i="1" s="1"/>
  <c r="AP193" i="1" s="1"/>
  <c r="AQ193" i="1" s="1"/>
  <c r="AJ184" i="1"/>
  <c r="AK184" i="1" s="1"/>
  <c r="AL184" i="1" s="1"/>
  <c r="AN184" i="1" s="1"/>
  <c r="AO184" i="1" s="1"/>
  <c r="AP184" i="1" s="1"/>
  <c r="AQ184" i="1" s="1"/>
  <c r="AJ180" i="1"/>
  <c r="AK180" i="1" s="1"/>
  <c r="AL180" i="1" s="1"/>
  <c r="AM180" i="1" s="1"/>
  <c r="AJ176" i="1"/>
  <c r="AK176" i="1" s="1"/>
  <c r="AL176" i="1" s="1"/>
  <c r="AN176" i="1" s="1"/>
  <c r="AO176" i="1" s="1"/>
  <c r="AP176" i="1" s="1"/>
  <c r="AQ176" i="1" s="1"/>
  <c r="AJ172" i="1"/>
  <c r="AK172" i="1" s="1"/>
  <c r="AL172" i="1" s="1"/>
  <c r="AN172" i="1" s="1"/>
  <c r="AO172" i="1" s="1"/>
  <c r="AP172" i="1" s="1"/>
  <c r="AQ172" i="1" s="1"/>
  <c r="AJ168" i="1"/>
  <c r="AK168" i="1" s="1"/>
  <c r="AL168" i="1" s="1"/>
  <c r="AN168" i="1" s="1"/>
  <c r="AO168" i="1" s="1"/>
  <c r="AP168" i="1" s="1"/>
  <c r="AQ168" i="1" s="1"/>
  <c r="AJ164" i="1"/>
  <c r="AK164" i="1" s="1"/>
  <c r="AL164" i="1" s="1"/>
  <c r="AN164" i="1" s="1"/>
  <c r="AO164" i="1" s="1"/>
  <c r="AP164" i="1" s="1"/>
  <c r="AQ164" i="1" s="1"/>
  <c r="AJ160" i="1"/>
  <c r="AK160" i="1" s="1"/>
  <c r="AL160" i="1" s="1"/>
  <c r="AN160" i="1" s="1"/>
  <c r="AO160" i="1" s="1"/>
  <c r="AP160" i="1" s="1"/>
  <c r="AQ160" i="1" s="1"/>
  <c r="AJ156" i="1"/>
  <c r="AK156" i="1" s="1"/>
  <c r="AL156" i="1" s="1"/>
  <c r="AM156" i="1" s="1"/>
  <c r="AJ152" i="1"/>
  <c r="AK152" i="1" s="1"/>
  <c r="AL152" i="1" s="1"/>
  <c r="AN152" i="1" s="1"/>
  <c r="AO152" i="1" s="1"/>
  <c r="AP152" i="1" s="1"/>
  <c r="AQ152" i="1" s="1"/>
  <c r="AJ141" i="1"/>
  <c r="AK141" i="1" s="1"/>
  <c r="AL141" i="1" s="1"/>
  <c r="AN141" i="1" s="1"/>
  <c r="AO141" i="1" s="1"/>
  <c r="AP141" i="1" s="1"/>
  <c r="AQ141" i="1" s="1"/>
  <c r="AJ133" i="1"/>
  <c r="AK133" i="1" s="1"/>
  <c r="AL133" i="1" s="1"/>
  <c r="AM133" i="1" s="1"/>
  <c r="AJ127" i="1"/>
  <c r="AK127" i="1" s="1"/>
  <c r="AL127" i="1" s="1"/>
  <c r="AN127" i="1" s="1"/>
  <c r="AO127" i="1" s="1"/>
  <c r="AP127" i="1" s="1"/>
  <c r="AQ127" i="1" s="1"/>
  <c r="AJ119" i="1"/>
  <c r="AK119" i="1" s="1"/>
  <c r="AL119" i="1" s="1"/>
  <c r="AM119" i="1" s="1"/>
  <c r="AJ111" i="1"/>
  <c r="AK111" i="1" s="1"/>
  <c r="AL111" i="1" s="1"/>
  <c r="AN111" i="1" s="1"/>
  <c r="AO111" i="1" s="1"/>
  <c r="AP111" i="1" s="1"/>
  <c r="AQ111" i="1" s="1"/>
  <c r="AJ104" i="1"/>
  <c r="AK104" i="1" s="1"/>
  <c r="AL104" i="1" s="1"/>
  <c r="AM104" i="1" s="1"/>
  <c r="AJ82" i="1"/>
  <c r="AK82" i="1" s="1"/>
  <c r="AL82" i="1" s="1"/>
  <c r="AN82" i="1" s="1"/>
  <c r="AO82" i="1" s="1"/>
  <c r="AP82" i="1" s="1"/>
  <c r="AQ82" i="1" s="1"/>
  <c r="AJ89" i="1"/>
  <c r="AK89" i="1" s="1"/>
  <c r="AL89" i="1" s="1"/>
  <c r="AN89" i="1" s="1"/>
  <c r="AO89" i="1" s="1"/>
  <c r="AP89" i="1" s="1"/>
  <c r="AQ89" i="1" s="1"/>
  <c r="AJ97" i="1"/>
  <c r="AK97" i="1" s="1"/>
  <c r="AL97" i="1" s="1"/>
  <c r="AN97" i="1" s="1"/>
  <c r="AO97" i="1" s="1"/>
  <c r="AP97" i="1" s="1"/>
  <c r="AQ97" i="1" s="1"/>
  <c r="AJ174" i="1"/>
  <c r="AK174" i="1" s="1"/>
  <c r="AL174" i="1" s="1"/>
  <c r="AN174" i="1" s="1"/>
  <c r="AO174" i="1" s="1"/>
  <c r="AP174" i="1" s="1"/>
  <c r="AQ174" i="1" s="1"/>
  <c r="AJ158" i="1"/>
  <c r="AK158" i="1" s="1"/>
  <c r="AL158" i="1" s="1"/>
  <c r="AN158" i="1" s="1"/>
  <c r="AO158" i="1" s="1"/>
  <c r="AP158" i="1" s="1"/>
  <c r="AQ158" i="1" s="1"/>
  <c r="AJ146" i="1"/>
  <c r="AK146" i="1" s="1"/>
  <c r="AL146" i="1" s="1"/>
  <c r="AN146" i="1" s="1"/>
  <c r="AO146" i="1" s="1"/>
  <c r="AP146" i="1" s="1"/>
  <c r="AQ146" i="1" s="1"/>
  <c r="AJ134" i="1"/>
  <c r="AK134" i="1" s="1"/>
  <c r="AL134" i="1" s="1"/>
  <c r="AM134" i="1" s="1"/>
  <c r="AJ128" i="1"/>
  <c r="AK128" i="1" s="1"/>
  <c r="AL128" i="1" s="1"/>
  <c r="AM128" i="1" s="1"/>
  <c r="AJ120" i="1"/>
  <c r="AK120" i="1" s="1"/>
  <c r="AL120" i="1" s="1"/>
  <c r="AM120" i="1" s="1"/>
  <c r="AJ112" i="1"/>
  <c r="AK112" i="1" s="1"/>
  <c r="AL112" i="1" s="1"/>
  <c r="AM112" i="1" s="1"/>
  <c r="AJ105" i="1"/>
  <c r="AK105" i="1" s="1"/>
  <c r="AL105" i="1" s="1"/>
  <c r="AM105" i="1" s="1"/>
  <c r="AJ81" i="1"/>
  <c r="AK81" i="1" s="1"/>
  <c r="AL81" i="1" s="1"/>
  <c r="AN81" i="1" s="1"/>
  <c r="AO81" i="1" s="1"/>
  <c r="AP81" i="1" s="1"/>
  <c r="AQ81" i="1" s="1"/>
  <c r="AJ88" i="1"/>
  <c r="AK88" i="1" s="1"/>
  <c r="AL88" i="1" s="1"/>
  <c r="AM88" i="1" s="1"/>
  <c r="AJ96" i="1"/>
  <c r="AK96" i="1" s="1"/>
  <c r="AL96" i="1" s="1"/>
  <c r="AN96" i="1" s="1"/>
  <c r="AO96" i="1" s="1"/>
  <c r="AP96" i="1" s="1"/>
  <c r="AQ96" i="1" s="1"/>
  <c r="AJ70" i="1"/>
  <c r="AK70" i="1" s="1"/>
  <c r="AL70" i="1" s="1"/>
  <c r="AN70" i="1" s="1"/>
  <c r="AO70" i="1" s="1"/>
  <c r="AP70" i="1" s="1"/>
  <c r="AQ70" i="1" s="1"/>
  <c r="AJ40" i="1"/>
  <c r="AK40" i="1" s="1"/>
  <c r="AL40" i="1" s="1"/>
  <c r="AN40" i="1" s="1"/>
  <c r="AO40" i="1" s="1"/>
  <c r="AP40" i="1" s="1"/>
  <c r="AQ40" i="1" s="1"/>
  <c r="AJ50" i="1"/>
  <c r="AK50" i="1" s="1"/>
  <c r="AL50" i="1" s="1"/>
  <c r="AN50" i="1" s="1"/>
  <c r="AO50" i="1" s="1"/>
  <c r="AP50" i="1" s="1"/>
  <c r="AQ50" i="1" s="1"/>
  <c r="AJ30" i="1"/>
  <c r="AK30" i="1" s="1"/>
  <c r="AL30" i="1" s="1"/>
  <c r="AN30" i="1" s="1"/>
  <c r="AO30" i="1" s="1"/>
  <c r="AP30" i="1" s="1"/>
  <c r="AQ30" i="1" s="1"/>
  <c r="AJ24" i="1"/>
  <c r="AK24" i="1" s="1"/>
  <c r="AL24" i="1" s="1"/>
  <c r="AN24" i="1" s="1"/>
  <c r="AO24" i="1" s="1"/>
  <c r="AP24" i="1" s="1"/>
  <c r="AQ24" i="1" s="1"/>
  <c r="AJ16" i="1"/>
  <c r="AK16" i="1" s="1"/>
  <c r="AL16" i="1" s="1"/>
  <c r="AM16" i="1" s="1"/>
  <c r="AJ9" i="1"/>
  <c r="AK9" i="1" s="1"/>
  <c r="AL9" i="1" s="1"/>
  <c r="AN9" i="1" s="1"/>
  <c r="AO9" i="1" s="1"/>
  <c r="AP9" i="1" s="1"/>
  <c r="AQ9" i="1" s="1"/>
  <c r="AJ52" i="1"/>
  <c r="AK52" i="1" s="1"/>
  <c r="AL52" i="1" s="1"/>
  <c r="AM52" i="1" s="1"/>
  <c r="AJ28" i="1"/>
  <c r="AK28" i="1" s="1"/>
  <c r="AL28" i="1" s="1"/>
  <c r="AM28" i="1" s="1"/>
  <c r="AJ22" i="1"/>
  <c r="AK22" i="1" s="1"/>
  <c r="AL22" i="1" s="1"/>
  <c r="AN22" i="1" s="1"/>
  <c r="AO22" i="1" s="1"/>
  <c r="AP22" i="1" s="1"/>
  <c r="AQ22" i="1" s="1"/>
  <c r="AJ3" i="1"/>
  <c r="AK3" i="1" s="1"/>
  <c r="AL3" i="1" s="1"/>
  <c r="AN3" i="1" s="1"/>
  <c r="AO3" i="1" s="1"/>
  <c r="AP3" i="1" s="1"/>
  <c r="AQ3" i="1" s="1"/>
  <c r="AN217" i="1"/>
  <c r="AO217" i="1" s="1"/>
  <c r="AP217" i="1" s="1"/>
  <c r="AQ217" i="1" s="1"/>
  <c r="AM217" i="1"/>
  <c r="AN214" i="1"/>
  <c r="AO214" i="1" s="1"/>
  <c r="AP214" i="1" s="1"/>
  <c r="AQ214" i="1" s="1"/>
  <c r="AN213" i="1"/>
  <c r="AO213" i="1" s="1"/>
  <c r="AP213" i="1" s="1"/>
  <c r="AQ213" i="1" s="1"/>
  <c r="AM213" i="1"/>
  <c r="AN210" i="1"/>
  <c r="AO210" i="1" s="1"/>
  <c r="AP210" i="1" s="1"/>
  <c r="AQ210" i="1" s="1"/>
  <c r="AN209" i="1"/>
  <c r="AO209" i="1" s="1"/>
  <c r="AP209" i="1" s="1"/>
  <c r="AQ209" i="1" s="1"/>
  <c r="AM209" i="1"/>
  <c r="AN206" i="1"/>
  <c r="AO206" i="1" s="1"/>
  <c r="AP206" i="1" s="1"/>
  <c r="AQ206" i="1" s="1"/>
  <c r="AM215" i="1"/>
  <c r="AN211" i="1"/>
  <c r="AO211" i="1" s="1"/>
  <c r="AP211" i="1" s="1"/>
  <c r="AQ211" i="1" s="1"/>
  <c r="AM211" i="1"/>
  <c r="AN207" i="1"/>
  <c r="AO207" i="1" s="1"/>
  <c r="AP207" i="1" s="1"/>
  <c r="AQ207" i="1" s="1"/>
  <c r="AM207" i="1"/>
  <c r="AM199" i="1"/>
  <c r="AN198" i="1"/>
  <c r="AO198" i="1" s="1"/>
  <c r="AP198" i="1" s="1"/>
  <c r="AQ198" i="1" s="1"/>
  <c r="AM198" i="1"/>
  <c r="AM195" i="1"/>
  <c r="AM191" i="1"/>
  <c r="AN190" i="1"/>
  <c r="AO190" i="1" s="1"/>
  <c r="AP190" i="1" s="1"/>
  <c r="AQ190" i="1" s="1"/>
  <c r="AM190" i="1"/>
  <c r="AM205" i="1"/>
  <c r="AM197" i="1"/>
  <c r="AM193" i="1"/>
  <c r="AM187" i="1"/>
  <c r="AN187" i="1"/>
  <c r="AO187" i="1" s="1"/>
  <c r="AP187" i="1" s="1"/>
  <c r="AQ187" i="1" s="1"/>
  <c r="AN183" i="1"/>
  <c r="AO183" i="1" s="1"/>
  <c r="AP183" i="1" s="1"/>
  <c r="AQ183" i="1" s="1"/>
  <c r="AN180" i="1"/>
  <c r="AO180" i="1" s="1"/>
  <c r="AP180" i="1" s="1"/>
  <c r="AQ180" i="1" s="1"/>
  <c r="AM179" i="1"/>
  <c r="AN175" i="1"/>
  <c r="AO175" i="1" s="1"/>
  <c r="AP175" i="1" s="1"/>
  <c r="AQ175" i="1" s="1"/>
  <c r="AM175" i="1"/>
  <c r="AM172" i="1"/>
  <c r="AN171" i="1"/>
  <c r="AO171" i="1" s="1"/>
  <c r="AP171" i="1" s="1"/>
  <c r="AQ171" i="1" s="1"/>
  <c r="AM171" i="1"/>
  <c r="AM167" i="1"/>
  <c r="AM164" i="1"/>
  <c r="AN159" i="1"/>
  <c r="AO159" i="1" s="1"/>
  <c r="AP159" i="1" s="1"/>
  <c r="AQ159" i="1" s="1"/>
  <c r="AM159" i="1"/>
  <c r="AN156" i="1"/>
  <c r="AO156" i="1" s="1"/>
  <c r="AP156" i="1" s="1"/>
  <c r="AQ156" i="1" s="1"/>
  <c r="AN155" i="1"/>
  <c r="AO155" i="1" s="1"/>
  <c r="AP155" i="1" s="1"/>
  <c r="AQ155" i="1" s="1"/>
  <c r="AM155" i="1"/>
  <c r="AN151" i="1"/>
  <c r="AO151" i="1" s="1"/>
  <c r="AP151" i="1" s="1"/>
  <c r="AQ151" i="1" s="1"/>
  <c r="AM151" i="1"/>
  <c r="AN148" i="1"/>
  <c r="AO148" i="1" s="1"/>
  <c r="AP148" i="1" s="1"/>
  <c r="AQ148" i="1" s="1"/>
  <c r="AM148" i="1"/>
  <c r="AN144" i="1"/>
  <c r="AO144" i="1" s="1"/>
  <c r="AP144" i="1" s="1"/>
  <c r="AQ144" i="1" s="1"/>
  <c r="AN140" i="1"/>
  <c r="AO140" i="1" s="1"/>
  <c r="AP140" i="1" s="1"/>
  <c r="AQ140" i="1" s="1"/>
  <c r="AM140" i="1"/>
  <c r="AN137" i="1"/>
  <c r="AO137" i="1" s="1"/>
  <c r="AP137" i="1" s="1"/>
  <c r="AQ137" i="1" s="1"/>
  <c r="AN136" i="1"/>
  <c r="AO136" i="1" s="1"/>
  <c r="AP136" i="1" s="1"/>
  <c r="AQ136" i="1" s="1"/>
  <c r="AM136" i="1"/>
  <c r="AN133" i="1"/>
  <c r="AO133" i="1" s="1"/>
  <c r="AP133" i="1" s="1"/>
  <c r="AQ133" i="1" s="1"/>
  <c r="AN132" i="1"/>
  <c r="AO132" i="1" s="1"/>
  <c r="AP132" i="1" s="1"/>
  <c r="AQ132" i="1" s="1"/>
  <c r="AM132" i="1"/>
  <c r="AM130" i="1"/>
  <c r="AM126" i="1"/>
  <c r="AN122" i="1"/>
  <c r="AO122" i="1" s="1"/>
  <c r="AP122" i="1" s="1"/>
  <c r="AQ122" i="1" s="1"/>
  <c r="AM122" i="1"/>
  <c r="AN119" i="1"/>
  <c r="AO119" i="1" s="1"/>
  <c r="AP119" i="1" s="1"/>
  <c r="AQ119" i="1" s="1"/>
  <c r="AN118" i="1"/>
  <c r="AO118" i="1" s="1"/>
  <c r="AP118" i="1" s="1"/>
  <c r="AQ118" i="1" s="1"/>
  <c r="AM118" i="1"/>
  <c r="AM114" i="1"/>
  <c r="AN110" i="1"/>
  <c r="AO110" i="1" s="1"/>
  <c r="AP110" i="1" s="1"/>
  <c r="AQ110" i="1" s="1"/>
  <c r="AM110" i="1"/>
  <c r="AN107" i="1"/>
  <c r="AO107" i="1" s="1"/>
  <c r="AP107" i="1" s="1"/>
  <c r="AQ107" i="1" s="1"/>
  <c r="AM107" i="1"/>
  <c r="AN104" i="1"/>
  <c r="AO104" i="1" s="1"/>
  <c r="AP104" i="1" s="1"/>
  <c r="AQ104" i="1" s="1"/>
  <c r="AN103" i="1"/>
  <c r="AO103" i="1" s="1"/>
  <c r="AP103" i="1" s="1"/>
  <c r="AQ103" i="1" s="1"/>
  <c r="AM103" i="1"/>
  <c r="AN79" i="1"/>
  <c r="AO79" i="1" s="1"/>
  <c r="AP79" i="1" s="1"/>
  <c r="AQ79" i="1" s="1"/>
  <c r="AN83" i="1"/>
  <c r="AO83" i="1" s="1"/>
  <c r="AP83" i="1" s="1"/>
  <c r="AQ83" i="1" s="1"/>
  <c r="AM89" i="1"/>
  <c r="AN90" i="1"/>
  <c r="AO90" i="1" s="1"/>
  <c r="AP90" i="1" s="1"/>
  <c r="AQ90" i="1" s="1"/>
  <c r="AM90" i="1"/>
  <c r="AM93" i="1"/>
  <c r="AN94" i="1"/>
  <c r="AO94" i="1" s="1"/>
  <c r="AP94" i="1" s="1"/>
  <c r="AQ94" i="1" s="1"/>
  <c r="AM94" i="1"/>
  <c r="AM98" i="1"/>
  <c r="AM182" i="1"/>
  <c r="AN182" i="1"/>
  <c r="AO182" i="1" s="1"/>
  <c r="AP182" i="1" s="1"/>
  <c r="AQ182" i="1" s="1"/>
  <c r="AM174" i="1"/>
  <c r="AM150" i="1"/>
  <c r="AN150" i="1"/>
  <c r="AO150" i="1" s="1"/>
  <c r="AP150" i="1" s="1"/>
  <c r="AQ150" i="1" s="1"/>
  <c r="AM147" i="1"/>
  <c r="AN147" i="1"/>
  <c r="AO147" i="1" s="1"/>
  <c r="AP147" i="1" s="1"/>
  <c r="AQ147" i="1" s="1"/>
  <c r="AN142" i="1"/>
  <c r="AO142" i="1" s="1"/>
  <c r="AP142" i="1" s="1"/>
  <c r="AQ142" i="1" s="1"/>
  <c r="AM139" i="1"/>
  <c r="AN131" i="1"/>
  <c r="AO131" i="1" s="1"/>
  <c r="AP131" i="1" s="1"/>
  <c r="AQ131" i="1" s="1"/>
  <c r="AN128" i="1"/>
  <c r="AO128" i="1" s="1"/>
  <c r="AP128" i="1" s="1"/>
  <c r="AQ128" i="1" s="1"/>
  <c r="AN112" i="1"/>
  <c r="AO112" i="1" s="1"/>
  <c r="AP112" i="1" s="1"/>
  <c r="AQ112" i="1" s="1"/>
  <c r="AM102" i="1"/>
  <c r="AM81" i="1"/>
  <c r="AM96" i="1"/>
  <c r="AM60" i="1"/>
  <c r="AN60" i="1"/>
  <c r="AO60" i="1" s="1"/>
  <c r="AP60" i="1" s="1"/>
  <c r="AQ60" i="1" s="1"/>
  <c r="AM64" i="1"/>
  <c r="AN64" i="1"/>
  <c r="AO64" i="1" s="1"/>
  <c r="AP64" i="1" s="1"/>
  <c r="AQ64" i="1" s="1"/>
  <c r="AN72" i="1"/>
  <c r="AO72" i="1" s="1"/>
  <c r="AP72" i="1" s="1"/>
  <c r="AQ72" i="1" s="1"/>
  <c r="AN75" i="1"/>
  <c r="AO75" i="1" s="1"/>
  <c r="AP75" i="1" s="1"/>
  <c r="AQ75" i="1" s="1"/>
  <c r="AM34" i="1"/>
  <c r="AN34" i="1"/>
  <c r="AO34" i="1" s="1"/>
  <c r="AP34" i="1" s="1"/>
  <c r="AQ34" i="1" s="1"/>
  <c r="AN61" i="1"/>
  <c r="AO61" i="1" s="1"/>
  <c r="AP61" i="1" s="1"/>
  <c r="AQ61" i="1" s="1"/>
  <c r="AM61" i="1"/>
  <c r="AN69" i="1"/>
  <c r="AO69" i="1" s="1"/>
  <c r="AP69" i="1" s="1"/>
  <c r="AQ69" i="1" s="1"/>
  <c r="AM69" i="1"/>
  <c r="AN76" i="1"/>
  <c r="AO76" i="1" s="1"/>
  <c r="AP76" i="1" s="1"/>
  <c r="AQ76" i="1" s="1"/>
  <c r="AM76" i="1"/>
  <c r="AN39" i="1"/>
  <c r="AO39" i="1" s="1"/>
  <c r="AP39" i="1" s="1"/>
  <c r="AQ39" i="1" s="1"/>
  <c r="AM46" i="1"/>
  <c r="AN47" i="1"/>
  <c r="AO47" i="1" s="1"/>
  <c r="AP47" i="1" s="1"/>
  <c r="AQ47" i="1" s="1"/>
  <c r="AM47" i="1"/>
  <c r="AN51" i="1"/>
  <c r="AO51" i="1" s="1"/>
  <c r="AP51" i="1" s="1"/>
  <c r="AQ51" i="1" s="1"/>
  <c r="AM51" i="1"/>
  <c r="AN33" i="1"/>
  <c r="AO33" i="1" s="1"/>
  <c r="AP33" i="1" s="1"/>
  <c r="AQ33" i="1" s="1"/>
  <c r="AM33" i="1"/>
  <c r="AM30" i="1"/>
  <c r="AN29" i="1"/>
  <c r="AO29" i="1" s="1"/>
  <c r="AP29" i="1" s="1"/>
  <c r="AQ29" i="1" s="1"/>
  <c r="AM29" i="1"/>
  <c r="AN23" i="1"/>
  <c r="AO23" i="1" s="1"/>
  <c r="AP23" i="1" s="1"/>
  <c r="AQ23" i="1" s="1"/>
  <c r="AM23" i="1"/>
  <c r="AM20" i="1"/>
  <c r="AN16" i="1"/>
  <c r="AO16" i="1" s="1"/>
  <c r="AP16" i="1" s="1"/>
  <c r="AQ16" i="1" s="1"/>
  <c r="AN15" i="1"/>
  <c r="AO15" i="1" s="1"/>
  <c r="AP15" i="1" s="1"/>
  <c r="AQ15" i="1" s="1"/>
  <c r="AM15" i="1"/>
  <c r="AN11" i="1"/>
  <c r="AO11" i="1" s="1"/>
  <c r="AP11" i="1" s="1"/>
  <c r="AQ11" i="1" s="1"/>
  <c r="AM11" i="1"/>
  <c r="AN8" i="1"/>
  <c r="AO8" i="1" s="1"/>
  <c r="AP8" i="1" s="1"/>
  <c r="AQ8" i="1" s="1"/>
  <c r="AM8" i="1"/>
  <c r="AN4" i="1"/>
  <c r="AO4" i="1" s="1"/>
  <c r="AP4" i="1" s="1"/>
  <c r="AQ4" i="1" s="1"/>
  <c r="AM4" i="1"/>
  <c r="AM48" i="1"/>
  <c r="AN48" i="1"/>
  <c r="AO48" i="1" s="1"/>
  <c r="AP48" i="1" s="1"/>
  <c r="AQ48" i="1" s="1"/>
  <c r="AN53" i="1"/>
  <c r="AO53" i="1" s="1"/>
  <c r="AP53" i="1" s="1"/>
  <c r="AQ53" i="1" s="1"/>
  <c r="AM53" i="1"/>
  <c r="AM32" i="1"/>
  <c r="AN26" i="1"/>
  <c r="AO26" i="1" s="1"/>
  <c r="AP26" i="1" s="1"/>
  <c r="AQ26" i="1" s="1"/>
  <c r="AN21" i="1"/>
  <c r="AO21" i="1" s="1"/>
  <c r="AP21" i="1" s="1"/>
  <c r="AQ21" i="1" s="1"/>
  <c r="AM21" i="1"/>
  <c r="AN18" i="1"/>
  <c r="AO18" i="1" s="1"/>
  <c r="AP18" i="1" s="1"/>
  <c r="AQ18" i="1" s="1"/>
  <c r="AN13" i="1"/>
  <c r="AO13" i="1" s="1"/>
  <c r="AP13" i="1" s="1"/>
  <c r="AQ13" i="1" s="1"/>
  <c r="AM13" i="1"/>
  <c r="AM6" i="1"/>
  <c r="AM212" i="1"/>
  <c r="AM208" i="1"/>
  <c r="AN204" i="1"/>
  <c r="AO204" i="1" s="1"/>
  <c r="AP204" i="1" s="1"/>
  <c r="AQ204" i="1" s="1"/>
  <c r="AN200" i="1"/>
  <c r="AO200" i="1" s="1"/>
  <c r="AP200" i="1" s="1"/>
  <c r="AQ200" i="1" s="1"/>
  <c r="AM200" i="1"/>
  <c r="AM196" i="1"/>
  <c r="AN192" i="1"/>
  <c r="AO192" i="1" s="1"/>
  <c r="AP192" i="1" s="1"/>
  <c r="AM192" i="1"/>
  <c r="AM188" i="1"/>
  <c r="AM186" i="1"/>
  <c r="AN186" i="1"/>
  <c r="AO186" i="1" s="1"/>
  <c r="AP186" i="1" s="1"/>
  <c r="AQ186" i="1" s="1"/>
  <c r="AM178" i="1"/>
  <c r="AN178" i="1"/>
  <c r="AO178" i="1" s="1"/>
  <c r="AP178" i="1" s="1"/>
  <c r="AQ178" i="1" s="1"/>
  <c r="AM170" i="1"/>
  <c r="AN170" i="1"/>
  <c r="AO170" i="1" s="1"/>
  <c r="AP170" i="1" s="1"/>
  <c r="AQ170" i="1" s="1"/>
  <c r="AM162" i="1"/>
  <c r="AN162" i="1"/>
  <c r="AO162" i="1" s="1"/>
  <c r="AP162" i="1" s="1"/>
  <c r="AQ162" i="1" s="1"/>
  <c r="AM154" i="1"/>
  <c r="AN154" i="1"/>
  <c r="AO154" i="1" s="1"/>
  <c r="AP154" i="1" s="1"/>
  <c r="AQ154" i="1" s="1"/>
  <c r="AM146" i="1"/>
  <c r="AN138" i="1"/>
  <c r="AO138" i="1" s="1"/>
  <c r="AP138" i="1" s="1"/>
  <c r="AQ138" i="1" s="1"/>
  <c r="AM135" i="1"/>
  <c r="AM129" i="1"/>
  <c r="AM124" i="1"/>
  <c r="AN121" i="1"/>
  <c r="AO121" i="1" s="1"/>
  <c r="AP121" i="1" s="1"/>
  <c r="AQ121" i="1" s="1"/>
  <c r="AN116" i="1"/>
  <c r="AO116" i="1" s="1"/>
  <c r="AP116" i="1" s="1"/>
  <c r="AQ116" i="1" s="1"/>
  <c r="AN113" i="1"/>
  <c r="AO113" i="1" s="1"/>
  <c r="AP113" i="1" s="1"/>
  <c r="AQ113" i="1" s="1"/>
  <c r="AM106" i="1"/>
  <c r="AN106" i="1"/>
  <c r="AO106" i="1" s="1"/>
  <c r="AP106" i="1" s="1"/>
  <c r="AQ106" i="1" s="1"/>
  <c r="AM80" i="1"/>
  <c r="AN85" i="1"/>
  <c r="AO85" i="1" s="1"/>
  <c r="AP85" i="1" s="1"/>
  <c r="AQ85" i="1" s="1"/>
  <c r="AM87" i="1"/>
  <c r="AN87" i="1"/>
  <c r="AO87" i="1" s="1"/>
  <c r="AP87" i="1" s="1"/>
  <c r="AQ87" i="1" s="1"/>
  <c r="AM95" i="1"/>
  <c r="AN95" i="1"/>
  <c r="AO95" i="1" s="1"/>
  <c r="AP95" i="1" s="1"/>
  <c r="AQ95" i="1" s="1"/>
  <c r="AM55" i="1"/>
  <c r="AJ58" i="1"/>
  <c r="AK58" i="1" s="1"/>
  <c r="AL58" i="1" s="1"/>
  <c r="AM62" i="1"/>
  <c r="AJ66" i="1"/>
  <c r="AK66" i="1" s="1"/>
  <c r="AL66" i="1" s="1"/>
  <c r="AN77" i="1"/>
  <c r="AO77" i="1" s="1"/>
  <c r="AP77" i="1" s="1"/>
  <c r="AQ77" i="1" s="1"/>
  <c r="AJ36" i="1"/>
  <c r="AK36" i="1" s="1"/>
  <c r="AL36" i="1" s="1"/>
  <c r="AM40" i="1"/>
  <c r="AJ44" i="1"/>
  <c r="AK44" i="1" s="1"/>
  <c r="AL44" i="1" s="1"/>
  <c r="AN65" i="1"/>
  <c r="AO65" i="1" s="1"/>
  <c r="AP65" i="1" s="1"/>
  <c r="AQ65" i="1" s="1"/>
  <c r="AM65" i="1"/>
  <c r="AN73" i="1"/>
  <c r="AO73" i="1" s="1"/>
  <c r="AP73" i="1" s="1"/>
  <c r="AQ73" i="1" s="1"/>
  <c r="AM73" i="1"/>
  <c r="AN35" i="1"/>
  <c r="AO35" i="1" s="1"/>
  <c r="AP35" i="1" s="1"/>
  <c r="AQ35" i="1" s="1"/>
  <c r="AM49" i="1"/>
  <c r="AN52" i="1"/>
  <c r="AO52" i="1" s="1"/>
  <c r="AP52" i="1" s="1"/>
  <c r="AQ52" i="1" s="1"/>
  <c r="AM31" i="1"/>
  <c r="AM22" i="1"/>
  <c r="AN17" i="1"/>
  <c r="AO17" i="1" s="1"/>
  <c r="AP17" i="1" s="1"/>
  <c r="AQ17" i="1" s="1"/>
  <c r="AM17" i="1"/>
  <c r="AM14" i="1"/>
  <c r="AN14" i="1"/>
  <c r="AO14" i="1" s="1"/>
  <c r="AP14" i="1" s="1"/>
  <c r="AQ14" i="1" s="1"/>
  <c r="AN10" i="1"/>
  <c r="AO10" i="1" s="1"/>
  <c r="AP10" i="1" s="1"/>
  <c r="AQ10" i="1" s="1"/>
  <c r="AM7" i="1"/>
  <c r="AN7" i="1"/>
  <c r="AO7" i="1" s="1"/>
  <c r="AP7" i="1" s="1"/>
  <c r="AQ7" i="1" s="1"/>
  <c r="AM2" i="1"/>
  <c r="AN163" i="1" l="1"/>
  <c r="AO163" i="1" s="1"/>
  <c r="AP163" i="1" s="1"/>
  <c r="AQ163" i="1" s="1"/>
  <c r="AN25" i="1"/>
  <c r="AO25" i="1" s="1"/>
  <c r="AP25" i="1" s="1"/>
  <c r="AQ25" i="1" s="1"/>
  <c r="AM43" i="1"/>
  <c r="AM57" i="1"/>
  <c r="AN92" i="1"/>
  <c r="AO92" i="1" s="1"/>
  <c r="AP92" i="1" s="1"/>
  <c r="AQ92" i="1" s="1"/>
  <c r="AN101" i="1"/>
  <c r="AO101" i="1" s="1"/>
  <c r="AP101" i="1" s="1"/>
  <c r="AQ101" i="1" s="1"/>
  <c r="AM216" i="1"/>
  <c r="AN5" i="1"/>
  <c r="AO5" i="1" s="1"/>
  <c r="AP5" i="1" s="1"/>
  <c r="AQ5" i="1" s="1"/>
  <c r="AN54" i="1"/>
  <c r="AO54" i="1" s="1"/>
  <c r="AP54" i="1" s="1"/>
  <c r="AQ54" i="1" s="1"/>
  <c r="AM99" i="1"/>
  <c r="AN100" i="1"/>
  <c r="AO100" i="1" s="1"/>
  <c r="AP100" i="1" s="1"/>
  <c r="AQ100" i="1" s="1"/>
  <c r="AM115" i="1"/>
  <c r="AN59" i="1"/>
  <c r="AO59" i="1" s="1"/>
  <c r="AP59" i="1" s="1"/>
  <c r="AQ59" i="1" s="1"/>
  <c r="AN149" i="1"/>
  <c r="AO149" i="1" s="1"/>
  <c r="AP149" i="1" s="1"/>
  <c r="AQ149" i="1" s="1"/>
  <c r="AM19" i="1"/>
  <c r="AM143" i="1"/>
  <c r="AM3" i="1"/>
  <c r="AN12" i="1"/>
  <c r="AO12" i="1" s="1"/>
  <c r="AP12" i="1" s="1"/>
  <c r="AQ12" i="1" s="1"/>
  <c r="AM27" i="1"/>
  <c r="AM50" i="1"/>
  <c r="AM42" i="1"/>
  <c r="AM56" i="1"/>
  <c r="AN91" i="1"/>
  <c r="AO91" i="1" s="1"/>
  <c r="AP91" i="1" s="1"/>
  <c r="AQ91" i="1" s="1"/>
  <c r="AM117" i="1"/>
  <c r="AN86" i="1"/>
  <c r="AO86" i="1" s="1"/>
  <c r="AP86" i="1" s="1"/>
  <c r="AQ86" i="1" s="1"/>
  <c r="AM108" i="1"/>
  <c r="AM123" i="1"/>
  <c r="AM145" i="1"/>
  <c r="AM160" i="1"/>
  <c r="AN189" i="1"/>
  <c r="AO189" i="1" s="1"/>
  <c r="AP189" i="1" s="1"/>
  <c r="AQ189" i="1" s="1"/>
  <c r="AN202" i="1"/>
  <c r="AO202" i="1" s="1"/>
  <c r="AP202" i="1" s="1"/>
  <c r="AQ202" i="1" s="1"/>
  <c r="AM177" i="1"/>
  <c r="AM38" i="1"/>
  <c r="AM68" i="1"/>
  <c r="AN84" i="1"/>
  <c r="AO84" i="1" s="1"/>
  <c r="AP84" i="1" s="1"/>
  <c r="AQ84" i="1" s="1"/>
  <c r="AM109" i="1"/>
  <c r="AN125" i="1"/>
  <c r="AO125" i="1" s="1"/>
  <c r="AP125" i="1" s="1"/>
  <c r="AQ125" i="1" s="1"/>
  <c r="AN134" i="1"/>
  <c r="AO134" i="1" s="1"/>
  <c r="AP134" i="1" s="1"/>
  <c r="AQ134" i="1" s="1"/>
  <c r="AM97" i="1"/>
  <c r="AM141" i="1"/>
  <c r="AM176" i="1"/>
  <c r="AM201" i="1"/>
  <c r="AN194" i="1"/>
  <c r="AO194" i="1" s="1"/>
  <c r="AP194" i="1" s="1"/>
  <c r="AQ194" i="1" s="1"/>
  <c r="AM218" i="1"/>
  <c r="AN166" i="1"/>
  <c r="AO166" i="1" s="1"/>
  <c r="AP166" i="1" s="1"/>
  <c r="AQ166" i="1" s="1"/>
  <c r="AM9" i="1"/>
  <c r="AN105" i="1"/>
  <c r="AO105" i="1" s="1"/>
  <c r="AP105" i="1" s="1"/>
  <c r="AQ105" i="1" s="1"/>
  <c r="AM111" i="1"/>
  <c r="AM161" i="1"/>
  <c r="AN28" i="1"/>
  <c r="AO28" i="1" s="1"/>
  <c r="AP28" i="1" s="1"/>
  <c r="AQ28" i="1" s="1"/>
  <c r="AM70" i="1"/>
  <c r="AM24" i="1"/>
  <c r="AN88" i="1"/>
  <c r="AO88" i="1" s="1"/>
  <c r="AP88" i="1" s="1"/>
  <c r="AQ88" i="1" s="1"/>
  <c r="AN120" i="1"/>
  <c r="AO120" i="1" s="1"/>
  <c r="AP120" i="1" s="1"/>
  <c r="AQ120" i="1" s="1"/>
  <c r="AM158" i="1"/>
  <c r="AM82" i="1"/>
  <c r="AM127" i="1"/>
  <c r="AM152" i="1"/>
  <c r="AM168" i="1"/>
  <c r="AM184" i="1"/>
  <c r="AM203" i="1"/>
  <c r="AM153" i="1"/>
  <c r="AM169" i="1"/>
  <c r="AM185" i="1"/>
  <c r="AM36" i="1"/>
  <c r="AN36" i="1"/>
  <c r="AO36" i="1" s="1"/>
  <c r="AP36" i="1" s="1"/>
  <c r="AQ36" i="1" s="1"/>
  <c r="AM66" i="1"/>
  <c r="AN66" i="1"/>
  <c r="AO66" i="1" s="1"/>
  <c r="AP66" i="1" s="1"/>
  <c r="AQ66" i="1" s="1"/>
  <c r="AM44" i="1"/>
  <c r="AN44" i="1"/>
  <c r="AO44" i="1" s="1"/>
  <c r="AP44" i="1" s="1"/>
  <c r="AQ44" i="1" s="1"/>
  <c r="AM58" i="1"/>
  <c r="AN58" i="1"/>
  <c r="AO58" i="1" s="1"/>
  <c r="AP58" i="1" s="1"/>
  <c r="AQ58" i="1" s="1"/>
</calcChain>
</file>

<file path=xl/sharedStrings.xml><?xml version="1.0" encoding="utf-8"?>
<sst xmlns="http://schemas.openxmlformats.org/spreadsheetml/2006/main" count="913" uniqueCount="47">
  <si>
    <t>Corrected Date</t>
  </si>
  <si>
    <t>Report Type</t>
  </si>
  <si>
    <t>Status</t>
  </si>
  <si>
    <t>SPEED BY LOG</t>
  </si>
  <si>
    <t>SPEED BY GPS</t>
  </si>
  <si>
    <t>RPM</t>
  </si>
  <si>
    <t>WIND DIRECTION</t>
  </si>
  <si>
    <t>WIND SPEED</t>
  </si>
  <si>
    <t>DRAFT AFT</t>
  </si>
  <si>
    <t>DRAFT FWD</t>
  </si>
  <si>
    <t>DISPLACEMENT</t>
  </si>
  <si>
    <t>COURSE AT SEA</t>
  </si>
  <si>
    <t>SEA DIRECTION</t>
  </si>
  <si>
    <t>AMBIENT TEMP</t>
  </si>
  <si>
    <t>SW TEMP</t>
  </si>
  <si>
    <t>TEMP MIN</t>
  </si>
  <si>
    <t>TEMP MAX</t>
  </si>
  <si>
    <t>POWER KW</t>
  </si>
  <si>
    <t>SEA STATE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</si>
  <si>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ref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</si>
  <si>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ref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</si>
  <si>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</si>
  <si>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ΔT</t>
  </si>
  <si>
    <r>
      <t>A</t>
    </r>
    <r>
      <rPr>
        <b/>
        <vertAlign val="subscript"/>
        <sz val="11"/>
        <color theme="1"/>
        <rFont val="Calibri"/>
        <family val="2"/>
      </rPr>
      <t>proj</t>
    </r>
  </si>
  <si>
    <r>
      <t>ρ</t>
    </r>
    <r>
      <rPr>
        <b/>
        <vertAlign val="subscript"/>
        <sz val="11"/>
        <color theme="1"/>
        <rFont val="Calibri"/>
        <family val="2"/>
      </rPr>
      <t>a</t>
    </r>
  </si>
  <si>
    <t>STW m/s</t>
  </si>
  <si>
    <t>SOG m/s</t>
  </si>
  <si>
    <t>Wind Speed m/s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</si>
  <si>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AA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</si>
  <si>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rw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</si>
  <si>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0w</t>
    </r>
  </si>
  <si>
    <t>ΔR</t>
  </si>
  <si>
    <t>ΔP KW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</si>
  <si>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corr </t>
    </r>
    <r>
      <rPr>
        <b/>
        <sz val="11"/>
        <color theme="1"/>
        <rFont val="Calibri"/>
        <family val="2"/>
        <scheme val="minor"/>
      </rPr>
      <t>KW</t>
    </r>
  </si>
  <si>
    <t>% inc or dec in power</t>
  </si>
  <si>
    <t>Speed from reference curve KN for corrected power</t>
  </si>
  <si>
    <t>Speed from reference curve m/s</t>
  </si>
  <si>
    <t>ΔV</t>
  </si>
  <si>
    <t>True wind speed m/s</t>
  </si>
  <si>
    <t>Water temp</t>
  </si>
  <si>
    <t>NOON</t>
  </si>
  <si>
    <t>AT SEA</t>
  </si>
  <si>
    <t>PV</t>
  </si>
  <si>
    <t>VESSEL</t>
  </si>
  <si>
    <t>Air density</t>
  </si>
  <si>
    <t>DEMO</t>
  </si>
  <si>
    <t>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</si>
</sst>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0" fillId="0" borderId="1" xfId="0" applyBorder="1"/>
    <xf numFmtId="14" fontId="0" fillId="0" borderId="1" xfId="0" applyNumberFormat="1" applyBorder="1" applyAlignment="1" applyProtection="1">
      <alignment vertic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8"/>
  <sheetViews>
    <sheetView tabSelected="1" topLeftCell="AJ1" workbookViewId="0">
      <pane ySplit="1" topLeftCell="A2" activePane="bottomLeft" state="frozen"/>
      <selection pane="bottomLeft" activeCell="AQ193" sqref="AQ193"/>
    </sheetView>
  </sheetViews>
  <sheetFormatPr defaultRowHeight="15" x14ac:dyDescent="0.25"/>
  <cols>
    <col min="3" max="3" width="14.42578125" customWidth="1"/>
    <col min="4" max="4" width="11.7109375" customWidth="1"/>
    <col min="5" max="5" width="9.28515625" customWidth="1"/>
    <col min="6" max="6" width="13.42578125" customWidth="1"/>
    <col min="7" max="7" width="13.28515625" customWidth="1"/>
    <col min="8" max="8" width="5.140625" customWidth="1"/>
    <col min="9" max="9" width="16.42578125" customWidth="1"/>
    <col min="10" max="10" width="12.140625" customWidth="1"/>
    <col min="11" max="11" width="10.42578125" customWidth="1"/>
    <col min="12" max="12" width="11.42578125" customWidth="1"/>
    <col min="13" max="14" width="14.7109375" customWidth="1"/>
    <col min="15" max="15" width="14.42578125" customWidth="1"/>
    <col min="16" max="16" width="14.85546875" customWidth="1"/>
    <col min="17" max="17" width="9.42578125" customWidth="1"/>
    <col min="18" max="18" width="10.28515625" customWidth="1"/>
    <col min="19" max="19" width="10.7109375" customWidth="1"/>
    <col min="20" max="20" width="12" customWidth="1"/>
    <col min="21" max="21" width="10" customWidth="1"/>
    <col min="26" max="26" width="8.28515625" customWidth="1"/>
    <col min="27" max="27" width="14.85546875" customWidth="1"/>
    <col min="28" max="29" width="0" hidden="1" customWidth="1"/>
    <col min="30" max="30" width="17.85546875" customWidth="1"/>
    <col min="31" max="31" width="18.140625" customWidth="1"/>
    <col min="32" max="32" width="26.42578125" customWidth="1"/>
    <col min="33" max="33" width="12.5703125" customWidth="1"/>
    <col min="34" max="34" width="15.85546875" customWidth="1"/>
    <col min="35" max="35" width="14.85546875" customWidth="1"/>
    <col min="36" max="37" width="15.85546875" customWidth="1"/>
    <col min="38" max="38" width="18.140625" customWidth="1"/>
    <col min="39" max="39" width="32.5703125" customWidth="1"/>
    <col min="40" max="40" width="68.140625" customWidth="1"/>
    <col min="41" max="41" width="45.28515625" customWidth="1"/>
    <col min="43" max="43" width="28.28515625" customWidth="1"/>
    <col min="44" max="44" width="19.85546875" customWidth="1"/>
    <col min="45" max="45" width="14.42578125" customWidth="1"/>
  </cols>
  <sheetData>
    <row r="1" spans="1:45" ht="51" customHeight="1" x14ac:dyDescent="0.25">
      <c r="A1" s="1" t="s">
        <v>46</v>
      </c>
      <c r="B1" s="1" t="s">
        <v>43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3" t="s">
        <v>22</v>
      </c>
      <c r="Z1" s="3" t="s">
        <v>23</v>
      </c>
      <c r="AA1" s="3" t="s">
        <v>44</v>
      </c>
      <c r="AB1" s="3" t="s">
        <v>24</v>
      </c>
      <c r="AC1" s="3" t="s">
        <v>24</v>
      </c>
      <c r="AD1" s="3" t="s">
        <v>25</v>
      </c>
      <c r="AE1" s="3" t="s">
        <v>26</v>
      </c>
      <c r="AF1" s="3" t="s">
        <v>27</v>
      </c>
      <c r="AG1" s="4" t="s">
        <v>28</v>
      </c>
      <c r="AH1" s="5" t="s">
        <v>29</v>
      </c>
      <c r="AI1" s="4" t="s">
        <v>30</v>
      </c>
      <c r="AJ1" s="6" t="s">
        <v>31</v>
      </c>
      <c r="AK1" s="6" t="s">
        <v>32</v>
      </c>
      <c r="AL1" s="4" t="s">
        <v>33</v>
      </c>
      <c r="AM1" s="4" t="s">
        <v>34</v>
      </c>
      <c r="AN1" s="7" t="s">
        <v>35</v>
      </c>
      <c r="AO1" s="7" t="s">
        <v>36</v>
      </c>
      <c r="AP1" s="7" t="s">
        <v>37</v>
      </c>
      <c r="AQ1" s="8" t="s">
        <v>42</v>
      </c>
      <c r="AR1" s="9" t="s">
        <v>38</v>
      </c>
      <c r="AS1" s="9" t="s">
        <v>39</v>
      </c>
    </row>
    <row r="2" spans="1:45" x14ac:dyDescent="0.25">
      <c r="A2" t="s">
        <v>45</v>
      </c>
      <c r="B2" s="10" t="s">
        <v>45</v>
      </c>
      <c r="C2" s="11">
        <v>42370</v>
      </c>
      <c r="D2" s="10" t="s">
        <v>40</v>
      </c>
      <c r="E2" s="10" t="s">
        <v>41</v>
      </c>
      <c r="F2" s="10">
        <v>18.286000000000001</v>
      </c>
      <c r="G2" s="10">
        <v>17.829000000000001</v>
      </c>
      <c r="H2" s="10">
        <v>66.400000000000006</v>
      </c>
      <c r="I2" s="10">
        <v>30</v>
      </c>
      <c r="J2" s="10">
        <v>38</v>
      </c>
      <c r="K2" s="10">
        <v>11.4</v>
      </c>
      <c r="L2" s="10">
        <v>11.2</v>
      </c>
      <c r="M2" s="10">
        <v>104142</v>
      </c>
      <c r="N2" s="10">
        <v>160</v>
      </c>
      <c r="O2" s="10">
        <v>30</v>
      </c>
      <c r="P2" s="10">
        <v>9</v>
      </c>
      <c r="Q2" s="10">
        <v>9</v>
      </c>
      <c r="R2" s="10">
        <v>338.1</v>
      </c>
      <c r="S2" s="10">
        <v>382.5</v>
      </c>
      <c r="T2" s="10">
        <v>28640</v>
      </c>
      <c r="U2" s="10">
        <v>6</v>
      </c>
      <c r="V2" s="12">
        <v>1344</v>
      </c>
      <c r="W2" s="12">
        <v>12.5</v>
      </c>
      <c r="X2" s="10">
        <f t="shared" ref="X2:X65" si="0">AVERAGE(K2,L2)</f>
        <v>11.3</v>
      </c>
      <c r="Y2" s="10">
        <f t="shared" ref="Y2:Y65" si="1">(W2-X2)</f>
        <v>1.1999999999999993</v>
      </c>
      <c r="Z2" s="10">
        <f t="shared" ref="Z2:Z65" si="2">(V2+48.2*Y2)</f>
        <v>1401.84</v>
      </c>
      <c r="AA2" s="10">
        <f t="shared" ref="AA2:AA65" si="3">101325/(287.058*(P2+273.15))</f>
        <v>1.2510276344726086</v>
      </c>
      <c r="AB2" s="13">
        <v>0</v>
      </c>
      <c r="AC2" s="14">
        <v>0.68</v>
      </c>
      <c r="AD2" s="10">
        <f t="shared" ref="AD2:AD65" si="4">(F2*0.51444)</f>
        <v>9.4070498400000009</v>
      </c>
      <c r="AE2" s="10">
        <f t="shared" ref="AE2:AE65" si="5">(G2*0.51444)</f>
        <v>9.1719507599999996</v>
      </c>
      <c r="AF2" s="10">
        <f t="shared" ref="AF2:AF65" si="6">(J2*0.51444)</f>
        <v>19.548719999999999</v>
      </c>
      <c r="AG2" s="10">
        <v>0.65</v>
      </c>
      <c r="AH2" s="10">
        <f t="shared" ref="AH2:AH65" si="7">(0.5*AA2*Z2*AF2^2*AG2)</f>
        <v>217813.78623932332</v>
      </c>
      <c r="AI2" s="10">
        <f t="shared" ref="AI2:AI65" si="8">(0.5*AA2*AE2^2*Z2*0.68)</f>
        <v>50161.174550537966</v>
      </c>
      <c r="AJ2" s="10">
        <f t="shared" ref="AJ2:AJ65" si="9">(AH2-AI2)</f>
        <v>167652.61168878537</v>
      </c>
      <c r="AK2" s="10">
        <f t="shared" ref="AK2:AK65" si="10">(AJ2*AE2/700)</f>
        <v>2196.7164274213428</v>
      </c>
      <c r="AL2" s="10">
        <f t="shared" ref="AL2:AL65" si="11">(T2-AK2)</f>
        <v>26443.283572578657</v>
      </c>
      <c r="AM2" s="15">
        <f t="shared" ref="AM2:AM65" si="12">(-(T2-AL2)*100/T2)</f>
        <v>-7.6700992577560854</v>
      </c>
      <c r="AN2" s="15">
        <f t="shared" ref="AN2:AN65" si="13">(0.8987*AL2^0.3115-(0.8987*AL2^0.3115-1.1299*AL2^0.2824)*(M2-64399.4)/(143334.4-64399.4))</f>
        <v>20.733776205015257</v>
      </c>
      <c r="AO2" s="15">
        <f t="shared" ref="AO2:AO65" si="14">(AN2*0.51444)</f>
        <v>10.666283830908048</v>
      </c>
      <c r="AP2" s="10">
        <f t="shared" ref="AP2:AP65" si="15">(AD2-AO2)</f>
        <v>-1.2592339909080472</v>
      </c>
      <c r="AQ2" s="10">
        <f t="shared" ref="AQ2:AQ65" si="16">((AP2/AO2)*100)</f>
        <v>-11.805742382919931</v>
      </c>
      <c r="AR2" s="10">
        <f t="shared" ref="AR2:AR65" si="17">((AF2^2+AE2^2-2*AE2*AF2*COS(I2))^0.5)</f>
        <v>20.272212413741329</v>
      </c>
      <c r="AS2" s="10">
        <f t="shared" ref="AS2:AS65" si="18">(Q2)</f>
        <v>9</v>
      </c>
    </row>
    <row r="3" spans="1:45" x14ac:dyDescent="0.25">
      <c r="A3" t="s">
        <v>45</v>
      </c>
      <c r="B3" s="10" t="s">
        <v>45</v>
      </c>
      <c r="C3" s="11">
        <v>42371</v>
      </c>
      <c r="D3" s="10" t="s">
        <v>40</v>
      </c>
      <c r="E3" s="10" t="s">
        <v>41</v>
      </c>
      <c r="F3" s="10">
        <v>17.167000000000002</v>
      </c>
      <c r="G3" s="10">
        <v>17.082999999999998</v>
      </c>
      <c r="H3" s="10">
        <v>61.8</v>
      </c>
      <c r="I3" s="10">
        <v>30</v>
      </c>
      <c r="J3" s="10">
        <v>28</v>
      </c>
      <c r="K3" s="10">
        <v>11.4</v>
      </c>
      <c r="L3" s="10">
        <v>11.2</v>
      </c>
      <c r="M3" s="10">
        <v>104000</v>
      </c>
      <c r="N3" s="10">
        <v>160</v>
      </c>
      <c r="O3" s="10">
        <v>30</v>
      </c>
      <c r="P3" s="10">
        <v>14</v>
      </c>
      <c r="Q3" s="10">
        <v>11</v>
      </c>
      <c r="R3" s="10">
        <v>297</v>
      </c>
      <c r="S3" s="10">
        <v>336</v>
      </c>
      <c r="T3" s="10">
        <v>19999</v>
      </c>
      <c r="U3" s="10">
        <v>5</v>
      </c>
      <c r="V3" s="12">
        <v>1344</v>
      </c>
      <c r="W3" s="12">
        <v>12.5</v>
      </c>
      <c r="X3" s="10">
        <f t="shared" si="0"/>
        <v>11.3</v>
      </c>
      <c r="Y3" s="10">
        <f t="shared" si="1"/>
        <v>1.1999999999999993</v>
      </c>
      <c r="Z3" s="10">
        <f t="shared" si="2"/>
        <v>1401.84</v>
      </c>
      <c r="AA3" s="10">
        <f t="shared" si="3"/>
        <v>1.2292441130644143</v>
      </c>
      <c r="AB3" s="15">
        <v>5</v>
      </c>
      <c r="AC3" s="10">
        <v>0.7</v>
      </c>
      <c r="AD3" s="10">
        <f t="shared" si="4"/>
        <v>8.8313914800000006</v>
      </c>
      <c r="AE3" s="10">
        <f t="shared" si="5"/>
        <v>8.7881785199999989</v>
      </c>
      <c r="AF3" s="10">
        <f t="shared" si="6"/>
        <v>14.40432</v>
      </c>
      <c r="AG3" s="10">
        <v>0.65</v>
      </c>
      <c r="AH3" s="10">
        <f t="shared" si="7"/>
        <v>116199.82335074729</v>
      </c>
      <c r="AI3" s="10">
        <f t="shared" si="8"/>
        <v>45249.443560248197</v>
      </c>
      <c r="AJ3" s="10">
        <f t="shared" si="9"/>
        <v>70950.379790499093</v>
      </c>
      <c r="AK3" s="10">
        <f t="shared" si="10"/>
        <v>890.74943380100888</v>
      </c>
      <c r="AL3" s="10">
        <f t="shared" si="11"/>
        <v>19108.250566198993</v>
      </c>
      <c r="AM3" s="15">
        <f t="shared" si="12"/>
        <v>-4.4539698674984116</v>
      </c>
      <c r="AN3" s="15">
        <f t="shared" si="13"/>
        <v>18.826763469360657</v>
      </c>
      <c r="AO3" s="15">
        <f t="shared" si="14"/>
        <v>9.6852401991778958</v>
      </c>
      <c r="AP3" s="10">
        <f t="shared" si="15"/>
        <v>-0.85384871917789518</v>
      </c>
      <c r="AQ3" s="10">
        <f t="shared" si="16"/>
        <v>-8.8159787637519997</v>
      </c>
      <c r="AR3" s="10">
        <f t="shared" si="17"/>
        <v>15.67366686028805</v>
      </c>
      <c r="AS3" s="10">
        <f t="shared" si="18"/>
        <v>11</v>
      </c>
    </row>
    <row r="4" spans="1:45" x14ac:dyDescent="0.25">
      <c r="A4" t="s">
        <v>45</v>
      </c>
      <c r="B4" s="10" t="s">
        <v>45</v>
      </c>
      <c r="C4" s="11">
        <v>42372</v>
      </c>
      <c r="D4" s="10" t="s">
        <v>40</v>
      </c>
      <c r="E4" s="10" t="s">
        <v>41</v>
      </c>
      <c r="F4" s="10">
        <v>17.582999999999998</v>
      </c>
      <c r="G4" s="10">
        <v>17.542000000000002</v>
      </c>
      <c r="H4" s="10">
        <v>63.1</v>
      </c>
      <c r="I4" s="10">
        <v>30</v>
      </c>
      <c r="J4" s="10">
        <v>40</v>
      </c>
      <c r="K4" s="10">
        <v>11.4</v>
      </c>
      <c r="L4" s="10">
        <v>11.2</v>
      </c>
      <c r="M4" s="10">
        <v>103880</v>
      </c>
      <c r="N4" s="10">
        <v>149</v>
      </c>
      <c r="O4" s="10">
        <v>30</v>
      </c>
      <c r="P4" s="10">
        <v>15</v>
      </c>
      <c r="Q4" s="10">
        <v>14</v>
      </c>
      <c r="R4" s="10">
        <v>312</v>
      </c>
      <c r="S4" s="10">
        <v>355</v>
      </c>
      <c r="T4" s="10">
        <v>22762</v>
      </c>
      <c r="U4" s="10">
        <v>5</v>
      </c>
      <c r="V4" s="12">
        <v>1344</v>
      </c>
      <c r="W4" s="12">
        <v>12.5</v>
      </c>
      <c r="X4" s="10">
        <f t="shared" si="0"/>
        <v>11.3</v>
      </c>
      <c r="Y4" s="10">
        <f t="shared" si="1"/>
        <v>1.1999999999999993</v>
      </c>
      <c r="Z4" s="10">
        <f t="shared" si="2"/>
        <v>1401.84</v>
      </c>
      <c r="AA4" s="10">
        <f t="shared" si="3"/>
        <v>1.2249781262066513</v>
      </c>
      <c r="AB4" s="15">
        <v>10</v>
      </c>
      <c r="AC4" s="10">
        <v>0.75</v>
      </c>
      <c r="AD4" s="10">
        <f t="shared" si="4"/>
        <v>9.0453985199999991</v>
      </c>
      <c r="AE4" s="10">
        <f t="shared" si="5"/>
        <v>9.0243064800000017</v>
      </c>
      <c r="AF4" s="10">
        <f t="shared" si="6"/>
        <v>20.5776</v>
      </c>
      <c r="AG4" s="10">
        <v>0.65</v>
      </c>
      <c r="AH4" s="10">
        <f t="shared" si="7"/>
        <v>236319.51382441176</v>
      </c>
      <c r="AI4" s="10">
        <f t="shared" si="8"/>
        <v>47548.122317246023</v>
      </c>
      <c r="AJ4" s="10">
        <f t="shared" si="9"/>
        <v>188771.39150716574</v>
      </c>
      <c r="AK4" s="10">
        <f t="shared" si="10"/>
        <v>2433.6155594524757</v>
      </c>
      <c r="AL4" s="10">
        <f t="shared" si="11"/>
        <v>20328.384440547525</v>
      </c>
      <c r="AM4" s="15">
        <f t="shared" si="12"/>
        <v>-10.691571739972213</v>
      </c>
      <c r="AN4" s="15">
        <f t="shared" si="13"/>
        <v>19.178201076846051</v>
      </c>
      <c r="AO4" s="15">
        <f t="shared" si="14"/>
        <v>9.8660337619726821</v>
      </c>
      <c r="AP4" s="10">
        <f t="shared" si="15"/>
        <v>-0.820635241972683</v>
      </c>
      <c r="AQ4" s="10">
        <f t="shared" si="16"/>
        <v>-8.3177826244190722</v>
      </c>
      <c r="AR4" s="10">
        <f t="shared" si="17"/>
        <v>21.156256336538423</v>
      </c>
      <c r="AS4" s="10">
        <f t="shared" si="18"/>
        <v>14</v>
      </c>
    </row>
    <row r="5" spans="1:45" x14ac:dyDescent="0.25">
      <c r="A5" t="s">
        <v>45</v>
      </c>
      <c r="B5" s="10" t="s">
        <v>45</v>
      </c>
      <c r="C5" s="11">
        <v>42377</v>
      </c>
      <c r="D5" s="10" t="s">
        <v>40</v>
      </c>
      <c r="E5" s="10" t="s">
        <v>41</v>
      </c>
      <c r="F5" s="10">
        <v>16.3129997253418</v>
      </c>
      <c r="G5" s="10">
        <v>16.312999999999999</v>
      </c>
      <c r="H5" s="10">
        <v>55.2</v>
      </c>
      <c r="I5" s="10">
        <v>40</v>
      </c>
      <c r="J5" s="10">
        <v>23</v>
      </c>
      <c r="K5" s="10">
        <v>10.25</v>
      </c>
      <c r="L5" s="10">
        <v>8.1999999999999993</v>
      </c>
      <c r="M5" s="10">
        <v>80640</v>
      </c>
      <c r="N5" s="10">
        <v>257</v>
      </c>
      <c r="O5" s="10">
        <v>40</v>
      </c>
      <c r="P5" s="10">
        <v>19</v>
      </c>
      <c r="Q5" s="10">
        <v>18</v>
      </c>
      <c r="R5" s="10">
        <v>311</v>
      </c>
      <c r="S5" s="10">
        <v>345</v>
      </c>
      <c r="T5" s="10">
        <v>23000</v>
      </c>
      <c r="U5" s="10">
        <v>5</v>
      </c>
      <c r="V5" s="12">
        <v>1344</v>
      </c>
      <c r="W5" s="12">
        <v>12.5</v>
      </c>
      <c r="X5" s="10">
        <f t="shared" si="0"/>
        <v>9.2249999999999996</v>
      </c>
      <c r="Y5" s="10">
        <f t="shared" si="1"/>
        <v>3.2750000000000004</v>
      </c>
      <c r="Z5" s="10">
        <f t="shared" si="2"/>
        <v>1501.855</v>
      </c>
      <c r="AA5" s="10">
        <f t="shared" si="3"/>
        <v>1.2082062196352781</v>
      </c>
      <c r="AB5" s="13">
        <v>15</v>
      </c>
      <c r="AC5" s="14">
        <v>0.79</v>
      </c>
      <c r="AD5" s="10">
        <f t="shared" si="4"/>
        <v>8.3920595787048367</v>
      </c>
      <c r="AE5" s="10">
        <f t="shared" si="5"/>
        <v>8.3920597199999989</v>
      </c>
      <c r="AF5" s="10">
        <f t="shared" si="6"/>
        <v>11.83212</v>
      </c>
      <c r="AG5" s="10">
        <v>0.48349999999999999</v>
      </c>
      <c r="AH5" s="10">
        <f t="shared" si="7"/>
        <v>61413.052705186456</v>
      </c>
      <c r="AI5" s="10">
        <f t="shared" si="8"/>
        <v>43449.53373840588</v>
      </c>
      <c r="AJ5" s="10">
        <f t="shared" si="9"/>
        <v>17963.518966780575</v>
      </c>
      <c r="AK5" s="10">
        <f t="shared" si="10"/>
        <v>215.35846278653608</v>
      </c>
      <c r="AL5" s="10">
        <f t="shared" si="11"/>
        <v>22784.641537213465</v>
      </c>
      <c r="AM5" s="15">
        <f t="shared" si="12"/>
        <v>-0.93634114255015133</v>
      </c>
      <c r="AN5" s="15">
        <f t="shared" si="13"/>
        <v>20.208116201271508</v>
      </c>
      <c r="AO5" s="15">
        <f t="shared" si="14"/>
        <v>10.395863298582116</v>
      </c>
      <c r="AP5" s="10">
        <f t="shared" si="15"/>
        <v>-2.0038037198772791</v>
      </c>
      <c r="AQ5" s="10">
        <f t="shared" si="16"/>
        <v>-19.275010283663278</v>
      </c>
      <c r="AR5" s="10">
        <f t="shared" si="17"/>
        <v>18.516859985063267</v>
      </c>
      <c r="AS5" s="10">
        <f t="shared" si="18"/>
        <v>18</v>
      </c>
    </row>
    <row r="6" spans="1:45" x14ac:dyDescent="0.25">
      <c r="A6" t="s">
        <v>45</v>
      </c>
      <c r="B6" s="10" t="s">
        <v>45</v>
      </c>
      <c r="C6" s="11">
        <v>42378</v>
      </c>
      <c r="D6" s="10" t="s">
        <v>40</v>
      </c>
      <c r="E6" s="10" t="s">
        <v>41</v>
      </c>
      <c r="F6" s="10">
        <v>18.360000610351602</v>
      </c>
      <c r="G6" s="10">
        <v>18.36</v>
      </c>
      <c r="H6" s="10">
        <v>61.9</v>
      </c>
      <c r="I6" s="10">
        <v>40</v>
      </c>
      <c r="J6" s="10">
        <v>22</v>
      </c>
      <c r="K6" s="10">
        <v>10.25</v>
      </c>
      <c r="L6" s="10">
        <v>8.1999999999999993</v>
      </c>
      <c r="M6" s="10">
        <v>80540</v>
      </c>
      <c r="N6" s="10">
        <v>252</v>
      </c>
      <c r="O6" s="10">
        <v>40</v>
      </c>
      <c r="P6" s="10">
        <v>25</v>
      </c>
      <c r="Q6" s="10">
        <v>22</v>
      </c>
      <c r="R6" s="10">
        <v>288</v>
      </c>
      <c r="S6" s="10">
        <v>316</v>
      </c>
      <c r="T6" s="10">
        <v>19160</v>
      </c>
      <c r="U6" s="10">
        <v>5</v>
      </c>
      <c r="V6" s="12">
        <v>1344</v>
      </c>
      <c r="W6" s="12">
        <v>12.5</v>
      </c>
      <c r="X6" s="10">
        <f t="shared" si="0"/>
        <v>9.2249999999999996</v>
      </c>
      <c r="Y6" s="10">
        <f t="shared" si="1"/>
        <v>3.2750000000000004</v>
      </c>
      <c r="Z6" s="10">
        <f t="shared" si="2"/>
        <v>1501.855</v>
      </c>
      <c r="AA6" s="10">
        <f t="shared" si="3"/>
        <v>1.1838921585324385</v>
      </c>
      <c r="AB6" s="15">
        <v>20</v>
      </c>
      <c r="AC6" s="10">
        <v>0.75</v>
      </c>
      <c r="AD6" s="10">
        <f t="shared" si="4"/>
        <v>9.4451187139892774</v>
      </c>
      <c r="AE6" s="10">
        <f t="shared" si="5"/>
        <v>9.4451184000000001</v>
      </c>
      <c r="AF6" s="10">
        <f t="shared" si="6"/>
        <v>11.317679999999999</v>
      </c>
      <c r="AG6" s="10">
        <v>0.48349999999999999</v>
      </c>
      <c r="AH6" s="10">
        <f t="shared" si="7"/>
        <v>55058.129418401426</v>
      </c>
      <c r="AI6" s="10">
        <f t="shared" si="8"/>
        <v>53930.42945819514</v>
      </c>
      <c r="AJ6" s="10">
        <f t="shared" si="9"/>
        <v>1127.6999602062861</v>
      </c>
      <c r="AK6" s="10">
        <f t="shared" si="10"/>
        <v>15.21608520546237</v>
      </c>
      <c r="AL6" s="10">
        <f t="shared" si="11"/>
        <v>19144.783914794538</v>
      </c>
      <c r="AM6" s="15">
        <f t="shared" si="12"/>
        <v>-7.9415893556691805E-2</v>
      </c>
      <c r="AN6" s="15">
        <f t="shared" si="13"/>
        <v>19.162032912932244</v>
      </c>
      <c r="AO6" s="15">
        <f t="shared" si="14"/>
        <v>9.8577162117288637</v>
      </c>
      <c r="AP6" s="10">
        <f t="shared" si="15"/>
        <v>-0.41259749773958632</v>
      </c>
      <c r="AQ6" s="10">
        <f t="shared" si="16"/>
        <v>-4.1855282590573202</v>
      </c>
      <c r="AR6" s="10">
        <f t="shared" si="17"/>
        <v>18.970694984180604</v>
      </c>
      <c r="AS6" s="10">
        <f t="shared" si="18"/>
        <v>22</v>
      </c>
    </row>
    <row r="7" spans="1:45" x14ac:dyDescent="0.25">
      <c r="A7" t="s">
        <v>45</v>
      </c>
      <c r="B7" s="10" t="s">
        <v>45</v>
      </c>
      <c r="C7" s="11">
        <v>42379</v>
      </c>
      <c r="D7" s="10" t="s">
        <v>40</v>
      </c>
      <c r="E7" s="10" t="s">
        <v>41</v>
      </c>
      <c r="F7" s="10">
        <v>17.707999999999998</v>
      </c>
      <c r="G7" s="10">
        <v>17.5</v>
      </c>
      <c r="H7" s="10">
        <v>60.6</v>
      </c>
      <c r="I7" s="10">
        <v>50</v>
      </c>
      <c r="J7" s="10">
        <v>30</v>
      </c>
      <c r="K7" s="10">
        <v>10.25</v>
      </c>
      <c r="L7" s="10">
        <v>8.1999999999999993</v>
      </c>
      <c r="M7" s="10">
        <v>80460</v>
      </c>
      <c r="N7" s="10">
        <v>252</v>
      </c>
      <c r="O7" s="10">
        <v>50</v>
      </c>
      <c r="P7" s="10">
        <v>25</v>
      </c>
      <c r="Q7" s="10">
        <v>23</v>
      </c>
      <c r="R7" s="10">
        <v>312</v>
      </c>
      <c r="S7" s="10">
        <v>345</v>
      </c>
      <c r="T7" s="10">
        <v>21709</v>
      </c>
      <c r="U7" s="10">
        <v>5</v>
      </c>
      <c r="V7" s="12">
        <v>1344</v>
      </c>
      <c r="W7" s="12">
        <v>12.5</v>
      </c>
      <c r="X7" s="10">
        <f t="shared" si="0"/>
        <v>9.2249999999999996</v>
      </c>
      <c r="Y7" s="10">
        <f t="shared" si="1"/>
        <v>3.2750000000000004</v>
      </c>
      <c r="Z7" s="10">
        <f t="shared" si="2"/>
        <v>1501.855</v>
      </c>
      <c r="AA7" s="10">
        <f t="shared" si="3"/>
        <v>1.1838921585324385</v>
      </c>
      <c r="AB7" s="15">
        <v>25</v>
      </c>
      <c r="AC7" s="10">
        <v>0.7</v>
      </c>
      <c r="AD7" s="10">
        <f t="shared" si="4"/>
        <v>9.1097035200000001</v>
      </c>
      <c r="AE7" s="10">
        <f t="shared" si="5"/>
        <v>9.0027000000000008</v>
      </c>
      <c r="AF7" s="10">
        <f t="shared" si="6"/>
        <v>15.433199999999999</v>
      </c>
      <c r="AG7" s="10">
        <v>0.34670000000000001</v>
      </c>
      <c r="AH7" s="10">
        <f t="shared" si="7"/>
        <v>73413.505698051391</v>
      </c>
      <c r="AI7" s="10">
        <f t="shared" si="8"/>
        <v>48996.450859273813</v>
      </c>
      <c r="AJ7" s="10">
        <f t="shared" si="9"/>
        <v>24417.054838777578</v>
      </c>
      <c r="AK7" s="10">
        <f t="shared" si="10"/>
        <v>314.02774228151844</v>
      </c>
      <c r="AL7" s="10">
        <f t="shared" si="11"/>
        <v>21394.97225771848</v>
      </c>
      <c r="AM7" s="15">
        <f t="shared" si="12"/>
        <v>-1.4465325085518437</v>
      </c>
      <c r="AN7" s="15">
        <f t="shared" si="13"/>
        <v>19.825658738202332</v>
      </c>
      <c r="AO7" s="15">
        <f t="shared" si="14"/>
        <v>10.199111881280809</v>
      </c>
      <c r="AP7" s="10">
        <f t="shared" si="15"/>
        <v>-1.0894083612808085</v>
      </c>
      <c r="AQ7" s="10">
        <f t="shared" si="16"/>
        <v>-10.681404165006574</v>
      </c>
      <c r="AR7" s="10">
        <f t="shared" si="17"/>
        <v>7.147489290605499</v>
      </c>
      <c r="AS7" s="10">
        <f t="shared" si="18"/>
        <v>23</v>
      </c>
    </row>
    <row r="8" spans="1:45" x14ac:dyDescent="0.25">
      <c r="A8" t="s">
        <v>45</v>
      </c>
      <c r="B8" s="10" t="s">
        <v>45</v>
      </c>
      <c r="C8" s="11">
        <v>42380</v>
      </c>
      <c r="D8" s="10" t="s">
        <v>40</v>
      </c>
      <c r="E8" s="10" t="s">
        <v>41</v>
      </c>
      <c r="F8" s="10">
        <v>17.84</v>
      </c>
      <c r="G8" s="10">
        <v>17.88</v>
      </c>
      <c r="H8" s="10">
        <v>62.6</v>
      </c>
      <c r="I8" s="10">
        <v>50</v>
      </c>
      <c r="J8" s="10">
        <v>22</v>
      </c>
      <c r="K8" s="10">
        <v>10.25</v>
      </c>
      <c r="L8" s="10">
        <v>8.1999999999999993</v>
      </c>
      <c r="M8" s="10">
        <v>80350</v>
      </c>
      <c r="N8" s="10">
        <v>273</v>
      </c>
      <c r="O8" s="10">
        <v>50</v>
      </c>
      <c r="P8" s="10">
        <v>25</v>
      </c>
      <c r="Q8" s="10">
        <v>24</v>
      </c>
      <c r="R8" s="10">
        <v>313</v>
      </c>
      <c r="S8" s="10">
        <v>350</v>
      </c>
      <c r="T8" s="10">
        <v>20141</v>
      </c>
      <c r="U8" s="10">
        <v>5</v>
      </c>
      <c r="V8" s="12">
        <v>1344</v>
      </c>
      <c r="W8" s="12">
        <v>12.5</v>
      </c>
      <c r="X8" s="10">
        <f t="shared" si="0"/>
        <v>9.2249999999999996</v>
      </c>
      <c r="Y8" s="10">
        <f t="shared" si="1"/>
        <v>3.2750000000000004</v>
      </c>
      <c r="Z8" s="10">
        <f t="shared" si="2"/>
        <v>1501.855</v>
      </c>
      <c r="AA8" s="10">
        <f t="shared" si="3"/>
        <v>1.1838921585324385</v>
      </c>
      <c r="AB8" s="13">
        <v>30</v>
      </c>
      <c r="AC8" s="14">
        <v>0.65</v>
      </c>
      <c r="AD8" s="10">
        <f t="shared" si="4"/>
        <v>9.1776096000000003</v>
      </c>
      <c r="AE8" s="10">
        <f t="shared" si="5"/>
        <v>9.1981871999999996</v>
      </c>
      <c r="AF8" s="10">
        <f t="shared" si="6"/>
        <v>11.317679999999999</v>
      </c>
      <c r="AG8" s="10">
        <v>0.34670000000000001</v>
      </c>
      <c r="AH8" s="10">
        <f t="shared" si="7"/>
        <v>39480.151953174303</v>
      </c>
      <c r="AI8" s="10">
        <f t="shared" si="8"/>
        <v>51147.39905170619</v>
      </c>
      <c r="AJ8" s="10">
        <f t="shared" si="9"/>
        <v>-11667.247098531887</v>
      </c>
      <c r="AK8" s="10">
        <f t="shared" si="10"/>
        <v>-153.31074702993305</v>
      </c>
      <c r="AL8" s="10">
        <f t="shared" si="11"/>
        <v>20294.310747029933</v>
      </c>
      <c r="AM8" s="15">
        <f t="shared" si="12"/>
        <v>0.76118736423182976</v>
      </c>
      <c r="AN8" s="15">
        <f t="shared" si="13"/>
        <v>19.509560531286763</v>
      </c>
      <c r="AO8" s="15">
        <f t="shared" si="14"/>
        <v>10.036498319715163</v>
      </c>
      <c r="AP8" s="10">
        <f t="shared" si="15"/>
        <v>-0.85888871971516245</v>
      </c>
      <c r="AQ8" s="10">
        <f t="shared" si="16"/>
        <v>-8.557653200897839</v>
      </c>
      <c r="AR8" s="10">
        <f t="shared" si="17"/>
        <v>3.4331432382328173</v>
      </c>
      <c r="AS8" s="10">
        <f t="shared" si="18"/>
        <v>24</v>
      </c>
    </row>
    <row r="9" spans="1:45" x14ac:dyDescent="0.25">
      <c r="A9" t="s">
        <v>45</v>
      </c>
      <c r="B9" s="10" t="s">
        <v>45</v>
      </c>
      <c r="C9" s="11">
        <v>42381</v>
      </c>
      <c r="D9" s="10" t="s">
        <v>40</v>
      </c>
      <c r="E9" s="10" t="s">
        <v>41</v>
      </c>
      <c r="F9" s="10">
        <v>19.125</v>
      </c>
      <c r="G9" s="10">
        <v>19.167000000000002</v>
      </c>
      <c r="H9" s="10">
        <v>63.9</v>
      </c>
      <c r="I9" s="10">
        <v>140</v>
      </c>
      <c r="J9" s="10">
        <v>20</v>
      </c>
      <c r="K9" s="10">
        <v>10.25</v>
      </c>
      <c r="L9" s="10">
        <v>8.1999999999999993</v>
      </c>
      <c r="M9" s="10">
        <v>80250</v>
      </c>
      <c r="N9" s="10">
        <v>218</v>
      </c>
      <c r="O9" s="10">
        <v>140</v>
      </c>
      <c r="P9" s="10">
        <v>27</v>
      </c>
      <c r="Q9" s="10">
        <v>26</v>
      </c>
      <c r="R9" s="10">
        <v>338</v>
      </c>
      <c r="S9" s="10">
        <v>376</v>
      </c>
      <c r="T9" s="10">
        <v>25936</v>
      </c>
      <c r="U9" s="10">
        <v>5</v>
      </c>
      <c r="V9" s="12">
        <v>1344</v>
      </c>
      <c r="W9" s="12">
        <v>12.5</v>
      </c>
      <c r="X9" s="10">
        <f t="shared" si="0"/>
        <v>9.2249999999999996</v>
      </c>
      <c r="Y9" s="10">
        <f t="shared" si="1"/>
        <v>3.2750000000000004</v>
      </c>
      <c r="Z9" s="10">
        <f t="shared" si="2"/>
        <v>1501.855</v>
      </c>
      <c r="AA9" s="10">
        <f t="shared" si="3"/>
        <v>1.1760034884772499</v>
      </c>
      <c r="AB9" s="15">
        <v>35</v>
      </c>
      <c r="AC9" s="10">
        <v>0.56669999999999998</v>
      </c>
      <c r="AD9" s="10">
        <f t="shared" si="4"/>
        <v>9.8386650000000007</v>
      </c>
      <c r="AE9" s="10">
        <f t="shared" si="5"/>
        <v>9.8602714800000015</v>
      </c>
      <c r="AF9" s="10">
        <f t="shared" si="6"/>
        <v>10.2888</v>
      </c>
      <c r="AG9" s="10">
        <v>-0.75</v>
      </c>
      <c r="AH9" s="10">
        <f t="shared" si="7"/>
        <v>-70112.803495935019</v>
      </c>
      <c r="AI9" s="10">
        <f t="shared" si="8"/>
        <v>58383.9234550541</v>
      </c>
      <c r="AJ9" s="10">
        <f t="shared" si="9"/>
        <v>-128496.72695098912</v>
      </c>
      <c r="AK9" s="10">
        <f t="shared" si="10"/>
        <v>-1810.0180171831221</v>
      </c>
      <c r="AL9" s="10">
        <f t="shared" si="11"/>
        <v>27746.018017183123</v>
      </c>
      <c r="AM9" s="15">
        <f t="shared" si="12"/>
        <v>6.9787863093118574</v>
      </c>
      <c r="AN9" s="15">
        <f t="shared" si="13"/>
        <v>21.470191371246798</v>
      </c>
      <c r="AO9" s="15">
        <f t="shared" si="14"/>
        <v>11.045125249024203</v>
      </c>
      <c r="AP9" s="10">
        <f t="shared" si="15"/>
        <v>-1.206460249024202</v>
      </c>
      <c r="AQ9" s="10">
        <f t="shared" si="16"/>
        <v>-10.923011028152791</v>
      </c>
      <c r="AR9" s="10">
        <f t="shared" si="17"/>
        <v>15.595540265301743</v>
      </c>
      <c r="AS9" s="10">
        <f t="shared" si="18"/>
        <v>26</v>
      </c>
    </row>
    <row r="10" spans="1:45" x14ac:dyDescent="0.25">
      <c r="A10" t="s">
        <v>45</v>
      </c>
      <c r="B10" s="10" t="s">
        <v>45</v>
      </c>
      <c r="C10" s="11">
        <v>42382</v>
      </c>
      <c r="D10" s="10" t="s">
        <v>40</v>
      </c>
      <c r="E10" s="10" t="s">
        <v>41</v>
      </c>
      <c r="F10" s="10">
        <v>20.84</v>
      </c>
      <c r="G10" s="10">
        <v>21.16</v>
      </c>
      <c r="H10" s="10">
        <v>67.8</v>
      </c>
      <c r="I10" s="10">
        <v>160</v>
      </c>
      <c r="J10" s="10">
        <v>18</v>
      </c>
      <c r="K10" s="10">
        <v>10.25</v>
      </c>
      <c r="L10" s="10">
        <v>8.1999999999999993</v>
      </c>
      <c r="M10" s="10">
        <v>80130</v>
      </c>
      <c r="N10" s="10">
        <v>285</v>
      </c>
      <c r="O10" s="10">
        <v>160</v>
      </c>
      <c r="P10" s="10">
        <v>27</v>
      </c>
      <c r="Q10" s="10">
        <v>27</v>
      </c>
      <c r="R10" s="10">
        <v>341</v>
      </c>
      <c r="S10" s="10">
        <v>379</v>
      </c>
      <c r="T10" s="10">
        <v>25031</v>
      </c>
      <c r="U10" s="10">
        <v>4</v>
      </c>
      <c r="V10" s="12">
        <v>1344</v>
      </c>
      <c r="W10" s="12">
        <v>12.5</v>
      </c>
      <c r="X10" s="10">
        <f t="shared" si="0"/>
        <v>9.2249999999999996</v>
      </c>
      <c r="Y10" s="10">
        <f t="shared" si="1"/>
        <v>3.2750000000000004</v>
      </c>
      <c r="Z10" s="10">
        <f t="shared" si="2"/>
        <v>1501.855</v>
      </c>
      <c r="AA10" s="10">
        <f t="shared" si="3"/>
        <v>1.1760034884772499</v>
      </c>
      <c r="AB10" s="15">
        <v>40</v>
      </c>
      <c r="AC10" s="10">
        <v>0.48349999999999999</v>
      </c>
      <c r="AD10" s="10">
        <f t="shared" si="4"/>
        <v>10.7209296</v>
      </c>
      <c r="AE10" s="10">
        <f t="shared" si="5"/>
        <v>10.8855504</v>
      </c>
      <c r="AF10" s="10">
        <f t="shared" si="6"/>
        <v>9.259920000000001</v>
      </c>
      <c r="AG10" s="10">
        <v>-0.78400000000000003</v>
      </c>
      <c r="AH10" s="10">
        <f t="shared" si="7"/>
        <v>-59365.912976078114</v>
      </c>
      <c r="AI10" s="10">
        <f t="shared" si="8"/>
        <v>71156.785009664265</v>
      </c>
      <c r="AJ10" s="10">
        <f t="shared" si="9"/>
        <v>-130522.69798574239</v>
      </c>
      <c r="AK10" s="10">
        <f t="shared" si="10"/>
        <v>-2029.7305818111104</v>
      </c>
      <c r="AL10" s="10">
        <f t="shared" si="11"/>
        <v>27060.730581811109</v>
      </c>
      <c r="AM10" s="15">
        <f t="shared" si="12"/>
        <v>8.1088673317530624</v>
      </c>
      <c r="AN10" s="15">
        <f t="shared" si="13"/>
        <v>21.308690024999162</v>
      </c>
      <c r="AO10" s="15">
        <f t="shared" si="14"/>
        <v>10.962042496460569</v>
      </c>
      <c r="AP10" s="10">
        <f t="shared" si="15"/>
        <v>-0.2411128964605691</v>
      </c>
      <c r="AQ10" s="10">
        <f t="shared" si="16"/>
        <v>-2.199525284986076</v>
      </c>
      <c r="AR10" s="10">
        <f t="shared" si="17"/>
        <v>20.023158590874413</v>
      </c>
      <c r="AS10" s="10">
        <f t="shared" si="18"/>
        <v>27</v>
      </c>
    </row>
    <row r="11" spans="1:45" x14ac:dyDescent="0.25">
      <c r="A11" t="s">
        <v>45</v>
      </c>
      <c r="B11" s="10" t="s">
        <v>45</v>
      </c>
      <c r="C11" s="11">
        <v>42384</v>
      </c>
      <c r="D11" s="10" t="s">
        <v>40</v>
      </c>
      <c r="E11" s="10" t="s">
        <v>41</v>
      </c>
      <c r="F11" s="10">
        <v>18.239999999999998</v>
      </c>
      <c r="G11" s="10">
        <v>17.8</v>
      </c>
      <c r="H11" s="10">
        <v>60.1</v>
      </c>
      <c r="I11" s="10">
        <v>150</v>
      </c>
      <c r="J11" s="10">
        <v>12</v>
      </c>
      <c r="K11" s="10">
        <v>10.25</v>
      </c>
      <c r="L11" s="10">
        <v>8.1999999999999993</v>
      </c>
      <c r="M11" s="10">
        <v>79950</v>
      </c>
      <c r="N11" s="10">
        <v>278</v>
      </c>
      <c r="O11" s="10">
        <v>150</v>
      </c>
      <c r="P11" s="10">
        <v>29</v>
      </c>
      <c r="Q11" s="10">
        <v>26</v>
      </c>
      <c r="R11" s="10">
        <v>305</v>
      </c>
      <c r="S11" s="10">
        <v>339</v>
      </c>
      <c r="T11" s="10">
        <v>21835</v>
      </c>
      <c r="U11" s="10">
        <v>5</v>
      </c>
      <c r="V11" s="12">
        <v>1344</v>
      </c>
      <c r="W11" s="12">
        <v>12.5</v>
      </c>
      <c r="X11" s="10">
        <f t="shared" si="0"/>
        <v>9.2249999999999996</v>
      </c>
      <c r="Y11" s="10">
        <f t="shared" si="1"/>
        <v>3.2750000000000004</v>
      </c>
      <c r="Z11" s="10">
        <f t="shared" si="2"/>
        <v>1501.855</v>
      </c>
      <c r="AA11" s="10">
        <f t="shared" si="3"/>
        <v>1.1682192522470511</v>
      </c>
      <c r="AB11" s="15">
        <v>50</v>
      </c>
      <c r="AC11" s="10">
        <v>0.34670000000000001</v>
      </c>
      <c r="AD11" s="10">
        <f t="shared" si="4"/>
        <v>9.3833855999999987</v>
      </c>
      <c r="AE11" s="10">
        <f t="shared" si="5"/>
        <v>9.1570320000000009</v>
      </c>
      <c r="AF11" s="10">
        <f t="shared" si="6"/>
        <v>6.1732800000000001</v>
      </c>
      <c r="AG11" s="10">
        <v>-0.85</v>
      </c>
      <c r="AH11" s="10">
        <f t="shared" si="7"/>
        <v>-28416.67400786496</v>
      </c>
      <c r="AI11" s="10">
        <f t="shared" si="8"/>
        <v>50019.66107028853</v>
      </c>
      <c r="AJ11" s="10">
        <f t="shared" si="9"/>
        <v>-78436.335078153497</v>
      </c>
      <c r="AK11" s="10">
        <f t="shared" si="10"/>
        <v>-1026.0629003905344</v>
      </c>
      <c r="AL11" s="10">
        <f t="shared" si="11"/>
        <v>22861.062900390534</v>
      </c>
      <c r="AM11" s="15">
        <f t="shared" si="12"/>
        <v>4.6991660196498017</v>
      </c>
      <c r="AN11" s="15">
        <f t="shared" si="13"/>
        <v>20.239778461186706</v>
      </c>
      <c r="AO11" s="15">
        <f t="shared" si="14"/>
        <v>10.41215163157289</v>
      </c>
      <c r="AP11" s="10">
        <f t="shared" si="15"/>
        <v>-1.028766031572891</v>
      </c>
      <c r="AQ11" s="10">
        <f t="shared" si="16"/>
        <v>-9.880436512789073</v>
      </c>
      <c r="AR11" s="10">
        <f t="shared" si="17"/>
        <v>6.5501779903702078</v>
      </c>
      <c r="AS11" s="10">
        <f t="shared" si="18"/>
        <v>26</v>
      </c>
    </row>
    <row r="12" spans="1:45" x14ac:dyDescent="0.25">
      <c r="A12" t="s">
        <v>45</v>
      </c>
      <c r="B12" s="10" t="s">
        <v>45</v>
      </c>
      <c r="C12" s="11">
        <v>42385</v>
      </c>
      <c r="D12" s="10" t="s">
        <v>40</v>
      </c>
      <c r="E12" s="10" t="s">
        <v>41</v>
      </c>
      <c r="F12" s="10">
        <v>18.417000000000002</v>
      </c>
      <c r="G12" s="10">
        <v>18.25</v>
      </c>
      <c r="H12" s="10">
        <v>61.5</v>
      </c>
      <c r="I12" s="10">
        <v>160</v>
      </c>
      <c r="J12" s="10">
        <v>12</v>
      </c>
      <c r="K12" s="10">
        <v>10.25</v>
      </c>
      <c r="L12" s="10">
        <v>8.1999999999999993</v>
      </c>
      <c r="M12" s="10">
        <v>79860</v>
      </c>
      <c r="N12" s="10">
        <v>280</v>
      </c>
      <c r="O12" s="10">
        <v>160</v>
      </c>
      <c r="P12" s="10">
        <v>28</v>
      </c>
      <c r="Q12" s="10">
        <v>27</v>
      </c>
      <c r="R12" s="10">
        <v>299</v>
      </c>
      <c r="S12" s="10">
        <v>331</v>
      </c>
      <c r="T12" s="10">
        <v>19263</v>
      </c>
      <c r="U12" s="10">
        <v>5</v>
      </c>
      <c r="V12" s="12">
        <v>1344</v>
      </c>
      <c r="W12" s="12">
        <v>12.5</v>
      </c>
      <c r="X12" s="10">
        <f t="shared" si="0"/>
        <v>9.2249999999999996</v>
      </c>
      <c r="Y12" s="10">
        <f t="shared" si="1"/>
        <v>3.2750000000000004</v>
      </c>
      <c r="Z12" s="10">
        <f t="shared" si="2"/>
        <v>1501.855</v>
      </c>
      <c r="AA12" s="10">
        <f t="shared" si="3"/>
        <v>1.1720984461778068</v>
      </c>
      <c r="AB12" s="15">
        <v>55</v>
      </c>
      <c r="AC12" s="10">
        <v>0.29339999999999999</v>
      </c>
      <c r="AD12" s="10">
        <f t="shared" si="4"/>
        <v>9.4744414800000012</v>
      </c>
      <c r="AE12" s="10">
        <f t="shared" si="5"/>
        <v>9.3885299999999994</v>
      </c>
      <c r="AF12" s="10">
        <f t="shared" si="6"/>
        <v>6.1732800000000001</v>
      </c>
      <c r="AG12" s="10">
        <v>-0.78400000000000003</v>
      </c>
      <c r="AH12" s="10">
        <f t="shared" si="7"/>
        <v>-26297.236563203784</v>
      </c>
      <c r="AI12" s="10">
        <f t="shared" si="8"/>
        <v>52755.313562267918</v>
      </c>
      <c r="AJ12" s="10">
        <f t="shared" si="9"/>
        <v>-79052.550125471695</v>
      </c>
      <c r="AK12" s="10">
        <f t="shared" si="10"/>
        <v>-1060.2674834707066</v>
      </c>
      <c r="AL12" s="10">
        <f t="shared" si="11"/>
        <v>20323.267483470707</v>
      </c>
      <c r="AM12" s="15">
        <f t="shared" si="12"/>
        <v>5.5041659319457343</v>
      </c>
      <c r="AN12" s="15">
        <f t="shared" si="13"/>
        <v>19.525179042726389</v>
      </c>
      <c r="AO12" s="15">
        <f t="shared" si="14"/>
        <v>10.044533106740165</v>
      </c>
      <c r="AP12" s="10">
        <f t="shared" si="15"/>
        <v>-0.57009162674016345</v>
      </c>
      <c r="AQ12" s="10">
        <f t="shared" si="16"/>
        <v>-5.6756408753097336</v>
      </c>
      <c r="AR12" s="10">
        <f t="shared" si="17"/>
        <v>15.470778154474386</v>
      </c>
      <c r="AS12" s="10">
        <f t="shared" si="18"/>
        <v>27</v>
      </c>
    </row>
    <row r="13" spans="1:45" x14ac:dyDescent="0.25">
      <c r="A13" t="s">
        <v>45</v>
      </c>
      <c r="B13" s="10" t="s">
        <v>45</v>
      </c>
      <c r="C13" s="11">
        <v>42387</v>
      </c>
      <c r="D13" s="10" t="s">
        <v>40</v>
      </c>
      <c r="E13" s="10" t="s">
        <v>41</v>
      </c>
      <c r="F13" s="10">
        <v>18.440000000000001</v>
      </c>
      <c r="G13" s="10">
        <v>18.760000000000002</v>
      </c>
      <c r="H13" s="10">
        <v>60.5</v>
      </c>
      <c r="I13" s="10">
        <v>90</v>
      </c>
      <c r="J13" s="10">
        <v>12</v>
      </c>
      <c r="K13" s="10">
        <v>10.25</v>
      </c>
      <c r="L13" s="10">
        <v>8.1999999999999993</v>
      </c>
      <c r="M13" s="10">
        <v>79780</v>
      </c>
      <c r="N13" s="10">
        <v>280</v>
      </c>
      <c r="O13" s="10">
        <v>90</v>
      </c>
      <c r="P13" s="10">
        <v>28</v>
      </c>
      <c r="Q13" s="10">
        <v>28</v>
      </c>
      <c r="R13" s="10">
        <v>303</v>
      </c>
      <c r="S13" s="10">
        <v>337</v>
      </c>
      <c r="T13" s="10">
        <v>20711</v>
      </c>
      <c r="U13" s="10">
        <v>4</v>
      </c>
      <c r="V13" s="12">
        <v>1344</v>
      </c>
      <c r="W13" s="12">
        <v>12.5</v>
      </c>
      <c r="X13" s="10">
        <f t="shared" si="0"/>
        <v>9.2249999999999996</v>
      </c>
      <c r="Y13" s="10">
        <f t="shared" si="1"/>
        <v>3.2750000000000004</v>
      </c>
      <c r="Z13" s="10">
        <f t="shared" si="2"/>
        <v>1501.855</v>
      </c>
      <c r="AA13" s="10">
        <f t="shared" si="3"/>
        <v>1.1720984461778068</v>
      </c>
      <c r="AB13" s="13">
        <v>60</v>
      </c>
      <c r="AC13" s="14">
        <v>0.24</v>
      </c>
      <c r="AD13" s="10">
        <f t="shared" si="4"/>
        <v>9.4862736000000005</v>
      </c>
      <c r="AE13" s="10">
        <f t="shared" si="5"/>
        <v>9.6508944000000003</v>
      </c>
      <c r="AF13" s="10">
        <f t="shared" si="6"/>
        <v>6.1732800000000001</v>
      </c>
      <c r="AG13" s="10">
        <v>0.25</v>
      </c>
      <c r="AH13" s="10">
        <f t="shared" si="7"/>
        <v>8385.5983938787576</v>
      </c>
      <c r="AI13" s="10">
        <f t="shared" si="8"/>
        <v>55745.028162438066</v>
      </c>
      <c r="AJ13" s="10">
        <f t="shared" si="9"/>
        <v>-47359.429768559305</v>
      </c>
      <c r="AK13" s="10">
        <f t="shared" si="10"/>
        <v>-652.94407934368905</v>
      </c>
      <c r="AL13" s="10">
        <f t="shared" si="11"/>
        <v>21363.944079343688</v>
      </c>
      <c r="AM13" s="15">
        <f t="shared" si="12"/>
        <v>3.1526439058649411</v>
      </c>
      <c r="AN13" s="15">
        <f t="shared" si="13"/>
        <v>19.82711458729268</v>
      </c>
      <c r="AO13" s="15">
        <f t="shared" si="14"/>
        <v>10.199860828286846</v>
      </c>
      <c r="AP13" s="10">
        <f t="shared" si="15"/>
        <v>-0.71358722828684584</v>
      </c>
      <c r="AQ13" s="10">
        <f t="shared" si="16"/>
        <v>-6.9960486745847001</v>
      </c>
      <c r="AR13" s="10">
        <f t="shared" si="17"/>
        <v>13.588212383668878</v>
      </c>
      <c r="AS13" s="10">
        <f t="shared" si="18"/>
        <v>28</v>
      </c>
    </row>
    <row r="14" spans="1:45" x14ac:dyDescent="0.25">
      <c r="A14" t="s">
        <v>45</v>
      </c>
      <c r="B14" s="10" t="s">
        <v>45</v>
      </c>
      <c r="C14" s="11">
        <v>42388</v>
      </c>
      <c r="D14" s="10" t="s">
        <v>40</v>
      </c>
      <c r="E14" s="10" t="s">
        <v>41</v>
      </c>
      <c r="F14" s="10">
        <v>19.440000000000001</v>
      </c>
      <c r="G14" s="10">
        <v>19.28</v>
      </c>
      <c r="H14" s="10">
        <v>62.8</v>
      </c>
      <c r="I14" s="10">
        <v>100</v>
      </c>
      <c r="J14" s="10">
        <v>12</v>
      </c>
      <c r="K14" s="10">
        <v>10.25</v>
      </c>
      <c r="L14" s="10">
        <v>8.1999999999999993</v>
      </c>
      <c r="M14" s="10">
        <v>79685</v>
      </c>
      <c r="N14" s="10">
        <v>266</v>
      </c>
      <c r="O14" s="10">
        <v>100</v>
      </c>
      <c r="P14" s="10">
        <v>28</v>
      </c>
      <c r="Q14" s="10">
        <v>27</v>
      </c>
      <c r="R14" s="10">
        <v>310</v>
      </c>
      <c r="S14" s="10">
        <v>343</v>
      </c>
      <c r="T14" s="10">
        <v>20411</v>
      </c>
      <c r="U14" s="10">
        <v>5</v>
      </c>
      <c r="V14" s="12">
        <v>1344</v>
      </c>
      <c r="W14" s="12">
        <v>12.5</v>
      </c>
      <c r="X14" s="10">
        <f t="shared" si="0"/>
        <v>9.2249999999999996</v>
      </c>
      <c r="Y14" s="10">
        <f t="shared" si="1"/>
        <v>3.2750000000000004</v>
      </c>
      <c r="Z14" s="10">
        <f t="shared" si="2"/>
        <v>1501.855</v>
      </c>
      <c r="AA14" s="10">
        <f t="shared" si="3"/>
        <v>1.1720984461778068</v>
      </c>
      <c r="AB14" s="15">
        <v>65</v>
      </c>
      <c r="AC14" s="10">
        <v>0.2266</v>
      </c>
      <c r="AD14" s="10">
        <f t="shared" si="4"/>
        <v>10.000713600000001</v>
      </c>
      <c r="AE14" s="10">
        <f t="shared" si="5"/>
        <v>9.9184032000000002</v>
      </c>
      <c r="AF14" s="10">
        <f t="shared" si="6"/>
        <v>6.1732800000000001</v>
      </c>
      <c r="AG14" s="10">
        <v>0.15</v>
      </c>
      <c r="AH14" s="10">
        <f t="shared" si="7"/>
        <v>5031.3590363272542</v>
      </c>
      <c r="AI14" s="10">
        <f t="shared" si="8"/>
        <v>58878.200784731198</v>
      </c>
      <c r="AJ14" s="10">
        <f t="shared" si="9"/>
        <v>-53846.841748403946</v>
      </c>
      <c r="AK14" s="10">
        <f t="shared" si="10"/>
        <v>-762.96383929609033</v>
      </c>
      <c r="AL14" s="10">
        <f t="shared" si="11"/>
        <v>21173.963839296091</v>
      </c>
      <c r="AM14" s="15">
        <f t="shared" si="12"/>
        <v>3.7380032301018642</v>
      </c>
      <c r="AN14" s="15">
        <f t="shared" si="13"/>
        <v>19.774399714164822</v>
      </c>
      <c r="AO14" s="15">
        <f t="shared" si="14"/>
        <v>10.172742188954951</v>
      </c>
      <c r="AP14" s="10">
        <f t="shared" si="15"/>
        <v>-0.17202858895494977</v>
      </c>
      <c r="AQ14" s="10">
        <f t="shared" si="16"/>
        <v>-1.6910739086824567</v>
      </c>
      <c r="AR14" s="10">
        <f t="shared" si="17"/>
        <v>5.5575287114758547</v>
      </c>
      <c r="AS14" s="10">
        <f t="shared" si="18"/>
        <v>27</v>
      </c>
    </row>
    <row r="15" spans="1:45" x14ac:dyDescent="0.25">
      <c r="A15" t="s">
        <v>45</v>
      </c>
      <c r="B15" s="10" t="s">
        <v>45</v>
      </c>
      <c r="C15" s="11">
        <v>42389</v>
      </c>
      <c r="D15" s="10" t="s">
        <v>40</v>
      </c>
      <c r="E15" s="10" t="s">
        <v>41</v>
      </c>
      <c r="F15" s="10">
        <v>18.917000000000002</v>
      </c>
      <c r="G15" s="10">
        <v>19.125</v>
      </c>
      <c r="H15" s="10">
        <v>63.7</v>
      </c>
      <c r="I15" s="10">
        <v>70</v>
      </c>
      <c r="J15" s="10">
        <v>25</v>
      </c>
      <c r="K15" s="10">
        <v>10.25</v>
      </c>
      <c r="L15" s="10">
        <v>8.1999999999999993</v>
      </c>
      <c r="M15" s="10">
        <v>79585</v>
      </c>
      <c r="N15" s="10">
        <v>263</v>
      </c>
      <c r="O15" s="10">
        <v>70</v>
      </c>
      <c r="P15" s="10">
        <v>28</v>
      </c>
      <c r="Q15" s="10">
        <v>28</v>
      </c>
      <c r="R15" s="10">
        <v>318</v>
      </c>
      <c r="S15" s="10">
        <v>354</v>
      </c>
      <c r="T15" s="10">
        <v>21451</v>
      </c>
      <c r="U15" s="10">
        <v>5</v>
      </c>
      <c r="V15" s="12">
        <v>1344</v>
      </c>
      <c r="W15" s="12">
        <v>12.5</v>
      </c>
      <c r="X15" s="10">
        <f t="shared" si="0"/>
        <v>9.2249999999999996</v>
      </c>
      <c r="Y15" s="10">
        <f t="shared" si="1"/>
        <v>3.2750000000000004</v>
      </c>
      <c r="Z15" s="10">
        <f t="shared" si="2"/>
        <v>1501.855</v>
      </c>
      <c r="AA15" s="10">
        <f t="shared" si="3"/>
        <v>1.1720984461778068</v>
      </c>
      <c r="AB15" s="15">
        <v>70</v>
      </c>
      <c r="AC15" s="10">
        <v>0.21299999999999999</v>
      </c>
      <c r="AD15" s="10">
        <f t="shared" si="4"/>
        <v>9.7316614800000014</v>
      </c>
      <c r="AE15" s="10">
        <f t="shared" si="5"/>
        <v>9.8386650000000007</v>
      </c>
      <c r="AF15" s="10">
        <f t="shared" si="6"/>
        <v>12.861000000000001</v>
      </c>
      <c r="AG15" s="10">
        <v>0.21299999999999999</v>
      </c>
      <c r="AH15" s="10">
        <f t="shared" si="7"/>
        <v>31009.244060697492</v>
      </c>
      <c r="AI15" s="10">
        <f t="shared" si="8"/>
        <v>57935.313153458905</v>
      </c>
      <c r="AJ15" s="10">
        <f t="shared" si="9"/>
        <v>-26926.069092761412</v>
      </c>
      <c r="AK15" s="10">
        <f t="shared" si="10"/>
        <v>-378.45224795790494</v>
      </c>
      <c r="AL15" s="10">
        <f t="shared" si="11"/>
        <v>21829.452247957906</v>
      </c>
      <c r="AM15" s="15">
        <f t="shared" si="12"/>
        <v>1.7642638942609032</v>
      </c>
      <c r="AN15" s="15">
        <f t="shared" si="13"/>
        <v>19.9613609202259</v>
      </c>
      <c r="AO15" s="15">
        <f t="shared" si="14"/>
        <v>10.268922511801012</v>
      </c>
      <c r="AP15" s="10">
        <f t="shared" si="15"/>
        <v>-0.5372610318010107</v>
      </c>
      <c r="AQ15" s="10">
        <f t="shared" si="16"/>
        <v>-5.2319124151885656</v>
      </c>
      <c r="AR15" s="10">
        <f t="shared" si="17"/>
        <v>10.096062097512869</v>
      </c>
      <c r="AS15" s="10">
        <f t="shared" si="18"/>
        <v>28</v>
      </c>
    </row>
    <row r="16" spans="1:45" x14ac:dyDescent="0.25">
      <c r="A16" t="s">
        <v>45</v>
      </c>
      <c r="B16" s="10" t="s">
        <v>45</v>
      </c>
      <c r="C16" s="11">
        <v>42390</v>
      </c>
      <c r="D16" s="10" t="s">
        <v>40</v>
      </c>
      <c r="E16" s="10" t="s">
        <v>41</v>
      </c>
      <c r="F16" s="10">
        <v>18.36</v>
      </c>
      <c r="G16" s="10">
        <v>18.079999999999998</v>
      </c>
      <c r="H16" s="10">
        <v>62.4</v>
      </c>
      <c r="I16" s="10">
        <v>70</v>
      </c>
      <c r="J16" s="10">
        <v>26</v>
      </c>
      <c r="K16" s="10">
        <v>10.25</v>
      </c>
      <c r="L16" s="10">
        <v>8.1999999999999993</v>
      </c>
      <c r="M16" s="10">
        <v>79485</v>
      </c>
      <c r="N16" s="10">
        <v>270</v>
      </c>
      <c r="O16" s="10">
        <v>70</v>
      </c>
      <c r="P16" s="10">
        <v>26</v>
      </c>
      <c r="Q16" s="10">
        <v>26</v>
      </c>
      <c r="R16" s="10">
        <v>324</v>
      </c>
      <c r="S16" s="10">
        <v>357</v>
      </c>
      <c r="T16" s="10">
        <v>24300</v>
      </c>
      <c r="U16" s="10">
        <v>6</v>
      </c>
      <c r="V16" s="12">
        <v>1344</v>
      </c>
      <c r="W16" s="12">
        <v>12.5</v>
      </c>
      <c r="X16" s="10">
        <f t="shared" si="0"/>
        <v>9.2249999999999996</v>
      </c>
      <c r="Y16" s="10">
        <f t="shared" si="1"/>
        <v>3.2750000000000004</v>
      </c>
      <c r="Z16" s="10">
        <f t="shared" si="2"/>
        <v>1501.855</v>
      </c>
      <c r="AA16" s="10">
        <f t="shared" si="3"/>
        <v>1.1799346383635183</v>
      </c>
      <c r="AB16" s="13">
        <v>75</v>
      </c>
      <c r="AC16" s="14">
        <v>0.2</v>
      </c>
      <c r="AD16" s="10">
        <f t="shared" si="4"/>
        <v>9.4451184000000001</v>
      </c>
      <c r="AE16" s="10">
        <f t="shared" si="5"/>
        <v>9.3010751999999997</v>
      </c>
      <c r="AF16" s="10">
        <f t="shared" si="6"/>
        <v>13.375440000000001</v>
      </c>
      <c r="AG16" s="10">
        <v>0.21299999999999999</v>
      </c>
      <c r="AH16" s="10">
        <f t="shared" si="7"/>
        <v>33763.831024394385</v>
      </c>
      <c r="AI16" s="10">
        <f t="shared" si="8"/>
        <v>52123.213588391816</v>
      </c>
      <c r="AJ16" s="10">
        <f t="shared" si="9"/>
        <v>-18359.382563997431</v>
      </c>
      <c r="AK16" s="10">
        <f t="shared" si="10"/>
        <v>-243.94571121901274</v>
      </c>
      <c r="AL16" s="10">
        <f t="shared" si="11"/>
        <v>24543.945711219014</v>
      </c>
      <c r="AM16" s="15">
        <f t="shared" si="12"/>
        <v>1.0038918157161065</v>
      </c>
      <c r="AN16" s="15">
        <f t="shared" si="13"/>
        <v>20.692383007249333</v>
      </c>
      <c r="AO16" s="15">
        <f t="shared" si="14"/>
        <v>10.644989514249348</v>
      </c>
      <c r="AP16" s="10">
        <f t="shared" si="15"/>
        <v>-1.1998711142493477</v>
      </c>
      <c r="AQ16" s="10">
        <f t="shared" si="16"/>
        <v>-11.271698414011626</v>
      </c>
      <c r="AR16" s="10">
        <f t="shared" si="17"/>
        <v>10.384363792003814</v>
      </c>
      <c r="AS16" s="10">
        <f t="shared" si="18"/>
        <v>26</v>
      </c>
    </row>
    <row r="17" spans="1:45" x14ac:dyDescent="0.25">
      <c r="A17" t="s">
        <v>45</v>
      </c>
      <c r="B17" s="10" t="s">
        <v>45</v>
      </c>
      <c r="C17" s="11">
        <v>42391</v>
      </c>
      <c r="D17" s="10" t="s">
        <v>40</v>
      </c>
      <c r="E17" s="10" t="s">
        <v>41</v>
      </c>
      <c r="F17" s="10">
        <v>18.88</v>
      </c>
      <c r="G17" s="10">
        <v>18.96</v>
      </c>
      <c r="H17" s="10">
        <v>62.3</v>
      </c>
      <c r="I17" s="10">
        <v>90</v>
      </c>
      <c r="J17" s="10">
        <v>25</v>
      </c>
      <c r="K17" s="10">
        <v>10.25</v>
      </c>
      <c r="L17" s="10">
        <v>8.1999999999999993</v>
      </c>
      <c r="M17" s="10">
        <v>79385</v>
      </c>
      <c r="N17" s="10">
        <v>295</v>
      </c>
      <c r="O17" s="10">
        <v>80</v>
      </c>
      <c r="P17" s="10">
        <v>25</v>
      </c>
      <c r="Q17" s="10">
        <v>25</v>
      </c>
      <c r="R17" s="10">
        <v>299</v>
      </c>
      <c r="S17" s="10">
        <v>327</v>
      </c>
      <c r="T17" s="10">
        <v>19952</v>
      </c>
      <c r="U17" s="10">
        <v>6</v>
      </c>
      <c r="V17" s="12">
        <v>1344</v>
      </c>
      <c r="W17" s="12">
        <v>12.5</v>
      </c>
      <c r="X17" s="10">
        <f t="shared" si="0"/>
        <v>9.2249999999999996</v>
      </c>
      <c r="Y17" s="10">
        <f t="shared" si="1"/>
        <v>3.2750000000000004</v>
      </c>
      <c r="Z17" s="10">
        <f t="shared" si="2"/>
        <v>1501.855</v>
      </c>
      <c r="AA17" s="10">
        <f t="shared" si="3"/>
        <v>1.1838921585324385</v>
      </c>
      <c r="AB17" s="15">
        <v>80</v>
      </c>
      <c r="AC17" s="10">
        <v>0.21659999999999999</v>
      </c>
      <c r="AD17" s="10">
        <f t="shared" si="4"/>
        <v>9.7126272</v>
      </c>
      <c r="AE17" s="10">
        <f t="shared" si="5"/>
        <v>9.7537824000000004</v>
      </c>
      <c r="AF17" s="10">
        <f t="shared" si="6"/>
        <v>12.861000000000001</v>
      </c>
      <c r="AG17" s="10">
        <v>0.25</v>
      </c>
      <c r="AH17" s="10">
        <f t="shared" si="7"/>
        <v>36762.042961640007</v>
      </c>
      <c r="AI17" s="10">
        <f t="shared" si="8"/>
        <v>57512.889956614272</v>
      </c>
      <c r="AJ17" s="10">
        <f t="shared" si="9"/>
        <v>-20750.846994974265</v>
      </c>
      <c r="AK17" s="10">
        <f t="shared" si="10"/>
        <v>-289.1417802923898</v>
      </c>
      <c r="AL17" s="10">
        <f t="shared" si="11"/>
        <v>20241.14178029239</v>
      </c>
      <c r="AM17" s="15">
        <f t="shared" si="12"/>
        <v>1.4491869501422903</v>
      </c>
      <c r="AN17" s="15">
        <f t="shared" si="13"/>
        <v>19.507864160655746</v>
      </c>
      <c r="AO17" s="15">
        <f t="shared" si="14"/>
        <v>10.035625638807742</v>
      </c>
      <c r="AP17" s="10">
        <f t="shared" si="15"/>
        <v>-0.32299843880774226</v>
      </c>
      <c r="AQ17" s="10">
        <f t="shared" si="16"/>
        <v>-3.2185182113480599</v>
      </c>
      <c r="AR17" s="10">
        <f t="shared" si="17"/>
        <v>19.31210355556664</v>
      </c>
      <c r="AS17" s="10">
        <f t="shared" si="18"/>
        <v>25</v>
      </c>
    </row>
    <row r="18" spans="1:45" x14ac:dyDescent="0.25">
      <c r="A18" t="s">
        <v>45</v>
      </c>
      <c r="B18" s="10" t="s">
        <v>45</v>
      </c>
      <c r="C18" s="11">
        <v>42392</v>
      </c>
      <c r="D18" s="10" t="s">
        <v>40</v>
      </c>
      <c r="E18" s="10" t="s">
        <v>41</v>
      </c>
      <c r="F18" s="10">
        <v>18.667000000000002</v>
      </c>
      <c r="G18" s="10">
        <v>18.832999999999998</v>
      </c>
      <c r="H18" s="10">
        <v>62</v>
      </c>
      <c r="I18" s="10">
        <v>80</v>
      </c>
      <c r="J18" s="10">
        <v>32</v>
      </c>
      <c r="K18" s="10">
        <v>10.25</v>
      </c>
      <c r="L18" s="10">
        <v>8.1999999999999993</v>
      </c>
      <c r="M18" s="10">
        <v>79285</v>
      </c>
      <c r="N18" s="10">
        <v>280</v>
      </c>
      <c r="O18" s="10">
        <v>80</v>
      </c>
      <c r="P18" s="10">
        <v>24</v>
      </c>
      <c r="Q18" s="10">
        <v>24</v>
      </c>
      <c r="R18" s="10">
        <v>303</v>
      </c>
      <c r="S18" s="10">
        <v>336</v>
      </c>
      <c r="T18" s="10">
        <v>21139</v>
      </c>
      <c r="U18" s="10">
        <v>6</v>
      </c>
      <c r="V18" s="12">
        <v>1344</v>
      </c>
      <c r="W18" s="12">
        <v>12.5</v>
      </c>
      <c r="X18" s="10">
        <f t="shared" si="0"/>
        <v>9.2249999999999996</v>
      </c>
      <c r="Y18" s="10">
        <f t="shared" si="1"/>
        <v>3.2750000000000004</v>
      </c>
      <c r="Z18" s="10">
        <f t="shared" si="2"/>
        <v>1501.855</v>
      </c>
      <c r="AA18" s="10">
        <f t="shared" si="3"/>
        <v>1.187876315216041</v>
      </c>
      <c r="AB18" s="15">
        <v>85</v>
      </c>
      <c r="AC18" s="10">
        <v>0.23300000000000001</v>
      </c>
      <c r="AD18" s="10">
        <f t="shared" si="4"/>
        <v>9.6030514800000013</v>
      </c>
      <c r="AE18" s="10">
        <f t="shared" si="5"/>
        <v>9.6884485199999997</v>
      </c>
      <c r="AF18" s="10">
        <f t="shared" si="6"/>
        <v>16.46208</v>
      </c>
      <c r="AG18" s="10">
        <v>0.21659999999999999</v>
      </c>
      <c r="AH18" s="10">
        <f t="shared" si="7"/>
        <v>52359.694055965861</v>
      </c>
      <c r="AI18" s="10">
        <f t="shared" si="8"/>
        <v>56935.955952602846</v>
      </c>
      <c r="AJ18" s="10">
        <f t="shared" si="9"/>
        <v>-4576.2618966369846</v>
      </c>
      <c r="AK18" s="10">
        <f t="shared" si="10"/>
        <v>-63.338396856578548</v>
      </c>
      <c r="AL18" s="10">
        <f t="shared" si="11"/>
        <v>21202.338396856579</v>
      </c>
      <c r="AM18" s="15">
        <f t="shared" si="12"/>
        <v>0.29962816054013669</v>
      </c>
      <c r="AN18" s="15">
        <f t="shared" si="13"/>
        <v>19.788505013785162</v>
      </c>
      <c r="AO18" s="15">
        <f t="shared" si="14"/>
        <v>10.179998519291638</v>
      </c>
      <c r="AP18" s="10">
        <f t="shared" si="15"/>
        <v>-0.57694703929163715</v>
      </c>
      <c r="AQ18" s="10">
        <f t="shared" si="16"/>
        <v>-5.6674570059935849</v>
      </c>
      <c r="AR18" s="10">
        <f t="shared" si="17"/>
        <v>20.001946916883579</v>
      </c>
      <c r="AS18" s="10">
        <f t="shared" si="18"/>
        <v>24</v>
      </c>
    </row>
    <row r="19" spans="1:45" x14ac:dyDescent="0.25">
      <c r="A19" t="s">
        <v>45</v>
      </c>
      <c r="B19" s="10" t="s">
        <v>45</v>
      </c>
      <c r="C19" s="11">
        <v>42393</v>
      </c>
      <c r="D19" s="10" t="s">
        <v>40</v>
      </c>
      <c r="E19" s="10" t="s">
        <v>41</v>
      </c>
      <c r="F19" s="10">
        <v>12.542</v>
      </c>
      <c r="G19" s="10">
        <v>12.833</v>
      </c>
      <c r="H19" s="10">
        <v>52.5</v>
      </c>
      <c r="I19" s="10">
        <v>50</v>
      </c>
      <c r="J19" s="10">
        <v>56</v>
      </c>
      <c r="K19" s="10">
        <v>10.25</v>
      </c>
      <c r="L19" s="10">
        <v>8.1999999999999993</v>
      </c>
      <c r="M19" s="10">
        <v>79200</v>
      </c>
      <c r="N19" s="10">
        <v>292</v>
      </c>
      <c r="O19" s="10">
        <v>50</v>
      </c>
      <c r="P19" s="10">
        <v>12</v>
      </c>
      <c r="Q19" s="10">
        <v>18</v>
      </c>
      <c r="R19" s="10">
        <v>242</v>
      </c>
      <c r="S19" s="10">
        <v>264</v>
      </c>
      <c r="T19" s="10">
        <v>16038</v>
      </c>
      <c r="U19" s="10">
        <v>8</v>
      </c>
      <c r="V19" s="12">
        <v>1344</v>
      </c>
      <c r="W19" s="12">
        <v>12.5</v>
      </c>
      <c r="X19" s="10">
        <f t="shared" si="0"/>
        <v>9.2249999999999996</v>
      </c>
      <c r="Y19" s="10">
        <f t="shared" si="1"/>
        <v>3.2750000000000004</v>
      </c>
      <c r="Z19" s="10">
        <f t="shared" si="2"/>
        <v>1501.855</v>
      </c>
      <c r="AA19" s="10">
        <f t="shared" si="3"/>
        <v>1.2378658497858901</v>
      </c>
      <c r="AB19" s="13">
        <v>90</v>
      </c>
      <c r="AC19" s="14">
        <v>0.25</v>
      </c>
      <c r="AD19" s="10">
        <f t="shared" si="4"/>
        <v>6.4521064800000003</v>
      </c>
      <c r="AE19" s="10">
        <f t="shared" si="5"/>
        <v>6.6018085200000005</v>
      </c>
      <c r="AF19" s="10">
        <f t="shared" si="6"/>
        <v>28.80864</v>
      </c>
      <c r="AG19" s="10">
        <v>0.34670000000000001</v>
      </c>
      <c r="AH19" s="10">
        <f t="shared" si="7"/>
        <v>267467.45520318329</v>
      </c>
      <c r="AI19" s="10">
        <f t="shared" si="8"/>
        <v>27549.032490668826</v>
      </c>
      <c r="AJ19" s="10">
        <f t="shared" si="9"/>
        <v>239918.42271251447</v>
      </c>
      <c r="AK19" s="10">
        <f t="shared" si="10"/>
        <v>2262.7078388120567</v>
      </c>
      <c r="AL19" s="10">
        <f t="shared" si="11"/>
        <v>13775.292161187943</v>
      </c>
      <c r="AM19" s="15">
        <f t="shared" si="12"/>
        <v>-14.10841650337983</v>
      </c>
      <c r="AN19" s="15">
        <f t="shared" si="13"/>
        <v>17.341217044882885</v>
      </c>
      <c r="AO19" s="15">
        <f t="shared" si="14"/>
        <v>8.9210156965695511</v>
      </c>
      <c r="AP19" s="10">
        <f t="shared" si="15"/>
        <v>-2.4689092165695508</v>
      </c>
      <c r="AQ19" s="10">
        <f t="shared" si="16"/>
        <v>-27.675203144401312</v>
      </c>
      <c r="AR19" s="10">
        <f t="shared" si="17"/>
        <v>22.504877808020908</v>
      </c>
      <c r="AS19" s="10">
        <f t="shared" si="18"/>
        <v>18</v>
      </c>
    </row>
    <row r="20" spans="1:45" x14ac:dyDescent="0.25">
      <c r="A20" t="s">
        <v>45</v>
      </c>
      <c r="B20" s="10" t="s">
        <v>45</v>
      </c>
      <c r="C20" s="11">
        <v>42396</v>
      </c>
      <c r="D20" s="10" t="s">
        <v>40</v>
      </c>
      <c r="E20" s="10" t="s">
        <v>41</v>
      </c>
      <c r="F20" s="10">
        <v>10.446999999999999</v>
      </c>
      <c r="G20" s="10">
        <v>10.335000000000001</v>
      </c>
      <c r="H20" s="10">
        <v>31.9</v>
      </c>
      <c r="I20" s="10">
        <v>30</v>
      </c>
      <c r="J20" s="10">
        <v>9</v>
      </c>
      <c r="K20" s="10">
        <v>9.6999999999999993</v>
      </c>
      <c r="L20" s="10">
        <v>7.4</v>
      </c>
      <c r="M20" s="10">
        <v>73800</v>
      </c>
      <c r="N20" s="10">
        <v>40</v>
      </c>
      <c r="O20" s="10">
        <v>30</v>
      </c>
      <c r="P20" s="10">
        <v>12</v>
      </c>
      <c r="Q20" s="10">
        <v>13</v>
      </c>
      <c r="R20" s="10">
        <v>165</v>
      </c>
      <c r="S20" s="10">
        <v>195</v>
      </c>
      <c r="T20" s="10">
        <v>3499</v>
      </c>
      <c r="U20" s="10">
        <v>2</v>
      </c>
      <c r="V20" s="12">
        <v>1344</v>
      </c>
      <c r="W20" s="12">
        <v>12.5</v>
      </c>
      <c r="X20" s="10">
        <f t="shared" si="0"/>
        <v>8.5500000000000007</v>
      </c>
      <c r="Y20" s="10">
        <f t="shared" si="1"/>
        <v>3.9499999999999993</v>
      </c>
      <c r="Z20" s="10">
        <f t="shared" si="2"/>
        <v>1534.3899999999999</v>
      </c>
      <c r="AA20" s="10">
        <f t="shared" si="3"/>
        <v>1.2378658497858901</v>
      </c>
      <c r="AB20" s="15">
        <v>95</v>
      </c>
      <c r="AC20" s="10">
        <v>0.2</v>
      </c>
      <c r="AD20" s="10">
        <f t="shared" si="4"/>
        <v>5.3743546799999997</v>
      </c>
      <c r="AE20" s="10">
        <f t="shared" si="5"/>
        <v>5.3167374000000009</v>
      </c>
      <c r="AF20" s="10">
        <f t="shared" si="6"/>
        <v>4.6299600000000005</v>
      </c>
      <c r="AG20" s="10">
        <v>0.65</v>
      </c>
      <c r="AH20" s="10">
        <f t="shared" si="7"/>
        <v>13232.660802071807</v>
      </c>
      <c r="AI20" s="10">
        <f t="shared" si="8"/>
        <v>18254.86725923857</v>
      </c>
      <c r="AJ20" s="10">
        <f t="shared" si="9"/>
        <v>-5022.2064571667634</v>
      </c>
      <c r="AK20" s="10">
        <f t="shared" si="10"/>
        <v>-38.145361287628617</v>
      </c>
      <c r="AL20" s="10">
        <f t="shared" si="11"/>
        <v>3537.1453612876285</v>
      </c>
      <c r="AM20" s="15">
        <f t="shared" si="12"/>
        <v>1.0901789450594019</v>
      </c>
      <c r="AN20" s="15">
        <f t="shared" si="13"/>
        <v>11.443648764405387</v>
      </c>
      <c r="AO20" s="15">
        <f t="shared" si="14"/>
        <v>5.887070670360707</v>
      </c>
      <c r="AP20" s="10">
        <f t="shared" si="15"/>
        <v>-0.51271599036070725</v>
      </c>
      <c r="AQ20" s="10">
        <f t="shared" si="16"/>
        <v>-8.7091869466090941</v>
      </c>
      <c r="AR20" s="10">
        <f t="shared" si="17"/>
        <v>6.4892242957105042</v>
      </c>
      <c r="AS20" s="10">
        <f t="shared" si="18"/>
        <v>13</v>
      </c>
    </row>
    <row r="21" spans="1:45" x14ac:dyDescent="0.25">
      <c r="A21" t="s">
        <v>45</v>
      </c>
      <c r="B21" s="10" t="s">
        <v>45</v>
      </c>
      <c r="C21" s="11">
        <v>42397</v>
      </c>
      <c r="D21" s="10" t="s">
        <v>40</v>
      </c>
      <c r="E21" s="10" t="s">
        <v>41</v>
      </c>
      <c r="F21" s="10">
        <v>10.958</v>
      </c>
      <c r="G21" s="10">
        <v>11.083</v>
      </c>
      <c r="H21" s="10">
        <v>35.299999999999997</v>
      </c>
      <c r="I21" s="10">
        <v>40</v>
      </c>
      <c r="J21" s="10">
        <v>19</v>
      </c>
      <c r="K21" s="10">
        <v>9.6999999999999993</v>
      </c>
      <c r="L21" s="10">
        <v>7.4</v>
      </c>
      <c r="M21" s="10">
        <v>73780</v>
      </c>
      <c r="N21" s="10">
        <v>49</v>
      </c>
      <c r="O21" s="10">
        <v>40</v>
      </c>
      <c r="P21" s="10">
        <v>12</v>
      </c>
      <c r="Q21" s="10">
        <v>13</v>
      </c>
      <c r="R21" s="10">
        <v>183</v>
      </c>
      <c r="S21" s="10">
        <v>207</v>
      </c>
      <c r="T21" s="10">
        <v>4034</v>
      </c>
      <c r="U21" s="10">
        <v>3</v>
      </c>
      <c r="V21" s="12">
        <v>1344</v>
      </c>
      <c r="W21" s="12">
        <v>12.5</v>
      </c>
      <c r="X21" s="10">
        <f t="shared" si="0"/>
        <v>8.5500000000000007</v>
      </c>
      <c r="Y21" s="10">
        <f t="shared" si="1"/>
        <v>3.9499999999999993</v>
      </c>
      <c r="Z21" s="10">
        <f t="shared" si="2"/>
        <v>1534.3899999999999</v>
      </c>
      <c r="AA21" s="10">
        <f t="shared" si="3"/>
        <v>1.2378658497858901</v>
      </c>
      <c r="AB21" s="15">
        <v>100</v>
      </c>
      <c r="AC21" s="10">
        <v>0.15</v>
      </c>
      <c r="AD21" s="10">
        <f t="shared" si="4"/>
        <v>5.6372335200000006</v>
      </c>
      <c r="AE21" s="10">
        <f t="shared" si="5"/>
        <v>5.7015385200000006</v>
      </c>
      <c r="AF21" s="10">
        <f t="shared" si="6"/>
        <v>9.7743599999999997</v>
      </c>
      <c r="AG21" s="10">
        <v>0.48349999999999999</v>
      </c>
      <c r="AH21" s="10">
        <f t="shared" si="7"/>
        <v>43868.469719020315</v>
      </c>
      <c r="AI21" s="10">
        <f t="shared" si="8"/>
        <v>20992.897430643217</v>
      </c>
      <c r="AJ21" s="10">
        <f t="shared" si="9"/>
        <v>22875.572288377098</v>
      </c>
      <c r="AK21" s="10">
        <f t="shared" si="10"/>
        <v>186.32279509889514</v>
      </c>
      <c r="AL21" s="10">
        <f t="shared" si="11"/>
        <v>3847.6772049011047</v>
      </c>
      <c r="AM21" s="15">
        <f t="shared" si="12"/>
        <v>-4.6188099925358275</v>
      </c>
      <c r="AN21" s="15">
        <f t="shared" si="13"/>
        <v>11.744221008254364</v>
      </c>
      <c r="AO21" s="15">
        <f t="shared" si="14"/>
        <v>6.0416970554863747</v>
      </c>
      <c r="AP21" s="10">
        <f t="shared" si="15"/>
        <v>-0.40446353548637415</v>
      </c>
      <c r="AQ21" s="10">
        <f t="shared" si="16"/>
        <v>-6.6945351905568797</v>
      </c>
      <c r="AR21" s="10">
        <f t="shared" si="17"/>
        <v>14.226070810958211</v>
      </c>
      <c r="AS21" s="10">
        <f t="shared" si="18"/>
        <v>13</v>
      </c>
    </row>
    <row r="22" spans="1:45" x14ac:dyDescent="0.25">
      <c r="A22" t="s">
        <v>45</v>
      </c>
      <c r="B22" s="10" t="s">
        <v>45</v>
      </c>
      <c r="C22" s="11">
        <v>42407</v>
      </c>
      <c r="D22" s="10" t="s">
        <v>40</v>
      </c>
      <c r="E22" s="10" t="s">
        <v>41</v>
      </c>
      <c r="F22" s="10">
        <v>10.273999999999999</v>
      </c>
      <c r="G22" s="10">
        <v>10.228</v>
      </c>
      <c r="H22" s="10">
        <v>33.200000000000003</v>
      </c>
      <c r="I22" s="10">
        <v>60</v>
      </c>
      <c r="J22" s="10">
        <v>17</v>
      </c>
      <c r="K22" s="10">
        <v>10.199999999999999</v>
      </c>
      <c r="L22" s="10">
        <v>8.6</v>
      </c>
      <c r="M22" s="10">
        <v>81600</v>
      </c>
      <c r="N22" s="10">
        <v>226</v>
      </c>
      <c r="O22" s="10">
        <v>60</v>
      </c>
      <c r="P22" s="10">
        <v>14</v>
      </c>
      <c r="Q22" s="10">
        <v>16</v>
      </c>
      <c r="R22" s="10">
        <v>186</v>
      </c>
      <c r="S22" s="10">
        <v>210</v>
      </c>
      <c r="T22" s="10">
        <v>3128</v>
      </c>
      <c r="U22" s="10">
        <v>4</v>
      </c>
      <c r="V22" s="12">
        <v>1344</v>
      </c>
      <c r="W22" s="12">
        <v>12.5</v>
      </c>
      <c r="X22" s="10">
        <f t="shared" si="0"/>
        <v>9.3999999999999986</v>
      </c>
      <c r="Y22" s="10">
        <f t="shared" si="1"/>
        <v>3.1000000000000014</v>
      </c>
      <c r="Z22" s="10">
        <f t="shared" si="2"/>
        <v>1493.42</v>
      </c>
      <c r="AA22" s="10">
        <f t="shared" si="3"/>
        <v>1.2292441130644143</v>
      </c>
      <c r="AB22" s="13">
        <v>105</v>
      </c>
      <c r="AC22" s="14">
        <v>0.1</v>
      </c>
      <c r="AD22" s="10">
        <f t="shared" si="4"/>
        <v>5.2853565599999994</v>
      </c>
      <c r="AE22" s="10">
        <f t="shared" si="5"/>
        <v>5.2616923199999999</v>
      </c>
      <c r="AF22" s="10">
        <f t="shared" si="6"/>
        <v>8.7454800000000006</v>
      </c>
      <c r="AG22" s="10">
        <v>0.24</v>
      </c>
      <c r="AH22" s="10">
        <f t="shared" si="7"/>
        <v>16848.787315209916</v>
      </c>
      <c r="AI22" s="10">
        <f t="shared" si="8"/>
        <v>17280.245774883748</v>
      </c>
      <c r="AJ22" s="10">
        <f t="shared" si="9"/>
        <v>-431.45845967383138</v>
      </c>
      <c r="AK22" s="10">
        <f t="shared" si="10"/>
        <v>-3.2431452338068976</v>
      </c>
      <c r="AL22" s="10">
        <f t="shared" si="11"/>
        <v>3131.2431452338069</v>
      </c>
      <c r="AM22" s="15">
        <f t="shared" si="12"/>
        <v>0.10368111361275253</v>
      </c>
      <c r="AN22" s="15">
        <f t="shared" si="13"/>
        <v>11.016162921656543</v>
      </c>
      <c r="AO22" s="15">
        <f t="shared" si="14"/>
        <v>5.6671548534169922</v>
      </c>
      <c r="AP22" s="10">
        <f t="shared" si="15"/>
        <v>-0.38179829341699278</v>
      </c>
      <c r="AQ22" s="10">
        <f t="shared" si="16"/>
        <v>-6.7370365428922208</v>
      </c>
      <c r="AR22" s="10">
        <f t="shared" si="17"/>
        <v>13.849958319109906</v>
      </c>
      <c r="AS22" s="10">
        <f t="shared" si="18"/>
        <v>16</v>
      </c>
    </row>
    <row r="23" spans="1:45" x14ac:dyDescent="0.25">
      <c r="A23" t="s">
        <v>45</v>
      </c>
      <c r="B23" s="10" t="s">
        <v>45</v>
      </c>
      <c r="C23" s="11">
        <v>42410</v>
      </c>
      <c r="D23" s="10" t="s">
        <v>40</v>
      </c>
      <c r="E23" s="10" t="s">
        <v>41</v>
      </c>
      <c r="F23" s="10">
        <v>9.3330000000000002</v>
      </c>
      <c r="G23" s="10">
        <v>8.5</v>
      </c>
      <c r="H23" s="10">
        <v>31.7</v>
      </c>
      <c r="I23" s="10">
        <v>60</v>
      </c>
      <c r="J23" s="10">
        <v>20</v>
      </c>
      <c r="K23" s="10">
        <v>10.7</v>
      </c>
      <c r="L23" s="10">
        <v>9.6999999999999993</v>
      </c>
      <c r="M23" s="10">
        <v>88880</v>
      </c>
      <c r="N23" s="10">
        <v>225</v>
      </c>
      <c r="O23" s="10">
        <v>60</v>
      </c>
      <c r="P23" s="10">
        <v>12</v>
      </c>
      <c r="Q23" s="10">
        <v>10</v>
      </c>
      <c r="R23" s="10">
        <v>178.5</v>
      </c>
      <c r="S23" s="10">
        <v>201.1</v>
      </c>
      <c r="T23" s="10">
        <v>3963</v>
      </c>
      <c r="U23" s="10">
        <v>4</v>
      </c>
      <c r="V23" s="12">
        <v>1344</v>
      </c>
      <c r="W23" s="12">
        <v>12.5</v>
      </c>
      <c r="X23" s="10">
        <f t="shared" si="0"/>
        <v>10.199999999999999</v>
      </c>
      <c r="Y23" s="10">
        <f t="shared" si="1"/>
        <v>2.3000000000000007</v>
      </c>
      <c r="Z23" s="10">
        <f t="shared" si="2"/>
        <v>1454.8600000000001</v>
      </c>
      <c r="AA23" s="10">
        <f t="shared" si="3"/>
        <v>1.2378658497858901</v>
      </c>
      <c r="AB23" s="15">
        <v>110</v>
      </c>
      <c r="AC23" s="10">
        <v>-0.05</v>
      </c>
      <c r="AD23" s="10">
        <f t="shared" si="4"/>
        <v>4.8012685199999998</v>
      </c>
      <c r="AE23" s="10">
        <f t="shared" si="5"/>
        <v>4.3727400000000003</v>
      </c>
      <c r="AF23" s="10">
        <f t="shared" si="6"/>
        <v>10.2888</v>
      </c>
      <c r="AG23" s="10">
        <v>0.24</v>
      </c>
      <c r="AH23" s="10">
        <f t="shared" si="7"/>
        <v>22877.337637913181</v>
      </c>
      <c r="AI23" s="10">
        <f t="shared" si="8"/>
        <v>11707.954147402863</v>
      </c>
      <c r="AJ23" s="10">
        <f t="shared" si="9"/>
        <v>11169.383490510318</v>
      </c>
      <c r="AK23" s="10">
        <f t="shared" si="10"/>
        <v>69.772585663277269</v>
      </c>
      <c r="AL23" s="10">
        <f t="shared" si="11"/>
        <v>3893.2274143367226</v>
      </c>
      <c r="AM23" s="15">
        <f t="shared" si="12"/>
        <v>-1.7606001933706124</v>
      </c>
      <c r="AN23" s="15">
        <f t="shared" si="13"/>
        <v>11.760762382226664</v>
      </c>
      <c r="AO23" s="15">
        <f t="shared" si="14"/>
        <v>6.0502065999126851</v>
      </c>
      <c r="AP23" s="10">
        <f t="shared" si="15"/>
        <v>-1.2489380799126852</v>
      </c>
      <c r="AQ23" s="10">
        <f t="shared" si="16"/>
        <v>-20.642899697519578</v>
      </c>
      <c r="AR23" s="10">
        <f t="shared" si="17"/>
        <v>14.514780453443786</v>
      </c>
      <c r="AS23" s="10">
        <f t="shared" si="18"/>
        <v>10</v>
      </c>
    </row>
    <row r="24" spans="1:45" x14ac:dyDescent="0.25">
      <c r="A24" t="s">
        <v>45</v>
      </c>
      <c r="B24" s="10" t="s">
        <v>45</v>
      </c>
      <c r="C24" s="11">
        <v>42414</v>
      </c>
      <c r="D24" s="10" t="s">
        <v>40</v>
      </c>
      <c r="E24" s="10" t="s">
        <v>41</v>
      </c>
      <c r="F24" s="10">
        <v>16.053999999999998</v>
      </c>
      <c r="G24" s="10">
        <v>16.431999999999999</v>
      </c>
      <c r="H24" s="10">
        <v>51.6</v>
      </c>
      <c r="I24" s="10">
        <v>160</v>
      </c>
      <c r="J24" s="10">
        <v>38</v>
      </c>
      <c r="K24" s="10">
        <v>10.8</v>
      </c>
      <c r="L24" s="10">
        <v>9.8000000000000007</v>
      </c>
      <c r="M24" s="10">
        <v>88710</v>
      </c>
      <c r="N24" s="10">
        <v>211</v>
      </c>
      <c r="O24" s="10">
        <v>166.00339582747401</v>
      </c>
      <c r="P24" s="10">
        <v>17</v>
      </c>
      <c r="Q24" s="10">
        <v>16</v>
      </c>
      <c r="R24" s="10">
        <v>326.89999999999998</v>
      </c>
      <c r="S24" s="10">
        <v>357.3</v>
      </c>
      <c r="T24" s="10">
        <v>25138</v>
      </c>
      <c r="U24" s="10">
        <v>6</v>
      </c>
      <c r="V24" s="12">
        <v>1344</v>
      </c>
      <c r="W24" s="12">
        <v>12.5</v>
      </c>
      <c r="X24" s="10">
        <f t="shared" si="0"/>
        <v>10.3</v>
      </c>
      <c r="Y24" s="10">
        <f t="shared" si="1"/>
        <v>2.1999999999999993</v>
      </c>
      <c r="Z24" s="10">
        <f t="shared" si="2"/>
        <v>1450.04</v>
      </c>
      <c r="AA24" s="10">
        <f t="shared" si="3"/>
        <v>1.2165343686591299</v>
      </c>
      <c r="AB24" s="15">
        <v>115</v>
      </c>
      <c r="AC24" s="10">
        <v>-0.2</v>
      </c>
      <c r="AD24" s="10">
        <f t="shared" si="4"/>
        <v>8.2588197599999997</v>
      </c>
      <c r="AE24" s="10">
        <f t="shared" si="5"/>
        <v>8.4532780799999987</v>
      </c>
      <c r="AF24" s="10">
        <f t="shared" si="6"/>
        <v>19.548719999999999</v>
      </c>
      <c r="AG24" s="10">
        <v>-0.78400000000000003</v>
      </c>
      <c r="AH24" s="10">
        <f t="shared" si="7"/>
        <v>-264257.35564028414</v>
      </c>
      <c r="AI24" s="10">
        <f t="shared" si="8"/>
        <v>42858.167130045207</v>
      </c>
      <c r="AJ24" s="10">
        <f t="shared" si="9"/>
        <v>-307115.52277032932</v>
      </c>
      <c r="AK24" s="10">
        <f t="shared" si="10"/>
        <v>-3708.7613095173792</v>
      </c>
      <c r="AL24" s="10">
        <f t="shared" si="11"/>
        <v>28846.76130951738</v>
      </c>
      <c r="AM24" s="15">
        <f t="shared" si="12"/>
        <v>14.753605336611423</v>
      </c>
      <c r="AN24" s="15">
        <f t="shared" si="13"/>
        <v>21.567892159782112</v>
      </c>
      <c r="AO24" s="15">
        <f t="shared" si="14"/>
        <v>11.09538644267831</v>
      </c>
      <c r="AP24" s="10">
        <f t="shared" si="15"/>
        <v>-2.8365666826783098</v>
      </c>
      <c r="AQ24" s="10">
        <f t="shared" si="16"/>
        <v>-25.565280644642357</v>
      </c>
      <c r="AR24" s="10">
        <f t="shared" si="17"/>
        <v>27.857805854054465</v>
      </c>
      <c r="AS24" s="10">
        <f t="shared" si="18"/>
        <v>16</v>
      </c>
    </row>
    <row r="25" spans="1:45" x14ac:dyDescent="0.25">
      <c r="A25" t="s">
        <v>45</v>
      </c>
      <c r="B25" s="10" t="s">
        <v>45</v>
      </c>
      <c r="C25" s="11">
        <v>42417</v>
      </c>
      <c r="D25" s="10" t="s">
        <v>40</v>
      </c>
      <c r="E25" s="10" t="s">
        <v>41</v>
      </c>
      <c r="F25" s="10">
        <v>18.696000000000002</v>
      </c>
      <c r="G25" s="10">
        <v>19.021999999999998</v>
      </c>
      <c r="H25" s="10">
        <v>61.1</v>
      </c>
      <c r="I25" s="10">
        <v>140</v>
      </c>
      <c r="J25" s="10">
        <v>15</v>
      </c>
      <c r="K25" s="10">
        <v>10.8</v>
      </c>
      <c r="L25" s="10">
        <v>10</v>
      </c>
      <c r="M25" s="10">
        <v>92030</v>
      </c>
      <c r="N25" s="10">
        <v>203</v>
      </c>
      <c r="O25" s="10">
        <v>140</v>
      </c>
      <c r="P25" s="10">
        <v>23</v>
      </c>
      <c r="Q25" s="10">
        <v>22</v>
      </c>
      <c r="R25" s="10">
        <v>290</v>
      </c>
      <c r="S25" s="10">
        <v>326</v>
      </c>
      <c r="T25" s="10">
        <v>20415</v>
      </c>
      <c r="U25" s="10">
        <v>4</v>
      </c>
      <c r="V25" s="12">
        <v>1344</v>
      </c>
      <c r="W25" s="12">
        <v>12.5</v>
      </c>
      <c r="X25" s="10">
        <f t="shared" si="0"/>
        <v>10.4</v>
      </c>
      <c r="Y25" s="10">
        <f t="shared" si="1"/>
        <v>2.0999999999999996</v>
      </c>
      <c r="Z25" s="10">
        <f t="shared" si="2"/>
        <v>1445.22</v>
      </c>
      <c r="AA25" s="10">
        <f t="shared" si="3"/>
        <v>1.1918873782422643</v>
      </c>
      <c r="AB25" s="13">
        <v>120</v>
      </c>
      <c r="AC25" s="14">
        <v>-0.35</v>
      </c>
      <c r="AD25" s="10">
        <f t="shared" si="4"/>
        <v>9.6179702400000018</v>
      </c>
      <c r="AE25" s="10">
        <f t="shared" si="5"/>
        <v>9.7856776799999992</v>
      </c>
      <c r="AF25" s="10">
        <f t="shared" si="6"/>
        <v>7.7165999999999997</v>
      </c>
      <c r="AG25" s="10">
        <v>-0.75</v>
      </c>
      <c r="AH25" s="10">
        <f t="shared" si="7"/>
        <v>-38463.821337489033</v>
      </c>
      <c r="AI25" s="10">
        <f t="shared" si="8"/>
        <v>56082.829240258499</v>
      </c>
      <c r="AJ25" s="10">
        <f t="shared" si="9"/>
        <v>-94546.650577747525</v>
      </c>
      <c r="AK25" s="10">
        <f t="shared" si="10"/>
        <v>-1321.7186403963185</v>
      </c>
      <c r="AL25" s="10">
        <f t="shared" si="11"/>
        <v>21736.718640396317</v>
      </c>
      <c r="AM25" s="15">
        <f t="shared" si="12"/>
        <v>6.4742524633667244</v>
      </c>
      <c r="AN25" s="15">
        <f t="shared" si="13"/>
        <v>19.745167540040342</v>
      </c>
      <c r="AO25" s="15">
        <f t="shared" si="14"/>
        <v>10.157703989298353</v>
      </c>
      <c r="AP25" s="10">
        <f t="shared" si="15"/>
        <v>-0.53973374929835138</v>
      </c>
      <c r="AQ25" s="10">
        <f t="shared" si="16"/>
        <v>-5.3135408342966848</v>
      </c>
      <c r="AR25" s="10">
        <f t="shared" si="17"/>
        <v>13.608088178363776</v>
      </c>
      <c r="AS25" s="10">
        <f t="shared" si="18"/>
        <v>22</v>
      </c>
    </row>
    <row r="26" spans="1:45" x14ac:dyDescent="0.25">
      <c r="A26" t="s">
        <v>45</v>
      </c>
      <c r="B26" s="10" t="s">
        <v>45</v>
      </c>
      <c r="C26" s="11">
        <v>42418</v>
      </c>
      <c r="D26" s="10" t="s">
        <v>40</v>
      </c>
      <c r="E26" s="10" t="s">
        <v>41</v>
      </c>
      <c r="F26" s="10">
        <v>19.125</v>
      </c>
      <c r="G26" s="10">
        <v>19.207999999999998</v>
      </c>
      <c r="H26" s="10">
        <v>63.3</v>
      </c>
      <c r="I26" s="10">
        <v>120</v>
      </c>
      <c r="J26" s="10">
        <v>18</v>
      </c>
      <c r="K26" s="10">
        <v>10.8</v>
      </c>
      <c r="L26" s="10">
        <v>10</v>
      </c>
      <c r="M26" s="10">
        <v>91930</v>
      </c>
      <c r="N26" s="10">
        <v>201</v>
      </c>
      <c r="O26" s="10">
        <v>120</v>
      </c>
      <c r="P26" s="10">
        <v>28</v>
      </c>
      <c r="Q26" s="10">
        <v>27</v>
      </c>
      <c r="R26" s="10">
        <v>296</v>
      </c>
      <c r="S26" s="10">
        <v>333</v>
      </c>
      <c r="T26" s="10">
        <v>20370</v>
      </c>
      <c r="U26" s="10">
        <v>4</v>
      </c>
      <c r="V26" s="12">
        <v>1344</v>
      </c>
      <c r="W26" s="12">
        <v>12.5</v>
      </c>
      <c r="X26" s="10">
        <f t="shared" si="0"/>
        <v>10.4</v>
      </c>
      <c r="Y26" s="10">
        <f t="shared" si="1"/>
        <v>2.0999999999999996</v>
      </c>
      <c r="Z26" s="10">
        <f t="shared" si="2"/>
        <v>1445.22</v>
      </c>
      <c r="AA26" s="10">
        <f t="shared" si="3"/>
        <v>1.1720984461778068</v>
      </c>
      <c r="AB26" s="15">
        <v>125</v>
      </c>
      <c r="AC26" s="10">
        <v>-0.46600000000000003</v>
      </c>
      <c r="AD26" s="10">
        <f t="shared" si="4"/>
        <v>9.8386650000000007</v>
      </c>
      <c r="AE26" s="10">
        <f t="shared" si="5"/>
        <v>9.881363519999999</v>
      </c>
      <c r="AF26" s="10">
        <f t="shared" si="6"/>
        <v>9.259920000000001</v>
      </c>
      <c r="AG26" s="10">
        <v>-0.35</v>
      </c>
      <c r="AH26" s="10">
        <f t="shared" si="7"/>
        <v>-25418.538213758715</v>
      </c>
      <c r="AI26" s="10">
        <f t="shared" si="8"/>
        <v>56235.521054806799</v>
      </c>
      <c r="AJ26" s="10">
        <f t="shared" si="9"/>
        <v>-81654.059268565514</v>
      </c>
      <c r="AK26" s="10">
        <f t="shared" si="10"/>
        <v>-1152.6477750233159</v>
      </c>
      <c r="AL26" s="10">
        <f t="shared" si="11"/>
        <v>21522.647775023317</v>
      </c>
      <c r="AM26" s="15">
        <f t="shared" si="12"/>
        <v>5.6585555965798582</v>
      </c>
      <c r="AN26" s="15">
        <f t="shared" si="13"/>
        <v>19.687810171707042</v>
      </c>
      <c r="AO26" s="15">
        <f t="shared" si="14"/>
        <v>10.128197064732971</v>
      </c>
      <c r="AP26" s="10">
        <f t="shared" si="15"/>
        <v>-0.28953206473297044</v>
      </c>
      <c r="AQ26" s="10">
        <f t="shared" si="16"/>
        <v>-2.8586732947874758</v>
      </c>
      <c r="AR26" s="10">
        <f t="shared" si="17"/>
        <v>5.8644105149063632</v>
      </c>
      <c r="AS26" s="10">
        <f t="shared" si="18"/>
        <v>27</v>
      </c>
    </row>
    <row r="27" spans="1:45" x14ac:dyDescent="0.25">
      <c r="A27" t="s">
        <v>45</v>
      </c>
      <c r="B27" s="10" t="s">
        <v>45</v>
      </c>
      <c r="C27" s="11">
        <v>42422</v>
      </c>
      <c r="D27" s="10" t="s">
        <v>40</v>
      </c>
      <c r="E27" s="10" t="s">
        <v>41</v>
      </c>
      <c r="F27" s="10">
        <v>17.707999999999998</v>
      </c>
      <c r="G27" s="10">
        <v>18.542000000000002</v>
      </c>
      <c r="H27" s="10">
        <v>60</v>
      </c>
      <c r="I27" s="10">
        <v>80</v>
      </c>
      <c r="J27" s="10">
        <v>18</v>
      </c>
      <c r="K27" s="10">
        <v>12.9</v>
      </c>
      <c r="L27" s="10">
        <v>11.8</v>
      </c>
      <c r="M27" s="10">
        <v>114290</v>
      </c>
      <c r="N27" s="10">
        <v>296</v>
      </c>
      <c r="O27" s="10">
        <v>80</v>
      </c>
      <c r="P27" s="10">
        <v>29</v>
      </c>
      <c r="Q27" s="10">
        <v>27</v>
      </c>
      <c r="R27" s="10">
        <v>300</v>
      </c>
      <c r="S27" s="10">
        <v>325</v>
      </c>
      <c r="T27" s="10">
        <v>18245.2</v>
      </c>
      <c r="U27" s="10">
        <v>4</v>
      </c>
      <c r="V27" s="12">
        <v>1344</v>
      </c>
      <c r="W27" s="12">
        <v>12.5</v>
      </c>
      <c r="X27" s="10">
        <f t="shared" si="0"/>
        <v>12.350000000000001</v>
      </c>
      <c r="Y27" s="10">
        <f t="shared" si="1"/>
        <v>0.14999999999999858</v>
      </c>
      <c r="Z27" s="10">
        <f t="shared" si="2"/>
        <v>1351.23</v>
      </c>
      <c r="AA27" s="10">
        <f t="shared" si="3"/>
        <v>1.1682192522470511</v>
      </c>
      <c r="AB27" s="13">
        <v>135</v>
      </c>
      <c r="AC27" s="14">
        <v>-0.7</v>
      </c>
      <c r="AD27" s="10">
        <f t="shared" si="4"/>
        <v>9.1097035200000001</v>
      </c>
      <c r="AE27" s="10">
        <f t="shared" si="5"/>
        <v>9.5387464800000004</v>
      </c>
      <c r="AF27" s="10">
        <f t="shared" si="6"/>
        <v>9.259920000000001</v>
      </c>
      <c r="AG27" s="10">
        <v>0.21659999999999999</v>
      </c>
      <c r="AH27" s="10">
        <f t="shared" si="7"/>
        <v>14658.737369464978</v>
      </c>
      <c r="AI27" s="10">
        <f t="shared" si="8"/>
        <v>48833.198140699911</v>
      </c>
      <c r="AJ27" s="10">
        <f t="shared" si="9"/>
        <v>-34174.460771234932</v>
      </c>
      <c r="AK27" s="10">
        <f t="shared" si="10"/>
        <v>-465.6878819821647</v>
      </c>
      <c r="AL27" s="10">
        <f t="shared" si="11"/>
        <v>18710.887881982166</v>
      </c>
      <c r="AM27" s="15">
        <f t="shared" si="12"/>
        <v>2.5523857342323732</v>
      </c>
      <c r="AN27" s="15">
        <f t="shared" si="13"/>
        <v>18.569727904069417</v>
      </c>
      <c r="AO27" s="15">
        <f t="shared" si="14"/>
        <v>9.5530108229694708</v>
      </c>
      <c r="AP27" s="10">
        <f t="shared" si="15"/>
        <v>-0.44330730296947074</v>
      </c>
      <c r="AQ27" s="10">
        <f t="shared" si="16"/>
        <v>-4.6404982804329382</v>
      </c>
      <c r="AR27" s="10">
        <f t="shared" si="17"/>
        <v>14.008368150272092</v>
      </c>
      <c r="AS27" s="10">
        <f t="shared" si="18"/>
        <v>27</v>
      </c>
    </row>
    <row r="28" spans="1:45" x14ac:dyDescent="0.25">
      <c r="A28" t="s">
        <v>45</v>
      </c>
      <c r="B28" s="10" t="s">
        <v>45</v>
      </c>
      <c r="C28" s="11">
        <v>42424</v>
      </c>
      <c r="D28" s="10" t="s">
        <v>40</v>
      </c>
      <c r="E28" s="10" t="s">
        <v>41</v>
      </c>
      <c r="F28" s="10">
        <v>19</v>
      </c>
      <c r="G28" s="10">
        <v>19.375</v>
      </c>
      <c r="H28" s="10">
        <v>63.5</v>
      </c>
      <c r="I28" s="10">
        <v>100</v>
      </c>
      <c r="J28" s="10">
        <v>12</v>
      </c>
      <c r="K28" s="10">
        <v>12.5</v>
      </c>
      <c r="L28" s="10">
        <v>12.5</v>
      </c>
      <c r="M28" s="10">
        <v>114090</v>
      </c>
      <c r="N28" s="10">
        <v>232</v>
      </c>
      <c r="O28" s="10">
        <v>100</v>
      </c>
      <c r="P28" s="10">
        <v>30</v>
      </c>
      <c r="Q28" s="10">
        <v>28</v>
      </c>
      <c r="R28" s="10">
        <v>295</v>
      </c>
      <c r="S28" s="10">
        <v>325</v>
      </c>
      <c r="T28" s="10">
        <v>20354</v>
      </c>
      <c r="U28" s="10">
        <v>4</v>
      </c>
      <c r="V28" s="12">
        <v>1344</v>
      </c>
      <c r="W28" s="12">
        <v>12.5</v>
      </c>
      <c r="X28" s="10">
        <f t="shared" si="0"/>
        <v>12.5</v>
      </c>
      <c r="Y28" s="10">
        <f t="shared" si="1"/>
        <v>0</v>
      </c>
      <c r="Z28" s="10">
        <f t="shared" si="2"/>
        <v>1344</v>
      </c>
      <c r="AA28" s="10">
        <f t="shared" si="3"/>
        <v>1.1643656508871731</v>
      </c>
      <c r="AB28" s="15">
        <v>145</v>
      </c>
      <c r="AC28" s="10">
        <v>-0.8</v>
      </c>
      <c r="AD28" s="10">
        <f t="shared" si="4"/>
        <v>9.7743599999999997</v>
      </c>
      <c r="AE28" s="10">
        <f t="shared" si="5"/>
        <v>9.9672750000000008</v>
      </c>
      <c r="AF28" s="10">
        <f t="shared" si="6"/>
        <v>6.1732800000000001</v>
      </c>
      <c r="AG28" s="10">
        <v>0.15</v>
      </c>
      <c r="AH28" s="10">
        <f t="shared" si="7"/>
        <v>4472.8246066253814</v>
      </c>
      <c r="AI28" s="10">
        <f t="shared" si="8"/>
        <v>52859.18373729664</v>
      </c>
      <c r="AJ28" s="10">
        <f t="shared" si="9"/>
        <v>-48386.359130671262</v>
      </c>
      <c r="AK28" s="10">
        <f t="shared" si="10"/>
        <v>-688.97163957737348</v>
      </c>
      <c r="AL28" s="10">
        <f t="shared" si="11"/>
        <v>21042.971639577372</v>
      </c>
      <c r="AM28" s="15">
        <f t="shared" si="12"/>
        <v>3.3849446771021525</v>
      </c>
      <c r="AN28" s="15">
        <f t="shared" si="13"/>
        <v>19.224082137620272</v>
      </c>
      <c r="AO28" s="15">
        <f t="shared" si="14"/>
        <v>9.8896368148773721</v>
      </c>
      <c r="AP28" s="10">
        <f t="shared" si="15"/>
        <v>-0.1152768148773724</v>
      </c>
      <c r="AQ28" s="10">
        <f t="shared" si="16"/>
        <v>-1.1656324396458819</v>
      </c>
      <c r="AR28" s="10">
        <f t="shared" si="17"/>
        <v>5.5980043101938444</v>
      </c>
      <c r="AS28" s="10">
        <f t="shared" si="18"/>
        <v>28</v>
      </c>
    </row>
    <row r="29" spans="1:45" x14ac:dyDescent="0.25">
      <c r="A29" t="s">
        <v>45</v>
      </c>
      <c r="B29" s="10" t="s">
        <v>45</v>
      </c>
      <c r="C29" s="11">
        <v>42425</v>
      </c>
      <c r="D29" s="10" t="s">
        <v>40</v>
      </c>
      <c r="E29" s="10" t="s">
        <v>41</v>
      </c>
      <c r="F29" s="10">
        <v>19.239999999999998</v>
      </c>
      <c r="G29" s="10">
        <v>20.2</v>
      </c>
      <c r="H29" s="10">
        <v>64.099999999999994</v>
      </c>
      <c r="I29" s="10">
        <v>100</v>
      </c>
      <c r="J29" s="10">
        <v>12</v>
      </c>
      <c r="K29" s="10">
        <v>12.5</v>
      </c>
      <c r="L29" s="10">
        <v>12.5</v>
      </c>
      <c r="M29" s="10">
        <v>114000</v>
      </c>
      <c r="N29" s="10">
        <v>231</v>
      </c>
      <c r="O29" s="10">
        <v>100</v>
      </c>
      <c r="P29" s="10">
        <v>31</v>
      </c>
      <c r="Q29" s="10">
        <v>28</v>
      </c>
      <c r="R29" s="10">
        <v>295</v>
      </c>
      <c r="S29" s="10">
        <v>325</v>
      </c>
      <c r="T29" s="10">
        <v>20985</v>
      </c>
      <c r="U29" s="10">
        <v>4</v>
      </c>
      <c r="V29" s="12">
        <v>1344</v>
      </c>
      <c r="W29" s="12">
        <v>12.5</v>
      </c>
      <c r="X29" s="10">
        <f t="shared" si="0"/>
        <v>12.5</v>
      </c>
      <c r="Y29" s="10">
        <f t="shared" si="1"/>
        <v>0</v>
      </c>
      <c r="Z29" s="10">
        <f t="shared" si="2"/>
        <v>1344</v>
      </c>
      <c r="AA29" s="10">
        <f t="shared" si="3"/>
        <v>1.1605373896644633</v>
      </c>
      <c r="AB29" s="13">
        <v>150</v>
      </c>
      <c r="AC29" s="14">
        <v>-0.85</v>
      </c>
      <c r="AD29" s="10">
        <f t="shared" si="4"/>
        <v>9.8978255999999991</v>
      </c>
      <c r="AE29" s="10">
        <f t="shared" si="5"/>
        <v>10.391688</v>
      </c>
      <c r="AF29" s="10">
        <f t="shared" si="6"/>
        <v>6.1732800000000001</v>
      </c>
      <c r="AG29" s="10">
        <v>0.15</v>
      </c>
      <c r="AH29" s="10">
        <f t="shared" si="7"/>
        <v>4458.1186240292109</v>
      </c>
      <c r="AI29" s="10">
        <f t="shared" si="8"/>
        <v>57267.670920242497</v>
      </c>
      <c r="AJ29" s="10">
        <f t="shared" si="9"/>
        <v>-52809.552296213289</v>
      </c>
      <c r="AK29" s="10">
        <f t="shared" si="10"/>
        <v>-783.97198697418878</v>
      </c>
      <c r="AL29" s="10">
        <f t="shared" si="11"/>
        <v>21768.971986974189</v>
      </c>
      <c r="AM29" s="15">
        <f t="shared" si="12"/>
        <v>3.7358684154119102</v>
      </c>
      <c r="AN29" s="15">
        <f t="shared" si="13"/>
        <v>19.417861035176429</v>
      </c>
      <c r="AO29" s="15">
        <f t="shared" si="14"/>
        <v>9.9893244309361631</v>
      </c>
      <c r="AP29" s="10">
        <f t="shared" si="15"/>
        <v>-9.1498830936163955E-2</v>
      </c>
      <c r="AQ29" s="10">
        <f t="shared" si="16"/>
        <v>-0.91596615535680448</v>
      </c>
      <c r="AR29" s="10">
        <f t="shared" si="17"/>
        <v>5.9548026790335049</v>
      </c>
      <c r="AS29" s="10">
        <f t="shared" si="18"/>
        <v>28</v>
      </c>
    </row>
    <row r="30" spans="1:45" x14ac:dyDescent="0.25">
      <c r="A30" t="s">
        <v>45</v>
      </c>
      <c r="B30" s="10" t="s">
        <v>45</v>
      </c>
      <c r="C30" s="11">
        <v>42426</v>
      </c>
      <c r="D30" s="10" t="s">
        <v>40</v>
      </c>
      <c r="E30" s="10" t="s">
        <v>41</v>
      </c>
      <c r="F30" s="10">
        <v>19.125</v>
      </c>
      <c r="G30" s="10">
        <v>19.5</v>
      </c>
      <c r="H30" s="10">
        <v>63.2</v>
      </c>
      <c r="I30" s="10">
        <v>120</v>
      </c>
      <c r="J30" s="10">
        <v>12</v>
      </c>
      <c r="K30" s="10">
        <v>12.5</v>
      </c>
      <c r="L30" s="10">
        <v>12.5</v>
      </c>
      <c r="M30" s="10">
        <v>113920</v>
      </c>
      <c r="N30" s="10">
        <v>231</v>
      </c>
      <c r="O30" s="10">
        <v>110</v>
      </c>
      <c r="P30" s="10">
        <v>31</v>
      </c>
      <c r="Q30" s="10">
        <v>28</v>
      </c>
      <c r="R30" s="10">
        <v>295</v>
      </c>
      <c r="S30" s="10">
        <v>320</v>
      </c>
      <c r="T30" s="10">
        <v>19791</v>
      </c>
      <c r="U30" s="10">
        <v>4</v>
      </c>
      <c r="V30" s="12">
        <v>1344</v>
      </c>
      <c r="W30" s="12">
        <v>12.5</v>
      </c>
      <c r="X30" s="10">
        <f t="shared" si="0"/>
        <v>12.5</v>
      </c>
      <c r="Y30" s="10">
        <f t="shared" si="1"/>
        <v>0</v>
      </c>
      <c r="Z30" s="10">
        <f t="shared" si="2"/>
        <v>1344</v>
      </c>
      <c r="AA30" s="10">
        <f t="shared" si="3"/>
        <v>1.1605373896644633</v>
      </c>
      <c r="AB30" s="15">
        <v>155</v>
      </c>
      <c r="AC30" s="10">
        <v>-0.81699999999999995</v>
      </c>
      <c r="AD30" s="10">
        <f t="shared" si="4"/>
        <v>9.8386650000000007</v>
      </c>
      <c r="AE30" s="10">
        <f t="shared" si="5"/>
        <v>10.03158</v>
      </c>
      <c r="AF30" s="10">
        <f t="shared" si="6"/>
        <v>6.1732800000000001</v>
      </c>
      <c r="AG30" s="10">
        <v>-0.35</v>
      </c>
      <c r="AH30" s="10">
        <f t="shared" si="7"/>
        <v>-10402.276789401492</v>
      </c>
      <c r="AI30" s="10">
        <f t="shared" si="8"/>
        <v>53367.395028483006</v>
      </c>
      <c r="AJ30" s="10">
        <f t="shared" si="9"/>
        <v>-63769.671817884497</v>
      </c>
      <c r="AK30" s="10">
        <f t="shared" si="10"/>
        <v>-913.87223487836263</v>
      </c>
      <c r="AL30" s="10">
        <f t="shared" si="11"/>
        <v>20704.872234878363</v>
      </c>
      <c r="AM30" s="15">
        <f t="shared" si="12"/>
        <v>4.6176152537939625</v>
      </c>
      <c r="AN30" s="15">
        <f t="shared" si="13"/>
        <v>19.135380608154151</v>
      </c>
      <c r="AO30" s="15">
        <f t="shared" si="14"/>
        <v>9.8440052000588221</v>
      </c>
      <c r="AP30" s="10">
        <f t="shared" si="15"/>
        <v>-5.3402000588214094E-3</v>
      </c>
      <c r="AQ30" s="10">
        <f t="shared" si="16"/>
        <v>-5.4248245000820393E-2</v>
      </c>
      <c r="AR30" s="10">
        <f t="shared" si="17"/>
        <v>6.1563941155525717</v>
      </c>
      <c r="AS30" s="10">
        <f t="shared" si="18"/>
        <v>28</v>
      </c>
    </row>
    <row r="31" spans="1:45" x14ac:dyDescent="0.25">
      <c r="A31" t="s">
        <v>45</v>
      </c>
      <c r="B31" s="10" t="s">
        <v>45</v>
      </c>
      <c r="C31" s="11">
        <v>42427</v>
      </c>
      <c r="D31" s="10" t="s">
        <v>40</v>
      </c>
      <c r="E31" s="10" t="s">
        <v>41</v>
      </c>
      <c r="F31" s="10">
        <v>18.920000000000002</v>
      </c>
      <c r="G31" s="10">
        <v>19.16</v>
      </c>
      <c r="H31" s="10">
        <v>63.5</v>
      </c>
      <c r="I31" s="10">
        <v>120</v>
      </c>
      <c r="J31" s="10">
        <v>14</v>
      </c>
      <c r="K31" s="10">
        <v>12.5</v>
      </c>
      <c r="L31" s="10">
        <v>12.5</v>
      </c>
      <c r="M31" s="10">
        <v>113840</v>
      </c>
      <c r="N31" s="10">
        <v>240</v>
      </c>
      <c r="O31" s="10">
        <v>120</v>
      </c>
      <c r="P31" s="10">
        <v>32</v>
      </c>
      <c r="Q31" s="10">
        <v>28</v>
      </c>
      <c r="R31" s="10">
        <v>295</v>
      </c>
      <c r="S31" s="10">
        <v>320</v>
      </c>
      <c r="T31" s="10">
        <v>20196</v>
      </c>
      <c r="U31" s="10">
        <v>4</v>
      </c>
      <c r="V31" s="12">
        <v>1344</v>
      </c>
      <c r="W31" s="12">
        <v>12.5</v>
      </c>
      <c r="X31" s="10">
        <f t="shared" si="0"/>
        <v>12.5</v>
      </c>
      <c r="Y31" s="10">
        <f t="shared" si="1"/>
        <v>0</v>
      </c>
      <c r="Z31" s="10">
        <f t="shared" si="2"/>
        <v>1344</v>
      </c>
      <c r="AA31" s="10">
        <f t="shared" si="3"/>
        <v>1.1567342194541914</v>
      </c>
      <c r="AB31" s="15">
        <v>160</v>
      </c>
      <c r="AC31" s="10">
        <v>-0.78400000000000003</v>
      </c>
      <c r="AD31" s="10">
        <f t="shared" si="4"/>
        <v>9.7332048000000011</v>
      </c>
      <c r="AE31" s="10">
        <f t="shared" si="5"/>
        <v>9.8566704000000005</v>
      </c>
      <c r="AF31" s="10">
        <f t="shared" si="6"/>
        <v>7.2021600000000001</v>
      </c>
      <c r="AG31" s="10">
        <v>-0.35</v>
      </c>
      <c r="AH31" s="10">
        <f t="shared" si="7"/>
        <v>-14112.255519992601</v>
      </c>
      <c r="AI31" s="10">
        <f t="shared" si="8"/>
        <v>51353.758898159387</v>
      </c>
      <c r="AJ31" s="10">
        <f t="shared" si="9"/>
        <v>-65466.014418151986</v>
      </c>
      <c r="AK31" s="10">
        <f t="shared" si="10"/>
        <v>-921.824180744817</v>
      </c>
      <c r="AL31" s="10">
        <f t="shared" si="11"/>
        <v>21117.824180744818</v>
      </c>
      <c r="AM31" s="15">
        <f t="shared" si="12"/>
        <v>4.5643898828719429</v>
      </c>
      <c r="AN31" s="15">
        <f t="shared" si="13"/>
        <v>19.247870238532716</v>
      </c>
      <c r="AO31" s="15">
        <f t="shared" si="14"/>
        <v>9.9018743655107713</v>
      </c>
      <c r="AP31" s="10">
        <f t="shared" si="15"/>
        <v>-0.16866956551077017</v>
      </c>
      <c r="AQ31" s="10">
        <f t="shared" si="16"/>
        <v>-1.7034104785076178</v>
      </c>
      <c r="AR31" s="10">
        <f t="shared" si="17"/>
        <v>5.7817607652520708</v>
      </c>
      <c r="AS31" s="10">
        <f t="shared" si="18"/>
        <v>28</v>
      </c>
    </row>
    <row r="32" spans="1:45" x14ac:dyDescent="0.25">
      <c r="A32" t="s">
        <v>45</v>
      </c>
      <c r="B32" s="10" t="s">
        <v>45</v>
      </c>
      <c r="C32" s="11">
        <v>42428</v>
      </c>
      <c r="D32" s="10" t="s">
        <v>40</v>
      </c>
      <c r="E32" s="10" t="s">
        <v>41</v>
      </c>
      <c r="F32" s="10">
        <v>18.832999999999998</v>
      </c>
      <c r="G32" s="10">
        <v>19.042000000000002</v>
      </c>
      <c r="H32" s="10">
        <v>59.8</v>
      </c>
      <c r="I32" s="10">
        <v>150</v>
      </c>
      <c r="J32" s="10">
        <v>15</v>
      </c>
      <c r="K32" s="10">
        <v>12.5</v>
      </c>
      <c r="L32" s="10">
        <v>12.5</v>
      </c>
      <c r="M32" s="10">
        <v>113770</v>
      </c>
      <c r="N32" s="10">
        <v>241</v>
      </c>
      <c r="O32" s="10">
        <v>150</v>
      </c>
      <c r="P32" s="10">
        <v>32</v>
      </c>
      <c r="Q32" s="10">
        <v>28</v>
      </c>
      <c r="R32" s="10">
        <v>295</v>
      </c>
      <c r="S32" s="10">
        <v>320</v>
      </c>
      <c r="T32" s="10">
        <v>19698</v>
      </c>
      <c r="U32" s="10">
        <v>4</v>
      </c>
      <c r="V32" s="12">
        <v>1344</v>
      </c>
      <c r="W32" s="12">
        <v>12.5</v>
      </c>
      <c r="X32" s="10">
        <f t="shared" si="0"/>
        <v>12.5</v>
      </c>
      <c r="Y32" s="10">
        <f t="shared" si="1"/>
        <v>0</v>
      </c>
      <c r="Z32" s="10">
        <f t="shared" si="2"/>
        <v>1344</v>
      </c>
      <c r="AA32" s="10">
        <f t="shared" si="3"/>
        <v>1.1567342194541914</v>
      </c>
      <c r="AB32" s="13">
        <v>165</v>
      </c>
      <c r="AC32" s="14">
        <v>-0.75</v>
      </c>
      <c r="AD32" s="10">
        <f t="shared" si="4"/>
        <v>9.6884485199999997</v>
      </c>
      <c r="AE32" s="10">
        <f t="shared" si="5"/>
        <v>9.7959664800000006</v>
      </c>
      <c r="AF32" s="10">
        <f t="shared" si="6"/>
        <v>7.7165999999999997</v>
      </c>
      <c r="AG32" s="10">
        <v>-0.85</v>
      </c>
      <c r="AH32" s="10">
        <f t="shared" si="7"/>
        <v>-39343.569507267996</v>
      </c>
      <c r="AI32" s="10">
        <f t="shared" si="8"/>
        <v>50723.165621738532</v>
      </c>
      <c r="AJ32" s="10">
        <f t="shared" si="9"/>
        <v>-90066.735129006527</v>
      </c>
      <c r="AK32" s="10">
        <f t="shared" si="10"/>
        <v>-1260.4153118382665</v>
      </c>
      <c r="AL32" s="10">
        <f t="shared" si="11"/>
        <v>20958.415311838267</v>
      </c>
      <c r="AM32" s="15">
        <f t="shared" si="12"/>
        <v>6.3986968821112162</v>
      </c>
      <c r="AN32" s="15">
        <f t="shared" si="13"/>
        <v>19.206124816357509</v>
      </c>
      <c r="AO32" s="15">
        <f t="shared" si="14"/>
        <v>9.8803988505269569</v>
      </c>
      <c r="AP32" s="10">
        <f t="shared" si="15"/>
        <v>-0.1919503305269572</v>
      </c>
      <c r="AQ32" s="10">
        <f t="shared" si="16"/>
        <v>-1.9427386832336209</v>
      </c>
      <c r="AR32" s="10">
        <f t="shared" si="17"/>
        <v>7.0563420642985371</v>
      </c>
      <c r="AS32" s="10">
        <f t="shared" si="18"/>
        <v>28</v>
      </c>
    </row>
    <row r="33" spans="1:45" x14ac:dyDescent="0.25">
      <c r="A33" t="s">
        <v>45</v>
      </c>
      <c r="B33" s="10" t="s">
        <v>45</v>
      </c>
      <c r="C33" s="11">
        <v>42429</v>
      </c>
      <c r="D33" s="10" t="s">
        <v>40</v>
      </c>
      <c r="E33" s="10" t="s">
        <v>41</v>
      </c>
      <c r="F33" s="10">
        <v>19.120000839233398</v>
      </c>
      <c r="G33" s="10">
        <v>19.12</v>
      </c>
      <c r="H33" s="10">
        <v>66.900000000000006</v>
      </c>
      <c r="I33" s="10">
        <v>120</v>
      </c>
      <c r="J33" s="10">
        <v>12</v>
      </c>
      <c r="K33" s="10">
        <v>12.5</v>
      </c>
      <c r="L33" s="10">
        <v>12.5</v>
      </c>
      <c r="M33" s="10">
        <v>113700</v>
      </c>
      <c r="N33" s="10">
        <v>247</v>
      </c>
      <c r="O33" s="10">
        <v>100</v>
      </c>
      <c r="P33" s="10">
        <v>32</v>
      </c>
      <c r="Q33" s="10">
        <v>28</v>
      </c>
      <c r="R33" s="10">
        <v>295</v>
      </c>
      <c r="S33" s="10">
        <v>320</v>
      </c>
      <c r="T33" s="10">
        <v>20323</v>
      </c>
      <c r="U33" s="10">
        <v>4</v>
      </c>
      <c r="V33" s="12">
        <v>1344</v>
      </c>
      <c r="W33" s="12">
        <v>12.5</v>
      </c>
      <c r="X33" s="10">
        <f t="shared" si="0"/>
        <v>12.5</v>
      </c>
      <c r="Y33" s="10">
        <f t="shared" si="1"/>
        <v>0</v>
      </c>
      <c r="Z33" s="10">
        <f t="shared" si="2"/>
        <v>1344</v>
      </c>
      <c r="AA33" s="10">
        <f t="shared" si="3"/>
        <v>1.1567342194541914</v>
      </c>
      <c r="AB33" s="15">
        <v>170</v>
      </c>
      <c r="AC33" s="10">
        <v>-0.73340000000000005</v>
      </c>
      <c r="AD33" s="10">
        <f t="shared" si="4"/>
        <v>9.8360932317352301</v>
      </c>
      <c r="AE33" s="10">
        <f t="shared" si="5"/>
        <v>9.8360928000000012</v>
      </c>
      <c r="AF33" s="10">
        <f t="shared" si="6"/>
        <v>6.1732800000000001</v>
      </c>
      <c r="AG33" s="10">
        <v>-0.35</v>
      </c>
      <c r="AH33" s="10">
        <f t="shared" si="7"/>
        <v>-10368.187728974157</v>
      </c>
      <c r="AI33" s="10">
        <f t="shared" si="8"/>
        <v>51139.562014143296</v>
      </c>
      <c r="AJ33" s="10">
        <f t="shared" si="9"/>
        <v>-61507.749743117456</v>
      </c>
      <c r="AK33" s="10">
        <f t="shared" si="10"/>
        <v>-864.2799062749707</v>
      </c>
      <c r="AL33" s="10">
        <f t="shared" si="11"/>
        <v>21187.279906274969</v>
      </c>
      <c r="AM33" s="15">
        <f t="shared" si="12"/>
        <v>4.2527181335185213</v>
      </c>
      <c r="AN33" s="15">
        <f t="shared" si="13"/>
        <v>19.26853865492405</v>
      </c>
      <c r="AO33" s="15">
        <f t="shared" si="14"/>
        <v>9.9125070256391279</v>
      </c>
      <c r="AP33" s="10">
        <f t="shared" si="15"/>
        <v>-7.6413793903897798E-2</v>
      </c>
      <c r="AQ33" s="10">
        <f t="shared" si="16"/>
        <v>-0.77088262037293109</v>
      </c>
      <c r="AR33" s="10">
        <f t="shared" si="17"/>
        <v>5.9985344415716808</v>
      </c>
      <c r="AS33" s="10">
        <f t="shared" si="18"/>
        <v>28</v>
      </c>
    </row>
    <row r="34" spans="1:45" x14ac:dyDescent="0.25">
      <c r="A34" t="s">
        <v>45</v>
      </c>
      <c r="B34" s="10" t="s">
        <v>45</v>
      </c>
      <c r="C34" s="11">
        <v>42430</v>
      </c>
      <c r="D34" s="10" t="s">
        <v>40</v>
      </c>
      <c r="E34" s="10" t="s">
        <v>41</v>
      </c>
      <c r="F34" s="10">
        <v>19.042000000000002</v>
      </c>
      <c r="G34" s="10">
        <v>19.207999999999998</v>
      </c>
      <c r="H34" s="10">
        <v>63.2</v>
      </c>
      <c r="I34" s="10">
        <v>170</v>
      </c>
      <c r="J34" s="10">
        <v>16</v>
      </c>
      <c r="K34" s="10">
        <v>12.5</v>
      </c>
      <c r="L34" s="10">
        <v>12.5</v>
      </c>
      <c r="M34" s="10">
        <v>113620</v>
      </c>
      <c r="N34" s="10">
        <v>235</v>
      </c>
      <c r="O34" s="10">
        <v>150</v>
      </c>
      <c r="P34" s="10">
        <v>32</v>
      </c>
      <c r="Q34" s="10">
        <v>29</v>
      </c>
      <c r="R34" s="10">
        <v>300</v>
      </c>
      <c r="S34" s="10">
        <v>320</v>
      </c>
      <c r="T34" s="10">
        <v>19150.8</v>
      </c>
      <c r="U34" s="10">
        <v>4</v>
      </c>
      <c r="V34" s="12">
        <v>1344</v>
      </c>
      <c r="W34" s="12">
        <v>12.5</v>
      </c>
      <c r="X34" s="10">
        <f t="shared" si="0"/>
        <v>12.5</v>
      </c>
      <c r="Y34" s="10">
        <f t="shared" si="1"/>
        <v>0</v>
      </c>
      <c r="Z34" s="10">
        <f t="shared" si="2"/>
        <v>1344</v>
      </c>
      <c r="AA34" s="10">
        <f t="shared" si="3"/>
        <v>1.1567342194541914</v>
      </c>
      <c r="AB34" s="10"/>
      <c r="AC34" s="10"/>
      <c r="AD34" s="10">
        <f t="shared" si="4"/>
        <v>9.7959664800000006</v>
      </c>
      <c r="AE34" s="10">
        <f t="shared" si="5"/>
        <v>9.881363519999999</v>
      </c>
      <c r="AF34" s="10">
        <f t="shared" si="6"/>
        <v>8.2310400000000001</v>
      </c>
      <c r="AG34" s="10">
        <v>-0.73340000000000005</v>
      </c>
      <c r="AH34" s="10">
        <f t="shared" si="7"/>
        <v>-38623.638757737885</v>
      </c>
      <c r="AI34" s="10">
        <f t="shared" si="8"/>
        <v>51611.386046934596</v>
      </c>
      <c r="AJ34" s="10">
        <f t="shared" si="9"/>
        <v>-90235.024804672488</v>
      </c>
      <c r="AK34" s="10">
        <f t="shared" si="10"/>
        <v>-1273.7786890445511</v>
      </c>
      <c r="AL34" s="10">
        <f t="shared" si="11"/>
        <v>20424.578689044549</v>
      </c>
      <c r="AM34" s="15">
        <f t="shared" si="12"/>
        <v>6.6513079821446084</v>
      </c>
      <c r="AN34" s="15">
        <f t="shared" si="13"/>
        <v>19.063312203889975</v>
      </c>
      <c r="AO34" s="15">
        <f t="shared" si="14"/>
        <v>9.806930330169159</v>
      </c>
      <c r="AP34" s="10">
        <f t="shared" si="15"/>
        <v>-1.0963850169158462E-2</v>
      </c>
      <c r="AQ34" s="10">
        <f t="shared" si="16"/>
        <v>-0.11179696194465927</v>
      </c>
      <c r="AR34" s="10">
        <f t="shared" si="17"/>
        <v>3.5790815556373299</v>
      </c>
      <c r="AS34" s="10">
        <f t="shared" si="18"/>
        <v>29</v>
      </c>
    </row>
    <row r="35" spans="1:45" x14ac:dyDescent="0.25">
      <c r="A35" t="s">
        <v>45</v>
      </c>
      <c r="B35" s="10" t="s">
        <v>45</v>
      </c>
      <c r="C35" s="11">
        <v>42431</v>
      </c>
      <c r="D35" s="10" t="s">
        <v>40</v>
      </c>
      <c r="E35" s="10" t="s">
        <v>41</v>
      </c>
      <c r="F35" s="10">
        <v>18.68</v>
      </c>
      <c r="G35" s="10">
        <v>19.760000000000002</v>
      </c>
      <c r="H35" s="10">
        <v>63.7</v>
      </c>
      <c r="I35" s="10">
        <v>110</v>
      </c>
      <c r="J35" s="10">
        <v>18</v>
      </c>
      <c r="K35" s="10">
        <v>12.5</v>
      </c>
      <c r="L35" s="10">
        <v>12.5</v>
      </c>
      <c r="M35" s="10">
        <v>113540</v>
      </c>
      <c r="N35" s="10">
        <v>245</v>
      </c>
      <c r="O35" s="10">
        <v>100</v>
      </c>
      <c r="P35" s="10">
        <v>32</v>
      </c>
      <c r="Q35" s="10">
        <v>29</v>
      </c>
      <c r="R35" s="10">
        <v>300</v>
      </c>
      <c r="S35" s="10">
        <v>320</v>
      </c>
      <c r="T35" s="10">
        <v>20381</v>
      </c>
      <c r="U35" s="10">
        <v>4</v>
      </c>
      <c r="V35" s="12">
        <v>1344</v>
      </c>
      <c r="W35" s="12">
        <v>12.5</v>
      </c>
      <c r="X35" s="10">
        <f t="shared" si="0"/>
        <v>12.5</v>
      </c>
      <c r="Y35" s="10">
        <f t="shared" si="1"/>
        <v>0</v>
      </c>
      <c r="Z35" s="10">
        <f t="shared" si="2"/>
        <v>1344</v>
      </c>
      <c r="AA35" s="10">
        <f t="shared" si="3"/>
        <v>1.1567342194541914</v>
      </c>
      <c r="AB35" s="10"/>
      <c r="AC35" s="10"/>
      <c r="AD35" s="10">
        <f t="shared" si="4"/>
        <v>9.6097391999999999</v>
      </c>
      <c r="AE35" s="10">
        <f t="shared" si="5"/>
        <v>10.165334400000001</v>
      </c>
      <c r="AF35" s="10">
        <f t="shared" si="6"/>
        <v>9.259920000000001</v>
      </c>
      <c r="AG35" s="10">
        <v>-0.05</v>
      </c>
      <c r="AH35" s="10">
        <f t="shared" si="7"/>
        <v>-3332.631770027408</v>
      </c>
      <c r="AI35" s="10">
        <f t="shared" si="8"/>
        <v>54620.429245301508</v>
      </c>
      <c r="AJ35" s="10">
        <f t="shared" si="9"/>
        <v>-57953.061015328916</v>
      </c>
      <c r="AK35" s="10">
        <f t="shared" si="10"/>
        <v>-841.58892103488859</v>
      </c>
      <c r="AL35" s="10">
        <f t="shared" si="11"/>
        <v>21222.588921034887</v>
      </c>
      <c r="AM35" s="15">
        <f t="shared" si="12"/>
        <v>4.1292817871296155</v>
      </c>
      <c r="AN35" s="15">
        <f t="shared" si="13"/>
        <v>19.280366107613382</v>
      </c>
      <c r="AO35" s="15">
        <f t="shared" si="14"/>
        <v>9.9185915404006284</v>
      </c>
      <c r="AP35" s="10">
        <f t="shared" si="15"/>
        <v>-0.30885234040062848</v>
      </c>
      <c r="AQ35" s="10">
        <f t="shared" si="16"/>
        <v>-3.113872964146212</v>
      </c>
      <c r="AR35" s="10">
        <f t="shared" si="17"/>
        <v>19.420508913525705</v>
      </c>
      <c r="AS35" s="10">
        <f t="shared" si="18"/>
        <v>29</v>
      </c>
    </row>
    <row r="36" spans="1:45" x14ac:dyDescent="0.25">
      <c r="A36" t="s">
        <v>45</v>
      </c>
      <c r="B36" s="10" t="s">
        <v>45</v>
      </c>
      <c r="C36" s="11">
        <v>42432</v>
      </c>
      <c r="D36" s="10" t="s">
        <v>40</v>
      </c>
      <c r="E36" s="10" t="s">
        <v>41</v>
      </c>
      <c r="F36" s="10">
        <v>18.625</v>
      </c>
      <c r="G36" s="10">
        <v>18.582999999999998</v>
      </c>
      <c r="H36" s="10">
        <v>63.1</v>
      </c>
      <c r="I36" s="10">
        <v>100</v>
      </c>
      <c r="J36" s="10">
        <v>17</v>
      </c>
      <c r="K36" s="10">
        <v>12.5</v>
      </c>
      <c r="L36" s="10">
        <v>12.5</v>
      </c>
      <c r="M36" s="10">
        <v>113540</v>
      </c>
      <c r="N36" s="10">
        <v>245</v>
      </c>
      <c r="O36" s="10">
        <v>80</v>
      </c>
      <c r="P36" s="10">
        <v>32</v>
      </c>
      <c r="Q36" s="10">
        <v>29</v>
      </c>
      <c r="R36" s="10">
        <v>305</v>
      </c>
      <c r="S36" s="10">
        <v>325</v>
      </c>
      <c r="T36" s="10">
        <v>20167.8</v>
      </c>
      <c r="U36" s="10">
        <v>4</v>
      </c>
      <c r="V36" s="12">
        <v>1344</v>
      </c>
      <c r="W36" s="12">
        <v>12.5</v>
      </c>
      <c r="X36" s="10">
        <f t="shared" si="0"/>
        <v>12.5</v>
      </c>
      <c r="Y36" s="10">
        <f t="shared" si="1"/>
        <v>0</v>
      </c>
      <c r="Z36" s="10">
        <f t="shared" si="2"/>
        <v>1344</v>
      </c>
      <c r="AA36" s="10">
        <f t="shared" si="3"/>
        <v>1.1567342194541914</v>
      </c>
      <c r="AB36" s="10"/>
      <c r="AC36" s="10"/>
      <c r="AD36" s="10">
        <f t="shared" si="4"/>
        <v>9.5814450000000004</v>
      </c>
      <c r="AE36" s="10">
        <f t="shared" si="5"/>
        <v>9.5598385199999996</v>
      </c>
      <c r="AF36" s="10">
        <f t="shared" si="6"/>
        <v>8.7454800000000006</v>
      </c>
      <c r="AG36" s="10">
        <v>0.15</v>
      </c>
      <c r="AH36" s="10">
        <f t="shared" si="7"/>
        <v>8917.8757549807488</v>
      </c>
      <c r="AI36" s="10">
        <f t="shared" si="8"/>
        <v>48307.313079714237</v>
      </c>
      <c r="AJ36" s="10">
        <f t="shared" si="9"/>
        <v>-39389.437324733488</v>
      </c>
      <c r="AK36" s="10">
        <f t="shared" si="10"/>
        <v>-537.93808602587558</v>
      </c>
      <c r="AL36" s="10">
        <f t="shared" si="11"/>
        <v>20705.738086025875</v>
      </c>
      <c r="AM36" s="15">
        <f t="shared" si="12"/>
        <v>2.6673116850914589</v>
      </c>
      <c r="AN36" s="15">
        <f t="shared" si="13"/>
        <v>19.141208518462921</v>
      </c>
      <c r="AO36" s="15">
        <f t="shared" si="14"/>
        <v>9.8470033102380654</v>
      </c>
      <c r="AP36" s="10">
        <f t="shared" si="15"/>
        <v>-0.26555831023806498</v>
      </c>
      <c r="AQ36" s="10">
        <f t="shared" si="16"/>
        <v>-2.6968439216625462</v>
      </c>
      <c r="AR36" s="10">
        <f t="shared" si="17"/>
        <v>4.8667180789275966</v>
      </c>
      <c r="AS36" s="10">
        <f t="shared" si="18"/>
        <v>29</v>
      </c>
    </row>
    <row r="37" spans="1:45" x14ac:dyDescent="0.25">
      <c r="A37" t="s">
        <v>45</v>
      </c>
      <c r="B37" s="10" t="s">
        <v>45</v>
      </c>
      <c r="C37" s="11">
        <v>42433</v>
      </c>
      <c r="D37" s="10" t="s">
        <v>40</v>
      </c>
      <c r="E37" s="10" t="s">
        <v>41</v>
      </c>
      <c r="F37" s="10">
        <v>18.559999999999999</v>
      </c>
      <c r="G37" s="10">
        <v>19.36</v>
      </c>
      <c r="H37" s="10">
        <v>62.6</v>
      </c>
      <c r="I37" s="10">
        <v>120</v>
      </c>
      <c r="J37" s="10">
        <v>17</v>
      </c>
      <c r="K37" s="10">
        <v>12.5</v>
      </c>
      <c r="L37" s="10">
        <v>12.5</v>
      </c>
      <c r="M37" s="10">
        <v>113380</v>
      </c>
      <c r="N37" s="10">
        <v>262</v>
      </c>
      <c r="O37" s="10">
        <v>100</v>
      </c>
      <c r="P37" s="10">
        <v>32</v>
      </c>
      <c r="Q37" s="10">
        <v>29</v>
      </c>
      <c r="R37" s="10">
        <v>305</v>
      </c>
      <c r="S37" s="10">
        <v>315</v>
      </c>
      <c r="T37" s="10">
        <v>19773</v>
      </c>
      <c r="U37" s="10">
        <v>4</v>
      </c>
      <c r="V37" s="12">
        <v>1344</v>
      </c>
      <c r="W37" s="12">
        <v>12.5</v>
      </c>
      <c r="X37" s="10">
        <f t="shared" si="0"/>
        <v>12.5</v>
      </c>
      <c r="Y37" s="10">
        <f t="shared" si="1"/>
        <v>0</v>
      </c>
      <c r="Z37" s="10">
        <f t="shared" si="2"/>
        <v>1344</v>
      </c>
      <c r="AA37" s="10">
        <f t="shared" si="3"/>
        <v>1.1567342194541914</v>
      </c>
      <c r="AB37" s="10"/>
      <c r="AC37" s="10"/>
      <c r="AD37" s="10">
        <f t="shared" si="4"/>
        <v>9.5480064000000002</v>
      </c>
      <c r="AE37" s="10">
        <f t="shared" si="5"/>
        <v>9.9595584000000006</v>
      </c>
      <c r="AF37" s="10">
        <f t="shared" si="6"/>
        <v>8.7454800000000006</v>
      </c>
      <c r="AG37" s="10">
        <v>-0.35</v>
      </c>
      <c r="AH37" s="10">
        <f t="shared" si="7"/>
        <v>-20808.376761621748</v>
      </c>
      <c r="AI37" s="10">
        <f t="shared" si="8"/>
        <v>52431.457954102472</v>
      </c>
      <c r="AJ37" s="10">
        <f t="shared" si="9"/>
        <v>-73239.834715724224</v>
      </c>
      <c r="AK37" s="10">
        <f t="shared" si="10"/>
        <v>-1042.0520157965755</v>
      </c>
      <c r="AL37" s="10">
        <f t="shared" si="11"/>
        <v>20815.052015796577</v>
      </c>
      <c r="AM37" s="15">
        <f t="shared" si="12"/>
        <v>5.2700754351720862</v>
      </c>
      <c r="AN37" s="15">
        <f t="shared" si="13"/>
        <v>19.173207595524211</v>
      </c>
      <c r="AO37" s="15">
        <f t="shared" si="14"/>
        <v>9.863464915441476</v>
      </c>
      <c r="AP37" s="10">
        <f t="shared" si="15"/>
        <v>-0.31545851544147574</v>
      </c>
      <c r="AQ37" s="10">
        <f t="shared" si="16"/>
        <v>-3.1982525222715434</v>
      </c>
      <c r="AR37" s="10">
        <f t="shared" si="17"/>
        <v>5.8175662508307715</v>
      </c>
      <c r="AS37" s="10">
        <f t="shared" si="18"/>
        <v>29</v>
      </c>
    </row>
    <row r="38" spans="1:45" x14ac:dyDescent="0.25">
      <c r="A38" t="s">
        <v>45</v>
      </c>
      <c r="B38" s="10" t="s">
        <v>45</v>
      </c>
      <c r="C38" s="11">
        <v>42434</v>
      </c>
      <c r="D38" s="10" t="s">
        <v>40</v>
      </c>
      <c r="E38" s="10" t="s">
        <v>41</v>
      </c>
      <c r="F38" s="10">
        <v>18.375</v>
      </c>
      <c r="G38" s="10">
        <v>18.707999999999998</v>
      </c>
      <c r="H38" s="10">
        <v>61.4</v>
      </c>
      <c r="I38" s="10">
        <v>20</v>
      </c>
      <c r="J38" s="10">
        <v>15</v>
      </c>
      <c r="K38" s="10">
        <v>12.5</v>
      </c>
      <c r="L38" s="10">
        <v>12.5</v>
      </c>
      <c r="M38" s="10">
        <v>113380</v>
      </c>
      <c r="N38" s="10">
        <v>263</v>
      </c>
      <c r="O38" s="10">
        <v>30</v>
      </c>
      <c r="P38" s="10">
        <v>32</v>
      </c>
      <c r="Q38" s="10">
        <v>29</v>
      </c>
      <c r="R38" s="10">
        <v>300</v>
      </c>
      <c r="S38" s="10">
        <v>310</v>
      </c>
      <c r="T38" s="10">
        <v>18683</v>
      </c>
      <c r="U38" s="10">
        <v>4</v>
      </c>
      <c r="V38" s="12">
        <v>1344</v>
      </c>
      <c r="W38" s="12">
        <v>12.5</v>
      </c>
      <c r="X38" s="10">
        <f t="shared" si="0"/>
        <v>12.5</v>
      </c>
      <c r="Y38" s="10">
        <f t="shared" si="1"/>
        <v>0</v>
      </c>
      <c r="Z38" s="10">
        <f t="shared" si="2"/>
        <v>1344</v>
      </c>
      <c r="AA38" s="10">
        <f t="shared" si="3"/>
        <v>1.1567342194541914</v>
      </c>
      <c r="AB38" s="10"/>
      <c r="AC38" s="10"/>
      <c r="AD38" s="10">
        <f t="shared" si="4"/>
        <v>9.4528350000000003</v>
      </c>
      <c r="AE38" s="10">
        <f t="shared" si="5"/>
        <v>9.6241435199999987</v>
      </c>
      <c r="AF38" s="10">
        <f t="shared" si="6"/>
        <v>7.7165999999999997</v>
      </c>
      <c r="AG38" s="10">
        <v>0.75</v>
      </c>
      <c r="AH38" s="10">
        <f t="shared" si="7"/>
        <v>34714.914271118818</v>
      </c>
      <c r="AI38" s="10">
        <f t="shared" si="8"/>
        <v>48959.384657712239</v>
      </c>
      <c r="AJ38" s="10">
        <f t="shared" si="9"/>
        <v>-14244.470386593421</v>
      </c>
      <c r="AK38" s="10">
        <f t="shared" si="10"/>
        <v>-195.84403909566421</v>
      </c>
      <c r="AL38" s="10">
        <f t="shared" si="11"/>
        <v>18878.844039095664</v>
      </c>
      <c r="AM38" s="15">
        <f t="shared" si="12"/>
        <v>1.0482472787864043</v>
      </c>
      <c r="AN38" s="15">
        <f t="shared" si="13"/>
        <v>18.630946471660913</v>
      </c>
      <c r="AO38" s="15">
        <f t="shared" si="14"/>
        <v>9.5845041028812403</v>
      </c>
      <c r="AP38" s="10">
        <f t="shared" si="15"/>
        <v>-0.13166910288124001</v>
      </c>
      <c r="AQ38" s="10">
        <f t="shared" si="16"/>
        <v>-1.3737706350572521</v>
      </c>
      <c r="AR38" s="10">
        <f t="shared" si="17"/>
        <v>9.5685464904445485</v>
      </c>
      <c r="AS38" s="10">
        <f t="shared" si="18"/>
        <v>29</v>
      </c>
    </row>
    <row r="39" spans="1:45" x14ac:dyDescent="0.25">
      <c r="A39" t="s">
        <v>45</v>
      </c>
      <c r="B39" s="10" t="s">
        <v>45</v>
      </c>
      <c r="C39" s="11">
        <v>42435</v>
      </c>
      <c r="D39" s="10" t="s">
        <v>40</v>
      </c>
      <c r="E39" s="10" t="s">
        <v>41</v>
      </c>
      <c r="F39" s="10">
        <v>17.88</v>
      </c>
      <c r="G39" s="10">
        <v>18.559999999999999</v>
      </c>
      <c r="H39" s="10">
        <v>62.3</v>
      </c>
      <c r="I39" s="10">
        <v>90</v>
      </c>
      <c r="J39" s="10">
        <v>23</v>
      </c>
      <c r="K39" s="10">
        <v>12.5</v>
      </c>
      <c r="L39" s="10">
        <v>12.5</v>
      </c>
      <c r="M39" s="10">
        <v>113220</v>
      </c>
      <c r="N39" s="10">
        <v>268</v>
      </c>
      <c r="O39" s="10">
        <v>80</v>
      </c>
      <c r="P39" s="10">
        <v>23</v>
      </c>
      <c r="Q39" s="10">
        <v>22</v>
      </c>
      <c r="R39" s="10">
        <v>310</v>
      </c>
      <c r="S39" s="10">
        <v>320</v>
      </c>
      <c r="T39" s="10">
        <v>20257</v>
      </c>
      <c r="U39" s="10">
        <v>5</v>
      </c>
      <c r="V39" s="12">
        <v>1344</v>
      </c>
      <c r="W39" s="12">
        <v>12.5</v>
      </c>
      <c r="X39" s="10">
        <f t="shared" si="0"/>
        <v>12.5</v>
      </c>
      <c r="Y39" s="10">
        <f t="shared" si="1"/>
        <v>0</v>
      </c>
      <c r="Z39" s="10">
        <f t="shared" si="2"/>
        <v>1344</v>
      </c>
      <c r="AA39" s="10">
        <f t="shared" si="3"/>
        <v>1.1918873782422643</v>
      </c>
      <c r="AB39" s="10"/>
      <c r="AC39" s="10"/>
      <c r="AD39" s="10">
        <f t="shared" si="4"/>
        <v>9.1981871999999996</v>
      </c>
      <c r="AE39" s="10">
        <f t="shared" si="5"/>
        <v>9.5480064000000002</v>
      </c>
      <c r="AF39" s="10">
        <f t="shared" si="6"/>
        <v>11.83212</v>
      </c>
      <c r="AG39" s="10">
        <v>0.25</v>
      </c>
      <c r="AH39" s="10">
        <f t="shared" si="7"/>
        <v>28033.003653159154</v>
      </c>
      <c r="AI39" s="10">
        <f t="shared" si="8"/>
        <v>49652.235820850525</v>
      </c>
      <c r="AJ39" s="10">
        <f t="shared" si="9"/>
        <v>-21619.232167691371</v>
      </c>
      <c r="AK39" s="10">
        <f t="shared" si="10"/>
        <v>-294.88652442886155</v>
      </c>
      <c r="AL39" s="10">
        <f t="shared" si="11"/>
        <v>20551.886524428861</v>
      </c>
      <c r="AM39" s="15">
        <f t="shared" si="12"/>
        <v>1.4557265361547163</v>
      </c>
      <c r="AN39" s="15">
        <f t="shared" si="13"/>
        <v>19.103995008553504</v>
      </c>
      <c r="AO39" s="15">
        <f t="shared" si="14"/>
        <v>9.8278591922002647</v>
      </c>
      <c r="AP39" s="10">
        <f t="shared" si="15"/>
        <v>-0.62967199220026515</v>
      </c>
      <c r="AQ39" s="10">
        <f t="shared" si="16"/>
        <v>-6.4070107221315817</v>
      </c>
      <c r="AR39" s="10">
        <f t="shared" si="17"/>
        <v>18.231951961022119</v>
      </c>
      <c r="AS39" s="10">
        <f t="shared" si="18"/>
        <v>22</v>
      </c>
    </row>
    <row r="40" spans="1:45" x14ac:dyDescent="0.25">
      <c r="A40" t="s">
        <v>45</v>
      </c>
      <c r="B40" s="10" t="s">
        <v>45</v>
      </c>
      <c r="C40" s="11">
        <v>42436</v>
      </c>
      <c r="D40" s="10" t="s">
        <v>40</v>
      </c>
      <c r="E40" s="10" t="s">
        <v>41</v>
      </c>
      <c r="F40" s="10">
        <v>17.957999999999998</v>
      </c>
      <c r="G40" s="10">
        <v>18</v>
      </c>
      <c r="H40" s="10">
        <v>63.4</v>
      </c>
      <c r="I40" s="10">
        <v>60</v>
      </c>
      <c r="J40" s="10">
        <v>18</v>
      </c>
      <c r="K40" s="10">
        <v>12.5</v>
      </c>
      <c r="L40" s="10">
        <v>12.5</v>
      </c>
      <c r="M40" s="10">
        <v>113140</v>
      </c>
      <c r="N40" s="10">
        <v>273</v>
      </c>
      <c r="O40" s="10">
        <v>60</v>
      </c>
      <c r="P40" s="10">
        <v>20</v>
      </c>
      <c r="Q40" s="10">
        <v>19</v>
      </c>
      <c r="R40" s="10">
        <v>310</v>
      </c>
      <c r="S40" s="10">
        <v>320</v>
      </c>
      <c r="T40" s="10">
        <v>21514</v>
      </c>
      <c r="U40" s="10">
        <v>5</v>
      </c>
      <c r="V40" s="12">
        <v>1344</v>
      </c>
      <c r="W40" s="12">
        <v>12.5</v>
      </c>
      <c r="X40" s="10">
        <f t="shared" si="0"/>
        <v>12.5</v>
      </c>
      <c r="Y40" s="10">
        <f t="shared" si="1"/>
        <v>0</v>
      </c>
      <c r="Z40" s="10">
        <f t="shared" si="2"/>
        <v>1344</v>
      </c>
      <c r="AA40" s="10">
        <f t="shared" si="3"/>
        <v>1.2040847588826422</v>
      </c>
      <c r="AB40" s="10"/>
      <c r="AC40" s="10"/>
      <c r="AD40" s="10">
        <f t="shared" si="4"/>
        <v>9.2383135200000002</v>
      </c>
      <c r="AE40" s="10">
        <f t="shared" si="5"/>
        <v>9.259920000000001</v>
      </c>
      <c r="AF40" s="10">
        <f t="shared" si="6"/>
        <v>9.259920000000001</v>
      </c>
      <c r="AG40" s="10">
        <v>0.24</v>
      </c>
      <c r="AH40" s="10">
        <f t="shared" si="7"/>
        <v>16651.449449751137</v>
      </c>
      <c r="AI40" s="10">
        <f t="shared" si="8"/>
        <v>47179.10677429488</v>
      </c>
      <c r="AJ40" s="10">
        <f t="shared" si="9"/>
        <v>-30527.657324543743</v>
      </c>
      <c r="AK40" s="10">
        <f t="shared" si="10"/>
        <v>-403.83380658955588</v>
      </c>
      <c r="AL40" s="10">
        <f t="shared" si="11"/>
        <v>21917.833806589555</v>
      </c>
      <c r="AM40" s="15">
        <f t="shared" si="12"/>
        <v>1.8770744937694293</v>
      </c>
      <c r="AN40" s="15">
        <f t="shared" si="13"/>
        <v>19.469984772794955</v>
      </c>
      <c r="AO40" s="15">
        <f t="shared" si="14"/>
        <v>10.016138966516637</v>
      </c>
      <c r="AP40" s="10">
        <f t="shared" si="15"/>
        <v>-0.77782544651663699</v>
      </c>
      <c r="AQ40" s="10">
        <f t="shared" si="16"/>
        <v>-7.7657213934117895</v>
      </c>
      <c r="AR40" s="10">
        <f t="shared" si="17"/>
        <v>18.298187593139946</v>
      </c>
      <c r="AS40" s="10">
        <f t="shared" si="18"/>
        <v>19</v>
      </c>
    </row>
    <row r="41" spans="1:45" x14ac:dyDescent="0.25">
      <c r="A41" t="s">
        <v>45</v>
      </c>
      <c r="B41" s="10" t="s">
        <v>45</v>
      </c>
      <c r="C41" s="11">
        <v>42437</v>
      </c>
      <c r="D41" s="10" t="s">
        <v>40</v>
      </c>
      <c r="E41" s="10" t="s">
        <v>41</v>
      </c>
      <c r="F41" s="10">
        <v>18.52</v>
      </c>
      <c r="G41" s="10">
        <v>18.600000000000001</v>
      </c>
      <c r="H41" s="10">
        <v>63.1</v>
      </c>
      <c r="I41" s="10">
        <v>40</v>
      </c>
      <c r="J41" s="10">
        <v>17</v>
      </c>
      <c r="K41" s="10">
        <v>12.5</v>
      </c>
      <c r="L41" s="10">
        <v>12.5</v>
      </c>
      <c r="M41" s="10">
        <v>113050</v>
      </c>
      <c r="N41" s="10">
        <v>280</v>
      </c>
      <c r="O41" s="10">
        <v>40</v>
      </c>
      <c r="P41" s="10">
        <v>23</v>
      </c>
      <c r="Q41" s="10">
        <v>21</v>
      </c>
      <c r="R41" s="10">
        <v>310</v>
      </c>
      <c r="S41" s="10">
        <v>320</v>
      </c>
      <c r="T41" s="10">
        <v>20823</v>
      </c>
      <c r="U41" s="10">
        <v>4</v>
      </c>
      <c r="V41" s="12">
        <v>1344</v>
      </c>
      <c r="W41" s="12">
        <v>12.5</v>
      </c>
      <c r="X41" s="10">
        <f t="shared" si="0"/>
        <v>12.5</v>
      </c>
      <c r="Y41" s="10">
        <f t="shared" si="1"/>
        <v>0</v>
      </c>
      <c r="Z41" s="10">
        <f t="shared" si="2"/>
        <v>1344</v>
      </c>
      <c r="AA41" s="10">
        <f t="shared" si="3"/>
        <v>1.1918873782422643</v>
      </c>
      <c r="AB41" s="10"/>
      <c r="AC41" s="10"/>
      <c r="AD41" s="10">
        <f t="shared" si="4"/>
        <v>9.5274287999999991</v>
      </c>
      <c r="AE41" s="10">
        <f t="shared" si="5"/>
        <v>9.5685840000000013</v>
      </c>
      <c r="AF41" s="10">
        <f t="shared" si="6"/>
        <v>8.7454800000000006</v>
      </c>
      <c r="AG41" s="10">
        <v>0.48349999999999999</v>
      </c>
      <c r="AH41" s="10">
        <f t="shared" si="7"/>
        <v>29618.855576267742</v>
      </c>
      <c r="AI41" s="10">
        <f t="shared" si="8"/>
        <v>49866.484701821711</v>
      </c>
      <c r="AJ41" s="10">
        <f t="shared" si="9"/>
        <v>-20247.629125553969</v>
      </c>
      <c r="AK41" s="10">
        <f t="shared" si="10"/>
        <v>-276.77305726958531</v>
      </c>
      <c r="AL41" s="10">
        <f t="shared" si="11"/>
        <v>21099.773057269584</v>
      </c>
      <c r="AM41" s="15">
        <f t="shared" si="12"/>
        <v>1.3291699431858217</v>
      </c>
      <c r="AN41" s="15">
        <f t="shared" si="13"/>
        <v>19.254835902938371</v>
      </c>
      <c r="AO41" s="15">
        <f t="shared" si="14"/>
        <v>9.9054577819076162</v>
      </c>
      <c r="AP41" s="10">
        <f t="shared" si="15"/>
        <v>-0.37802898190761702</v>
      </c>
      <c r="AQ41" s="10">
        <f t="shared" si="16"/>
        <v>-3.8163706335520344</v>
      </c>
      <c r="AR41" s="10">
        <f t="shared" si="17"/>
        <v>16.723111409172482</v>
      </c>
      <c r="AS41" s="10">
        <f t="shared" si="18"/>
        <v>21</v>
      </c>
    </row>
    <row r="42" spans="1:45" x14ac:dyDescent="0.25">
      <c r="A42" t="s">
        <v>45</v>
      </c>
      <c r="B42" s="10" t="s">
        <v>45</v>
      </c>
      <c r="C42" s="11">
        <v>42438</v>
      </c>
      <c r="D42" s="10" t="s">
        <v>40</v>
      </c>
      <c r="E42" s="10" t="s">
        <v>41</v>
      </c>
      <c r="F42" s="10">
        <v>17.84</v>
      </c>
      <c r="G42" s="10">
        <v>18.04</v>
      </c>
      <c r="H42" s="10">
        <v>60.2</v>
      </c>
      <c r="I42" s="10">
        <v>60</v>
      </c>
      <c r="J42" s="10">
        <v>22</v>
      </c>
      <c r="K42" s="10">
        <v>12.5</v>
      </c>
      <c r="L42" s="10">
        <v>12.5</v>
      </c>
      <c r="M42" s="10">
        <v>112970</v>
      </c>
      <c r="N42" s="10">
        <v>284</v>
      </c>
      <c r="O42" s="10">
        <v>60</v>
      </c>
      <c r="P42" s="10">
        <v>25</v>
      </c>
      <c r="Q42" s="10">
        <v>22</v>
      </c>
      <c r="R42" s="10">
        <v>280</v>
      </c>
      <c r="S42" s="10">
        <v>290</v>
      </c>
      <c r="T42" s="10">
        <v>17929</v>
      </c>
      <c r="U42" s="10">
        <v>4</v>
      </c>
      <c r="V42" s="12">
        <v>1344</v>
      </c>
      <c r="W42" s="12">
        <v>12.5</v>
      </c>
      <c r="X42" s="10">
        <f t="shared" si="0"/>
        <v>12.5</v>
      </c>
      <c r="Y42" s="10">
        <f t="shared" si="1"/>
        <v>0</v>
      </c>
      <c r="Z42" s="10">
        <f t="shared" si="2"/>
        <v>1344</v>
      </c>
      <c r="AA42" s="10">
        <f t="shared" si="3"/>
        <v>1.1838921585324385</v>
      </c>
      <c r="AB42" s="10"/>
      <c r="AC42" s="10"/>
      <c r="AD42" s="10">
        <f t="shared" si="4"/>
        <v>9.1776096000000003</v>
      </c>
      <c r="AE42" s="10">
        <f t="shared" si="5"/>
        <v>9.2804976000000003</v>
      </c>
      <c r="AF42" s="10">
        <f t="shared" si="6"/>
        <v>11.317679999999999</v>
      </c>
      <c r="AG42" s="10">
        <v>0.24</v>
      </c>
      <c r="AH42" s="10">
        <f t="shared" si="7"/>
        <v>24457.24192808491</v>
      </c>
      <c r="AI42" s="10">
        <f t="shared" si="8"/>
        <v>46594.306838592172</v>
      </c>
      <c r="AJ42" s="10">
        <f t="shared" si="9"/>
        <v>-22137.064910507263</v>
      </c>
      <c r="AK42" s="10">
        <f t="shared" si="10"/>
        <v>-293.48996824715266</v>
      </c>
      <c r="AL42" s="10">
        <f t="shared" si="11"/>
        <v>18222.489968247151</v>
      </c>
      <c r="AM42" s="15">
        <f t="shared" si="12"/>
        <v>1.6369567083894887</v>
      </c>
      <c r="AN42" s="15">
        <f t="shared" si="13"/>
        <v>18.443685771682961</v>
      </c>
      <c r="AO42" s="15">
        <f t="shared" si="14"/>
        <v>9.4881697083845822</v>
      </c>
      <c r="AP42" s="10">
        <f t="shared" si="15"/>
        <v>-0.31056010838458192</v>
      </c>
      <c r="AQ42" s="10">
        <f t="shared" si="16"/>
        <v>-3.2731297808695778</v>
      </c>
      <c r="AR42" s="10">
        <f t="shared" si="17"/>
        <v>20.354076711201468</v>
      </c>
      <c r="AS42" s="10">
        <f t="shared" si="18"/>
        <v>22</v>
      </c>
    </row>
    <row r="43" spans="1:45" x14ac:dyDescent="0.25">
      <c r="A43" t="s">
        <v>45</v>
      </c>
      <c r="B43" s="10" t="s">
        <v>45</v>
      </c>
      <c r="C43" s="11">
        <v>42439</v>
      </c>
      <c r="D43" s="10" t="s">
        <v>40</v>
      </c>
      <c r="E43" s="10" t="s">
        <v>41</v>
      </c>
      <c r="F43" s="10">
        <v>18.082999999999998</v>
      </c>
      <c r="G43" s="10">
        <v>17.875</v>
      </c>
      <c r="H43" s="10">
        <v>60.5</v>
      </c>
      <c r="I43" s="10">
        <v>100</v>
      </c>
      <c r="J43" s="10">
        <v>16</v>
      </c>
      <c r="K43" s="10">
        <v>12.5</v>
      </c>
      <c r="L43" s="10">
        <v>12.5</v>
      </c>
      <c r="M43" s="10">
        <v>112900</v>
      </c>
      <c r="N43" s="10">
        <v>290</v>
      </c>
      <c r="O43" s="10">
        <v>100</v>
      </c>
      <c r="P43" s="10">
        <v>27</v>
      </c>
      <c r="Q43" s="10">
        <v>24</v>
      </c>
      <c r="R43" s="10">
        <v>280</v>
      </c>
      <c r="S43" s="10">
        <v>290</v>
      </c>
      <c r="T43" s="10">
        <v>18744</v>
      </c>
      <c r="U43" s="10">
        <v>4</v>
      </c>
      <c r="V43" s="12">
        <v>1344</v>
      </c>
      <c r="W43" s="12">
        <v>12.5</v>
      </c>
      <c r="X43" s="10">
        <f t="shared" si="0"/>
        <v>12.5</v>
      </c>
      <c r="Y43" s="10">
        <f t="shared" si="1"/>
        <v>0</v>
      </c>
      <c r="Z43" s="10">
        <f t="shared" si="2"/>
        <v>1344</v>
      </c>
      <c r="AA43" s="10">
        <f t="shared" si="3"/>
        <v>1.1760034884772499</v>
      </c>
      <c r="AB43" s="10"/>
      <c r="AC43" s="10"/>
      <c r="AD43" s="10">
        <f t="shared" si="4"/>
        <v>9.3026185199999993</v>
      </c>
      <c r="AE43" s="10">
        <f t="shared" si="5"/>
        <v>9.1956150000000001</v>
      </c>
      <c r="AF43" s="10">
        <f t="shared" si="6"/>
        <v>8.2310400000000001</v>
      </c>
      <c r="AG43" s="10">
        <v>0.15</v>
      </c>
      <c r="AH43" s="10">
        <f t="shared" si="7"/>
        <v>8031.1653328801349</v>
      </c>
      <c r="AI43" s="10">
        <f t="shared" si="8"/>
        <v>45441.049774822917</v>
      </c>
      <c r="AJ43" s="10">
        <f t="shared" si="9"/>
        <v>-37409.884441942784</v>
      </c>
      <c r="AK43" s="10">
        <f t="shared" si="10"/>
        <v>-491.43842074656527</v>
      </c>
      <c r="AL43" s="10">
        <f t="shared" si="11"/>
        <v>19235.438420746566</v>
      </c>
      <c r="AM43" s="15">
        <f t="shared" si="12"/>
        <v>2.621843900696577</v>
      </c>
      <c r="AN43" s="15">
        <f t="shared" si="13"/>
        <v>18.740336666082094</v>
      </c>
      <c r="AO43" s="15">
        <f t="shared" si="14"/>
        <v>9.6407787944992727</v>
      </c>
      <c r="AP43" s="10">
        <f t="shared" si="15"/>
        <v>-0.33816027449927333</v>
      </c>
      <c r="AQ43" s="10">
        <f t="shared" si="16"/>
        <v>-3.5076032933378478</v>
      </c>
      <c r="AR43" s="10">
        <f t="shared" si="17"/>
        <v>4.66609359616064</v>
      </c>
      <c r="AS43" s="10">
        <f t="shared" si="18"/>
        <v>24</v>
      </c>
    </row>
    <row r="44" spans="1:45" x14ac:dyDescent="0.25">
      <c r="A44" t="s">
        <v>45</v>
      </c>
      <c r="B44" s="10" t="s">
        <v>45</v>
      </c>
      <c r="C44" s="11">
        <v>42440</v>
      </c>
      <c r="D44" s="10" t="s">
        <v>40</v>
      </c>
      <c r="E44" s="10" t="s">
        <v>41</v>
      </c>
      <c r="F44" s="10">
        <v>17.2</v>
      </c>
      <c r="G44" s="10">
        <v>17.84</v>
      </c>
      <c r="H44" s="10">
        <v>57.3</v>
      </c>
      <c r="I44" s="10">
        <v>90</v>
      </c>
      <c r="J44" s="10">
        <v>25</v>
      </c>
      <c r="K44" s="10">
        <v>12.5</v>
      </c>
      <c r="L44" s="10">
        <v>12.5</v>
      </c>
      <c r="M44" s="10">
        <v>112820</v>
      </c>
      <c r="N44" s="10">
        <v>292</v>
      </c>
      <c r="O44" s="10">
        <v>100</v>
      </c>
      <c r="P44" s="10">
        <v>29</v>
      </c>
      <c r="Q44" s="10">
        <v>26</v>
      </c>
      <c r="R44" s="10">
        <v>270</v>
      </c>
      <c r="S44" s="10">
        <v>290</v>
      </c>
      <c r="T44" s="10">
        <v>15880</v>
      </c>
      <c r="U44" s="10">
        <v>5</v>
      </c>
      <c r="V44" s="12">
        <v>1344</v>
      </c>
      <c r="W44" s="12">
        <v>12.5</v>
      </c>
      <c r="X44" s="10">
        <f t="shared" si="0"/>
        <v>12.5</v>
      </c>
      <c r="Y44" s="10">
        <f t="shared" si="1"/>
        <v>0</v>
      </c>
      <c r="Z44" s="10">
        <f t="shared" si="2"/>
        <v>1344</v>
      </c>
      <c r="AA44" s="10">
        <f t="shared" si="3"/>
        <v>1.1682192522470511</v>
      </c>
      <c r="AB44" s="10"/>
      <c r="AC44" s="10"/>
      <c r="AD44" s="10">
        <f t="shared" si="4"/>
        <v>8.8483679999999989</v>
      </c>
      <c r="AE44" s="10">
        <f t="shared" si="5"/>
        <v>9.1776096000000003</v>
      </c>
      <c r="AF44" s="10">
        <f t="shared" si="6"/>
        <v>12.861000000000001</v>
      </c>
      <c r="AG44" s="10">
        <v>0.25</v>
      </c>
      <c r="AH44" s="10">
        <f t="shared" si="7"/>
        <v>32462.586309938983</v>
      </c>
      <c r="AI44" s="10">
        <f t="shared" si="8"/>
        <v>44963.665065276618</v>
      </c>
      <c r="AJ44" s="10">
        <f t="shared" si="9"/>
        <v>-12501.078755337636</v>
      </c>
      <c r="AK44" s="10">
        <f t="shared" si="10"/>
        <v>-163.90002913620393</v>
      </c>
      <c r="AL44" s="10">
        <f t="shared" si="11"/>
        <v>16043.900029136204</v>
      </c>
      <c r="AM44" s="15">
        <f t="shared" si="12"/>
        <v>1.0321160524949904</v>
      </c>
      <c r="AN44" s="15">
        <f t="shared" si="13"/>
        <v>17.767876286917172</v>
      </c>
      <c r="AO44" s="15">
        <f t="shared" si="14"/>
        <v>9.1405062770416698</v>
      </c>
      <c r="AP44" s="10">
        <f t="shared" si="15"/>
        <v>-0.29213827704167095</v>
      </c>
      <c r="AQ44" s="10">
        <f t="shared" si="16"/>
        <v>-3.1960842013252431</v>
      </c>
      <c r="AR44" s="10">
        <f t="shared" si="17"/>
        <v>18.852294228577119</v>
      </c>
      <c r="AS44" s="10">
        <f t="shared" si="18"/>
        <v>26</v>
      </c>
    </row>
    <row r="45" spans="1:45" x14ac:dyDescent="0.25">
      <c r="A45" t="s">
        <v>45</v>
      </c>
      <c r="B45" s="10" t="s">
        <v>45</v>
      </c>
      <c r="C45" s="11">
        <v>42441</v>
      </c>
      <c r="D45" s="10" t="s">
        <v>40</v>
      </c>
      <c r="E45" s="10" t="s">
        <v>41</v>
      </c>
      <c r="F45" s="10">
        <v>16.440000000000001</v>
      </c>
      <c r="G45" s="10">
        <v>16.600000000000001</v>
      </c>
      <c r="H45" s="10">
        <v>56</v>
      </c>
      <c r="I45" s="10">
        <v>90</v>
      </c>
      <c r="J45" s="10">
        <v>30</v>
      </c>
      <c r="K45" s="10">
        <v>12.5</v>
      </c>
      <c r="L45" s="10">
        <v>12.5</v>
      </c>
      <c r="M45" s="10">
        <v>112750</v>
      </c>
      <c r="N45" s="10">
        <v>293</v>
      </c>
      <c r="O45" s="10">
        <v>110</v>
      </c>
      <c r="P45" s="10">
        <v>30</v>
      </c>
      <c r="Q45" s="10">
        <v>28</v>
      </c>
      <c r="R45" s="10">
        <v>270</v>
      </c>
      <c r="S45" s="10">
        <v>290</v>
      </c>
      <c r="T45" s="10">
        <v>15978</v>
      </c>
      <c r="U45" s="10">
        <v>5</v>
      </c>
      <c r="V45" s="12">
        <v>1344</v>
      </c>
      <c r="W45" s="12">
        <v>12.5</v>
      </c>
      <c r="X45" s="10">
        <f t="shared" si="0"/>
        <v>12.5</v>
      </c>
      <c r="Y45" s="10">
        <f t="shared" si="1"/>
        <v>0</v>
      </c>
      <c r="Z45" s="10">
        <f t="shared" si="2"/>
        <v>1344</v>
      </c>
      <c r="AA45" s="10">
        <f t="shared" si="3"/>
        <v>1.1643656508871731</v>
      </c>
      <c r="AB45" s="10"/>
      <c r="AC45" s="10"/>
      <c r="AD45" s="10">
        <f t="shared" si="4"/>
        <v>8.4573936000000014</v>
      </c>
      <c r="AE45" s="10">
        <f t="shared" si="5"/>
        <v>8.5397040000000004</v>
      </c>
      <c r="AF45" s="10">
        <f t="shared" si="6"/>
        <v>15.433199999999999</v>
      </c>
      <c r="AG45" s="10">
        <v>0.25</v>
      </c>
      <c r="AH45" s="10">
        <f t="shared" si="7"/>
        <v>46591.922985681056</v>
      </c>
      <c r="AI45" s="10">
        <f t="shared" si="8"/>
        <v>38801.919122645813</v>
      </c>
      <c r="AJ45" s="10">
        <f t="shared" si="9"/>
        <v>7790.0038630352428</v>
      </c>
      <c r="AK45" s="10">
        <f t="shared" si="10"/>
        <v>95.034753070253601</v>
      </c>
      <c r="AL45" s="10">
        <f t="shared" si="11"/>
        <v>15882.965246929747</v>
      </c>
      <c r="AM45" s="15">
        <f t="shared" si="12"/>
        <v>-0.59478503611373712</v>
      </c>
      <c r="AN45" s="15">
        <f t="shared" si="13"/>
        <v>17.716118311896953</v>
      </c>
      <c r="AO45" s="15">
        <f t="shared" si="14"/>
        <v>9.1138799043722685</v>
      </c>
      <c r="AP45" s="10">
        <f t="shared" si="15"/>
        <v>-0.65648630437226707</v>
      </c>
      <c r="AQ45" s="10">
        <f t="shared" si="16"/>
        <v>-7.2031485082146647</v>
      </c>
      <c r="AR45" s="10">
        <f t="shared" si="17"/>
        <v>20.717574546109638</v>
      </c>
      <c r="AS45" s="10">
        <f t="shared" si="18"/>
        <v>28</v>
      </c>
    </row>
    <row r="46" spans="1:45" x14ac:dyDescent="0.25">
      <c r="A46" t="s">
        <v>45</v>
      </c>
      <c r="B46" s="10" t="s">
        <v>45</v>
      </c>
      <c r="C46" s="11">
        <v>42445</v>
      </c>
      <c r="D46" s="10" t="s">
        <v>40</v>
      </c>
      <c r="E46" s="10" t="s">
        <v>41</v>
      </c>
      <c r="F46" s="10">
        <v>13.019000053405801</v>
      </c>
      <c r="G46" s="10">
        <v>13.019</v>
      </c>
      <c r="H46" s="10">
        <v>43.8</v>
      </c>
      <c r="I46" s="10">
        <v>100</v>
      </c>
      <c r="J46" s="10">
        <v>16</v>
      </c>
      <c r="K46" s="10">
        <v>9.9</v>
      </c>
      <c r="L46" s="10">
        <v>9.5</v>
      </c>
      <c r="M46" s="10">
        <v>82600</v>
      </c>
      <c r="N46" s="10">
        <v>212</v>
      </c>
      <c r="O46" s="10">
        <v>100</v>
      </c>
      <c r="P46" s="10">
        <v>29</v>
      </c>
      <c r="Q46" s="10">
        <v>26</v>
      </c>
      <c r="R46" s="10">
        <v>260</v>
      </c>
      <c r="S46" s="10">
        <v>280</v>
      </c>
      <c r="T46" s="10">
        <v>7363</v>
      </c>
      <c r="U46" s="10">
        <v>4</v>
      </c>
      <c r="V46" s="12">
        <v>1344</v>
      </c>
      <c r="W46" s="12">
        <v>12.5</v>
      </c>
      <c r="X46" s="10">
        <f t="shared" si="0"/>
        <v>9.6999999999999993</v>
      </c>
      <c r="Y46" s="10">
        <f t="shared" si="1"/>
        <v>2.8000000000000007</v>
      </c>
      <c r="Z46" s="10">
        <f t="shared" si="2"/>
        <v>1478.96</v>
      </c>
      <c r="AA46" s="10">
        <f t="shared" si="3"/>
        <v>1.1682192522470511</v>
      </c>
      <c r="AB46" s="10"/>
      <c r="AC46" s="10"/>
      <c r="AD46" s="10">
        <f t="shared" si="4"/>
        <v>6.6974943874740802</v>
      </c>
      <c r="AE46" s="10">
        <f t="shared" si="5"/>
        <v>6.6974943600000003</v>
      </c>
      <c r="AF46" s="10">
        <f t="shared" si="6"/>
        <v>8.2310400000000001</v>
      </c>
      <c r="AG46" s="10">
        <v>0.15</v>
      </c>
      <c r="AH46" s="10">
        <f t="shared" si="7"/>
        <v>8779.1299015218046</v>
      </c>
      <c r="AI46" s="10">
        <f t="shared" si="8"/>
        <v>26350.230434901383</v>
      </c>
      <c r="AJ46" s="10">
        <f t="shared" si="9"/>
        <v>-17571.100533379577</v>
      </c>
      <c r="AK46" s="10">
        <f t="shared" si="10"/>
        <v>-168.11763817328961</v>
      </c>
      <c r="AL46" s="10">
        <f t="shared" si="11"/>
        <v>7531.1176381732894</v>
      </c>
      <c r="AM46" s="15">
        <f t="shared" si="12"/>
        <v>2.2832763571002226</v>
      </c>
      <c r="AN46" s="15">
        <f t="shared" si="13"/>
        <v>14.394783697929304</v>
      </c>
      <c r="AO46" s="15">
        <f t="shared" si="14"/>
        <v>7.4052525255627515</v>
      </c>
      <c r="AP46" s="10">
        <f t="shared" si="15"/>
        <v>-0.70775813808867127</v>
      </c>
      <c r="AQ46" s="10">
        <f t="shared" si="16"/>
        <v>-9.5575152318642402</v>
      </c>
      <c r="AR46" s="10">
        <f t="shared" si="17"/>
        <v>4.1870935030186711</v>
      </c>
      <c r="AS46" s="10">
        <f t="shared" si="18"/>
        <v>26</v>
      </c>
    </row>
    <row r="47" spans="1:45" x14ac:dyDescent="0.25">
      <c r="A47" t="s">
        <v>45</v>
      </c>
      <c r="B47" s="10" t="s">
        <v>45</v>
      </c>
      <c r="C47" s="11">
        <v>42446</v>
      </c>
      <c r="D47" s="10" t="s">
        <v>40</v>
      </c>
      <c r="E47" s="10" t="s">
        <v>41</v>
      </c>
      <c r="F47" s="10">
        <v>11.875</v>
      </c>
      <c r="G47" s="10">
        <v>12</v>
      </c>
      <c r="H47" s="10">
        <v>39.200000000000003</v>
      </c>
      <c r="I47" s="10">
        <v>150</v>
      </c>
      <c r="J47" s="10">
        <v>10</v>
      </c>
      <c r="K47" s="10">
        <v>9.9</v>
      </c>
      <c r="L47" s="10">
        <v>9.5</v>
      </c>
      <c r="M47" s="10">
        <v>82550</v>
      </c>
      <c r="N47" s="10">
        <v>231</v>
      </c>
      <c r="O47" s="10">
        <v>150</v>
      </c>
      <c r="P47" s="10">
        <v>28</v>
      </c>
      <c r="Q47" s="10">
        <v>26</v>
      </c>
      <c r="R47" s="10">
        <v>210</v>
      </c>
      <c r="S47" s="10">
        <v>230</v>
      </c>
      <c r="T47" s="10">
        <v>4780</v>
      </c>
      <c r="U47" s="10">
        <v>4</v>
      </c>
      <c r="V47" s="12">
        <v>1344</v>
      </c>
      <c r="W47" s="12">
        <v>12.5</v>
      </c>
      <c r="X47" s="10">
        <f t="shared" si="0"/>
        <v>9.6999999999999993</v>
      </c>
      <c r="Y47" s="10">
        <f t="shared" si="1"/>
        <v>2.8000000000000007</v>
      </c>
      <c r="Z47" s="10">
        <f t="shared" si="2"/>
        <v>1478.96</v>
      </c>
      <c r="AA47" s="10">
        <f t="shared" si="3"/>
        <v>1.1720984461778068</v>
      </c>
      <c r="AB47" s="10"/>
      <c r="AC47" s="10"/>
      <c r="AD47" s="10">
        <f t="shared" si="4"/>
        <v>6.108975</v>
      </c>
      <c r="AE47" s="10">
        <f t="shared" si="5"/>
        <v>6.1732800000000001</v>
      </c>
      <c r="AF47" s="10">
        <f t="shared" si="6"/>
        <v>5.1444000000000001</v>
      </c>
      <c r="AG47" s="10">
        <v>-0.85</v>
      </c>
      <c r="AH47" s="10">
        <f t="shared" si="7"/>
        <v>-19497.499038262104</v>
      </c>
      <c r="AI47" s="10">
        <f t="shared" si="8"/>
        <v>22461.118892077946</v>
      </c>
      <c r="AJ47" s="10">
        <f t="shared" si="9"/>
        <v>-41958.617930340049</v>
      </c>
      <c r="AK47" s="10">
        <f t="shared" si="10"/>
        <v>-370.03185271001377</v>
      </c>
      <c r="AL47" s="10">
        <f t="shared" si="11"/>
        <v>5150.0318527100135</v>
      </c>
      <c r="AM47" s="15">
        <f t="shared" si="12"/>
        <v>7.7412521487450521</v>
      </c>
      <c r="AN47" s="15">
        <f t="shared" si="13"/>
        <v>12.819871299594565</v>
      </c>
      <c r="AO47" s="15">
        <f t="shared" si="14"/>
        <v>6.5950545913634286</v>
      </c>
      <c r="AP47" s="10">
        <f t="shared" si="15"/>
        <v>-0.4860795913634286</v>
      </c>
      <c r="AQ47" s="10">
        <f t="shared" si="16"/>
        <v>-7.3703649398137729</v>
      </c>
      <c r="AR47" s="10">
        <f t="shared" si="17"/>
        <v>4.490086028357946</v>
      </c>
      <c r="AS47" s="10">
        <f t="shared" si="18"/>
        <v>26</v>
      </c>
    </row>
    <row r="48" spans="1:45" x14ac:dyDescent="0.25">
      <c r="A48" t="s">
        <v>45</v>
      </c>
      <c r="B48" s="10" t="s">
        <v>45</v>
      </c>
      <c r="C48" s="11">
        <v>42451</v>
      </c>
      <c r="D48" s="10" t="s">
        <v>40</v>
      </c>
      <c r="E48" s="10" t="s">
        <v>41</v>
      </c>
      <c r="F48" s="10">
        <v>13.878</v>
      </c>
      <c r="G48" s="10">
        <v>13.776</v>
      </c>
      <c r="H48" s="10">
        <v>45.3</v>
      </c>
      <c r="I48" s="10">
        <v>110</v>
      </c>
      <c r="J48" s="10">
        <v>15</v>
      </c>
      <c r="K48" s="10">
        <v>9.5</v>
      </c>
      <c r="L48" s="10">
        <v>8.8000000000000007</v>
      </c>
      <c r="M48" s="10">
        <v>77830</v>
      </c>
      <c r="N48" s="10">
        <v>38</v>
      </c>
      <c r="O48" s="10">
        <v>120</v>
      </c>
      <c r="P48" s="10">
        <v>25</v>
      </c>
      <c r="Q48" s="10">
        <v>24</v>
      </c>
      <c r="R48" s="10">
        <v>210</v>
      </c>
      <c r="S48" s="10">
        <v>230</v>
      </c>
      <c r="T48" s="10">
        <v>9370</v>
      </c>
      <c r="U48" s="10">
        <v>4</v>
      </c>
      <c r="V48" s="12">
        <v>1344</v>
      </c>
      <c r="W48" s="12">
        <v>12.5</v>
      </c>
      <c r="X48" s="10">
        <f t="shared" si="0"/>
        <v>9.15</v>
      </c>
      <c r="Y48" s="10">
        <f t="shared" si="1"/>
        <v>3.3499999999999996</v>
      </c>
      <c r="Z48" s="10">
        <f t="shared" si="2"/>
        <v>1505.47</v>
      </c>
      <c r="AA48" s="10">
        <f t="shared" si="3"/>
        <v>1.1838921585324385</v>
      </c>
      <c r="AB48" s="10"/>
      <c r="AC48" s="10"/>
      <c r="AD48" s="10">
        <f t="shared" si="4"/>
        <v>7.1393983199999997</v>
      </c>
      <c r="AE48" s="10">
        <f t="shared" si="5"/>
        <v>7.0869254399999999</v>
      </c>
      <c r="AF48" s="10">
        <f t="shared" si="6"/>
        <v>7.7165999999999997</v>
      </c>
      <c r="AG48" s="10">
        <v>-0.05</v>
      </c>
      <c r="AH48" s="10">
        <f t="shared" si="7"/>
        <v>-2653.2381640418903</v>
      </c>
      <c r="AI48" s="10">
        <f t="shared" si="8"/>
        <v>30435.391600045503</v>
      </c>
      <c r="AJ48" s="10">
        <f t="shared" si="9"/>
        <v>-33088.629764087396</v>
      </c>
      <c r="AK48" s="10">
        <f t="shared" si="10"/>
        <v>-334.9952172140745</v>
      </c>
      <c r="AL48" s="10">
        <f t="shared" si="11"/>
        <v>9704.9952172140747</v>
      </c>
      <c r="AM48" s="15">
        <f t="shared" si="12"/>
        <v>3.5751890844618432</v>
      </c>
      <c r="AN48" s="15">
        <f t="shared" si="13"/>
        <v>15.587783499957382</v>
      </c>
      <c r="AO48" s="15">
        <f t="shared" si="14"/>
        <v>8.0189793437180761</v>
      </c>
      <c r="AP48" s="10">
        <f t="shared" si="15"/>
        <v>-0.87958102371807634</v>
      </c>
      <c r="AQ48" s="10">
        <f t="shared" si="16"/>
        <v>-10.968740359795593</v>
      </c>
      <c r="AR48" s="10">
        <f t="shared" si="17"/>
        <v>14.799907700698888</v>
      </c>
      <c r="AS48" s="10">
        <f t="shared" si="18"/>
        <v>24</v>
      </c>
    </row>
    <row r="49" spans="1:45" x14ac:dyDescent="0.25">
      <c r="A49" t="s">
        <v>45</v>
      </c>
      <c r="B49" s="10" t="s">
        <v>45</v>
      </c>
      <c r="C49" s="11">
        <v>42453</v>
      </c>
      <c r="D49" s="10" t="s">
        <v>40</v>
      </c>
      <c r="E49" s="10" t="s">
        <v>41</v>
      </c>
      <c r="F49" s="10">
        <v>13.846</v>
      </c>
      <c r="G49" s="10">
        <v>14.406000000000001</v>
      </c>
      <c r="H49" s="10">
        <v>46.9</v>
      </c>
      <c r="I49" s="10">
        <v>40</v>
      </c>
      <c r="J49" s="10">
        <v>12</v>
      </c>
      <c r="K49" s="10">
        <v>9.8000000000000007</v>
      </c>
      <c r="L49" s="10">
        <v>8.8000000000000007</v>
      </c>
      <c r="M49" s="10">
        <v>80070</v>
      </c>
      <c r="N49" s="10">
        <v>34</v>
      </c>
      <c r="O49" s="10">
        <v>50</v>
      </c>
      <c r="P49" s="10">
        <v>25</v>
      </c>
      <c r="Q49" s="10">
        <v>24</v>
      </c>
      <c r="R49" s="10">
        <v>200</v>
      </c>
      <c r="S49" s="10">
        <v>220</v>
      </c>
      <c r="T49" s="10">
        <v>9275</v>
      </c>
      <c r="U49" s="10">
        <v>4</v>
      </c>
      <c r="V49" s="12">
        <v>1344</v>
      </c>
      <c r="W49" s="12">
        <v>12.5</v>
      </c>
      <c r="X49" s="10">
        <f t="shared" si="0"/>
        <v>9.3000000000000007</v>
      </c>
      <c r="Y49" s="10">
        <f t="shared" si="1"/>
        <v>3.1999999999999993</v>
      </c>
      <c r="Z49" s="10">
        <f t="shared" si="2"/>
        <v>1498.24</v>
      </c>
      <c r="AA49" s="10">
        <f t="shared" si="3"/>
        <v>1.1838921585324385</v>
      </c>
      <c r="AB49" s="10"/>
      <c r="AC49" s="10"/>
      <c r="AD49" s="10">
        <f t="shared" si="4"/>
        <v>7.1229362400000005</v>
      </c>
      <c r="AE49" s="10">
        <f t="shared" si="5"/>
        <v>7.4110226400000005</v>
      </c>
      <c r="AF49" s="10">
        <f t="shared" si="6"/>
        <v>6.1732800000000001</v>
      </c>
      <c r="AG49" s="10">
        <v>0.48349999999999999</v>
      </c>
      <c r="AH49" s="10">
        <f t="shared" si="7"/>
        <v>16341.501783641215</v>
      </c>
      <c r="AI49" s="10">
        <f t="shared" si="8"/>
        <v>33122.92862472024</v>
      </c>
      <c r="AJ49" s="10">
        <f t="shared" si="9"/>
        <v>-16781.426841079025</v>
      </c>
      <c r="AK49" s="10">
        <f t="shared" si="10"/>
        <v>-177.6679060724862</v>
      </c>
      <c r="AL49" s="10">
        <f t="shared" si="11"/>
        <v>9452.6679060724855</v>
      </c>
      <c r="AM49" s="15">
        <f t="shared" si="12"/>
        <v>1.9155569387869056</v>
      </c>
      <c r="AN49" s="15">
        <f t="shared" si="13"/>
        <v>15.446117503972037</v>
      </c>
      <c r="AO49" s="15">
        <f t="shared" si="14"/>
        <v>7.9461006887433747</v>
      </c>
      <c r="AP49" s="10">
        <f t="shared" si="15"/>
        <v>-0.82316444874337424</v>
      </c>
      <c r="AQ49" s="10">
        <f t="shared" si="16"/>
        <v>-10.35935084373506</v>
      </c>
      <c r="AR49" s="10">
        <f t="shared" si="17"/>
        <v>12.412006249331418</v>
      </c>
      <c r="AS49" s="10">
        <f t="shared" si="18"/>
        <v>24</v>
      </c>
    </row>
    <row r="50" spans="1:45" x14ac:dyDescent="0.25">
      <c r="A50" t="s">
        <v>45</v>
      </c>
      <c r="B50" s="10" t="s">
        <v>45</v>
      </c>
      <c r="C50" s="11">
        <v>42455</v>
      </c>
      <c r="D50" s="10" t="s">
        <v>40</v>
      </c>
      <c r="E50" s="10" t="s">
        <v>41</v>
      </c>
      <c r="F50" s="10">
        <v>10.243</v>
      </c>
      <c r="G50" s="10">
        <v>11.707000000000001</v>
      </c>
      <c r="H50" s="10">
        <v>35.9</v>
      </c>
      <c r="I50" s="10">
        <v>50</v>
      </c>
      <c r="J50" s="10">
        <v>11</v>
      </c>
      <c r="K50" s="10">
        <v>10.7</v>
      </c>
      <c r="L50" s="10">
        <v>10.6</v>
      </c>
      <c r="M50" s="10">
        <v>92660</v>
      </c>
      <c r="N50" s="10">
        <v>47</v>
      </c>
      <c r="O50" s="10">
        <v>50</v>
      </c>
      <c r="P50" s="10">
        <v>27</v>
      </c>
      <c r="Q50" s="10">
        <v>25</v>
      </c>
      <c r="R50" s="10">
        <v>200</v>
      </c>
      <c r="S50" s="10">
        <v>220</v>
      </c>
      <c r="T50" s="10">
        <v>5090</v>
      </c>
      <c r="U50" s="10">
        <v>3</v>
      </c>
      <c r="V50" s="12">
        <v>1344</v>
      </c>
      <c r="W50" s="12">
        <v>12.5</v>
      </c>
      <c r="X50" s="10">
        <f t="shared" si="0"/>
        <v>10.649999999999999</v>
      </c>
      <c r="Y50" s="10">
        <f t="shared" si="1"/>
        <v>1.8500000000000014</v>
      </c>
      <c r="Z50" s="10">
        <f t="shared" si="2"/>
        <v>1433.17</v>
      </c>
      <c r="AA50" s="10">
        <f t="shared" si="3"/>
        <v>1.1760034884772499</v>
      </c>
      <c r="AB50" s="10"/>
      <c r="AC50" s="10"/>
      <c r="AD50" s="10">
        <f t="shared" si="4"/>
        <v>5.2694089200000001</v>
      </c>
      <c r="AE50" s="10">
        <f t="shared" si="5"/>
        <v>6.0225490800000001</v>
      </c>
      <c r="AF50" s="10">
        <f t="shared" si="6"/>
        <v>5.6588399999999996</v>
      </c>
      <c r="AG50" s="10">
        <v>0.34670000000000001</v>
      </c>
      <c r="AH50" s="10">
        <f t="shared" si="7"/>
        <v>9355.8875674651299</v>
      </c>
      <c r="AI50" s="10">
        <f t="shared" si="8"/>
        <v>20784.803908254064</v>
      </c>
      <c r="AJ50" s="10">
        <f t="shared" si="9"/>
        <v>-11428.916340788934</v>
      </c>
      <c r="AK50" s="10">
        <f t="shared" si="10"/>
        <v>-98.330299419450526</v>
      </c>
      <c r="AL50" s="10">
        <f t="shared" si="11"/>
        <v>5188.330299419451</v>
      </c>
      <c r="AM50" s="15">
        <f t="shared" si="12"/>
        <v>1.9318329944882311</v>
      </c>
      <c r="AN50" s="15">
        <f t="shared" si="13"/>
        <v>12.816143974257887</v>
      </c>
      <c r="AO50" s="15">
        <f t="shared" si="14"/>
        <v>6.5931371061172275</v>
      </c>
      <c r="AP50" s="10">
        <f t="shared" si="15"/>
        <v>-1.3237281861172274</v>
      </c>
      <c r="AQ50" s="10">
        <f t="shared" si="16"/>
        <v>-20.077364762960098</v>
      </c>
      <c r="AR50" s="10">
        <f t="shared" si="17"/>
        <v>1.5875278740725747</v>
      </c>
      <c r="AS50" s="10">
        <f t="shared" si="18"/>
        <v>25</v>
      </c>
    </row>
    <row r="51" spans="1:45" x14ac:dyDescent="0.25">
      <c r="A51" t="s">
        <v>45</v>
      </c>
      <c r="B51" s="10" t="s">
        <v>45</v>
      </c>
      <c r="C51" s="11">
        <v>42457</v>
      </c>
      <c r="D51" s="10" t="s">
        <v>40</v>
      </c>
      <c r="E51" s="10" t="s">
        <v>41</v>
      </c>
      <c r="F51" s="10">
        <v>16.795000000000002</v>
      </c>
      <c r="G51" s="10">
        <v>16.922999999999998</v>
      </c>
      <c r="H51" s="10">
        <v>57.3</v>
      </c>
      <c r="I51" s="10">
        <v>120</v>
      </c>
      <c r="J51" s="10">
        <v>12</v>
      </c>
      <c r="K51" s="10">
        <v>13.7</v>
      </c>
      <c r="L51" s="10">
        <v>13.7</v>
      </c>
      <c r="M51" s="10">
        <v>127580</v>
      </c>
      <c r="N51" s="10">
        <v>114</v>
      </c>
      <c r="O51" s="10">
        <v>120</v>
      </c>
      <c r="P51" s="10">
        <v>29</v>
      </c>
      <c r="Q51" s="10">
        <v>27</v>
      </c>
      <c r="R51" s="10">
        <v>265</v>
      </c>
      <c r="S51" s="10">
        <v>275</v>
      </c>
      <c r="T51" s="10">
        <v>15780</v>
      </c>
      <c r="U51" s="10">
        <v>4</v>
      </c>
      <c r="V51" s="12">
        <v>1344</v>
      </c>
      <c r="W51" s="12">
        <v>12.5</v>
      </c>
      <c r="X51" s="10">
        <f t="shared" si="0"/>
        <v>13.7</v>
      </c>
      <c r="Y51" s="10">
        <f t="shared" si="1"/>
        <v>-1.1999999999999993</v>
      </c>
      <c r="Z51" s="10">
        <f t="shared" si="2"/>
        <v>1286.1600000000001</v>
      </c>
      <c r="AA51" s="10">
        <f t="shared" si="3"/>
        <v>1.1682192522470511</v>
      </c>
      <c r="AB51" s="10"/>
      <c r="AC51" s="10"/>
      <c r="AD51" s="10">
        <f t="shared" si="4"/>
        <v>8.640019800000001</v>
      </c>
      <c r="AE51" s="10">
        <f t="shared" si="5"/>
        <v>8.7058681199999999</v>
      </c>
      <c r="AF51" s="10">
        <f t="shared" si="6"/>
        <v>6.1732800000000001</v>
      </c>
      <c r="AG51" s="10">
        <v>-0.35</v>
      </c>
      <c r="AH51" s="10">
        <f t="shared" si="7"/>
        <v>-10020.499202013871</v>
      </c>
      <c r="AI51" s="10">
        <f t="shared" si="8"/>
        <v>38718.849395385223</v>
      </c>
      <c r="AJ51" s="10">
        <f t="shared" si="9"/>
        <v>-48739.34859739909</v>
      </c>
      <c r="AK51" s="10">
        <f t="shared" si="10"/>
        <v>-606.16905877666204</v>
      </c>
      <c r="AL51" s="10">
        <f t="shared" si="11"/>
        <v>16386.169058776661</v>
      </c>
      <c r="AM51" s="15">
        <f t="shared" si="12"/>
        <v>3.84137553090406</v>
      </c>
      <c r="AN51" s="15">
        <f t="shared" si="13"/>
        <v>17.698735749229293</v>
      </c>
      <c r="AO51" s="15">
        <f t="shared" si="14"/>
        <v>9.1049376188335174</v>
      </c>
      <c r="AP51" s="10">
        <f t="shared" si="15"/>
        <v>-0.46491781883351635</v>
      </c>
      <c r="AQ51" s="10">
        <f t="shared" si="16"/>
        <v>-5.1062164102237917</v>
      </c>
      <c r="AR51" s="10">
        <f t="shared" si="17"/>
        <v>5.1368501834982281</v>
      </c>
      <c r="AS51" s="10">
        <f t="shared" si="18"/>
        <v>27</v>
      </c>
    </row>
    <row r="52" spans="1:45" x14ac:dyDescent="0.25">
      <c r="A52" t="s">
        <v>45</v>
      </c>
      <c r="B52" s="10" t="s">
        <v>45</v>
      </c>
      <c r="C52" s="11">
        <v>42458</v>
      </c>
      <c r="D52" s="10" t="s">
        <v>40</v>
      </c>
      <c r="E52" s="10" t="s">
        <v>41</v>
      </c>
      <c r="F52" s="10">
        <v>16.478000000000002</v>
      </c>
      <c r="G52" s="10">
        <v>16.521999999999998</v>
      </c>
      <c r="H52" s="10">
        <v>56.8</v>
      </c>
      <c r="I52" s="10">
        <v>40</v>
      </c>
      <c r="J52" s="10">
        <v>17</v>
      </c>
      <c r="K52" s="10">
        <v>13.7</v>
      </c>
      <c r="L52" s="10">
        <v>13.7</v>
      </c>
      <c r="M52" s="10">
        <v>127510</v>
      </c>
      <c r="N52" s="10">
        <v>100</v>
      </c>
      <c r="O52" s="10">
        <v>40</v>
      </c>
      <c r="P52" s="10">
        <v>29</v>
      </c>
      <c r="Q52" s="10">
        <v>27</v>
      </c>
      <c r="R52" s="10">
        <v>265</v>
      </c>
      <c r="S52" s="10">
        <v>285</v>
      </c>
      <c r="T52" s="10">
        <v>15400</v>
      </c>
      <c r="U52" s="10">
        <v>4</v>
      </c>
      <c r="V52" s="12">
        <v>1344</v>
      </c>
      <c r="W52" s="12">
        <v>12.5</v>
      </c>
      <c r="X52" s="10">
        <f t="shared" si="0"/>
        <v>13.7</v>
      </c>
      <c r="Y52" s="10">
        <f t="shared" si="1"/>
        <v>-1.1999999999999993</v>
      </c>
      <c r="Z52" s="10">
        <f t="shared" si="2"/>
        <v>1286.1600000000001</v>
      </c>
      <c r="AA52" s="10">
        <f t="shared" si="3"/>
        <v>1.1682192522470511</v>
      </c>
      <c r="AB52" s="10"/>
      <c r="AC52" s="10"/>
      <c r="AD52" s="10">
        <f t="shared" si="4"/>
        <v>8.4769423200000009</v>
      </c>
      <c r="AE52" s="10">
        <f t="shared" si="5"/>
        <v>8.4995776799999998</v>
      </c>
      <c r="AF52" s="10">
        <f t="shared" si="6"/>
        <v>8.7454800000000006</v>
      </c>
      <c r="AG52" s="10">
        <v>0.48349999999999999</v>
      </c>
      <c r="AH52" s="10">
        <f t="shared" si="7"/>
        <v>27781.336989011932</v>
      </c>
      <c r="AI52" s="10">
        <f t="shared" si="8"/>
        <v>36905.659429793159</v>
      </c>
      <c r="AJ52" s="10">
        <f t="shared" si="9"/>
        <v>-9124.3224407812268</v>
      </c>
      <c r="AK52" s="10">
        <f t="shared" si="10"/>
        <v>-110.78983908969606</v>
      </c>
      <c r="AL52" s="10">
        <f t="shared" si="11"/>
        <v>15510.789839089695</v>
      </c>
      <c r="AM52" s="15">
        <f t="shared" si="12"/>
        <v>0.71941453954347601</v>
      </c>
      <c r="AN52" s="15">
        <f t="shared" si="13"/>
        <v>17.421466394138513</v>
      </c>
      <c r="AO52" s="15">
        <f t="shared" si="14"/>
        <v>8.9622991718006162</v>
      </c>
      <c r="AP52" s="10">
        <f t="shared" si="15"/>
        <v>-0.48535685180061527</v>
      </c>
      <c r="AQ52" s="10">
        <f t="shared" si="16"/>
        <v>-5.4155395004862594</v>
      </c>
      <c r="AR52" s="10">
        <f t="shared" si="17"/>
        <v>15.744113306015374</v>
      </c>
      <c r="AS52" s="10">
        <f t="shared" si="18"/>
        <v>27</v>
      </c>
    </row>
    <row r="53" spans="1:45" x14ac:dyDescent="0.25">
      <c r="A53" t="s">
        <v>45</v>
      </c>
      <c r="B53" s="10" t="s">
        <v>45</v>
      </c>
      <c r="C53" s="11">
        <v>42459</v>
      </c>
      <c r="D53" s="10" t="s">
        <v>40</v>
      </c>
      <c r="E53" s="10" t="s">
        <v>41</v>
      </c>
      <c r="F53" s="10">
        <v>16.332999999999998</v>
      </c>
      <c r="G53" s="10">
        <v>16.457999999999998</v>
      </c>
      <c r="H53" s="10">
        <v>57.1</v>
      </c>
      <c r="I53" s="10">
        <v>50</v>
      </c>
      <c r="J53" s="10">
        <v>23</v>
      </c>
      <c r="K53" s="10">
        <v>13.7</v>
      </c>
      <c r="L53" s="10">
        <v>13.7</v>
      </c>
      <c r="M53" s="10">
        <v>127430</v>
      </c>
      <c r="N53" s="10">
        <v>112</v>
      </c>
      <c r="O53" s="10">
        <v>60</v>
      </c>
      <c r="P53" s="10">
        <v>26</v>
      </c>
      <c r="Q53" s="10">
        <v>25</v>
      </c>
      <c r="R53" s="10">
        <v>250</v>
      </c>
      <c r="S53" s="10">
        <v>280</v>
      </c>
      <c r="T53" s="10">
        <v>15800</v>
      </c>
      <c r="U53" s="10">
        <v>4</v>
      </c>
      <c r="V53" s="12">
        <v>1344</v>
      </c>
      <c r="W53" s="12">
        <v>12.5</v>
      </c>
      <c r="X53" s="10">
        <f t="shared" si="0"/>
        <v>13.7</v>
      </c>
      <c r="Y53" s="10">
        <f t="shared" si="1"/>
        <v>-1.1999999999999993</v>
      </c>
      <c r="Z53" s="10">
        <f t="shared" si="2"/>
        <v>1286.1600000000001</v>
      </c>
      <c r="AA53" s="10">
        <f t="shared" si="3"/>
        <v>1.1799346383635183</v>
      </c>
      <c r="AB53" s="13">
        <v>180</v>
      </c>
      <c r="AC53" s="14">
        <v>-0.7</v>
      </c>
      <c r="AD53" s="10">
        <f t="shared" si="4"/>
        <v>8.4023485199999985</v>
      </c>
      <c r="AE53" s="10">
        <f t="shared" si="5"/>
        <v>8.4666535199999995</v>
      </c>
      <c r="AF53" s="10">
        <f t="shared" si="6"/>
        <v>11.83212</v>
      </c>
      <c r="AG53" s="10">
        <v>0.34670000000000001</v>
      </c>
      <c r="AH53" s="10">
        <f t="shared" si="7"/>
        <v>36830.017604020584</v>
      </c>
      <c r="AI53" s="10">
        <f t="shared" si="8"/>
        <v>36987.539454547186</v>
      </c>
      <c r="AJ53" s="10">
        <f t="shared" si="9"/>
        <v>-157.52185052660207</v>
      </c>
      <c r="AK53" s="10">
        <f t="shared" si="10"/>
        <v>-1.9052613289113847</v>
      </c>
      <c r="AL53" s="10">
        <f t="shared" si="11"/>
        <v>15801.905261328911</v>
      </c>
      <c r="AM53" s="15">
        <f t="shared" si="12"/>
        <v>1.2058616005768134E-2</v>
      </c>
      <c r="AN53" s="15">
        <f t="shared" si="13"/>
        <v>17.516114328911222</v>
      </c>
      <c r="AO53" s="15">
        <f t="shared" si="14"/>
        <v>9.0109898553650893</v>
      </c>
      <c r="AP53" s="10">
        <f t="shared" si="15"/>
        <v>-0.6086413353650908</v>
      </c>
      <c r="AQ53" s="10">
        <f t="shared" si="16"/>
        <v>-6.7544336985654176</v>
      </c>
      <c r="AR53" s="10">
        <f t="shared" si="17"/>
        <v>4.2831837791549727</v>
      </c>
      <c r="AS53" s="10">
        <f t="shared" si="18"/>
        <v>25</v>
      </c>
    </row>
    <row r="54" spans="1:45" x14ac:dyDescent="0.25">
      <c r="A54" t="s">
        <v>45</v>
      </c>
      <c r="B54" s="10" t="s">
        <v>45</v>
      </c>
      <c r="C54" s="11">
        <v>42460</v>
      </c>
      <c r="D54" s="10" t="s">
        <v>40</v>
      </c>
      <c r="E54" s="10" t="s">
        <v>41</v>
      </c>
      <c r="F54" s="10">
        <v>16.173999999999999</v>
      </c>
      <c r="G54" s="10">
        <v>16.347999999999999</v>
      </c>
      <c r="H54" s="10">
        <v>55.8</v>
      </c>
      <c r="I54" s="10">
        <v>50</v>
      </c>
      <c r="J54" s="10">
        <v>15</v>
      </c>
      <c r="K54" s="10">
        <v>13.7</v>
      </c>
      <c r="L54" s="10">
        <v>13.7</v>
      </c>
      <c r="M54" s="10">
        <v>127370</v>
      </c>
      <c r="N54" s="10">
        <v>108</v>
      </c>
      <c r="O54" s="10">
        <v>50</v>
      </c>
      <c r="P54" s="10">
        <v>25</v>
      </c>
      <c r="Q54" s="10">
        <v>24</v>
      </c>
      <c r="R54" s="10">
        <v>250</v>
      </c>
      <c r="S54" s="10">
        <v>280</v>
      </c>
      <c r="T54" s="10">
        <v>14650</v>
      </c>
      <c r="U54" s="10">
        <v>3</v>
      </c>
      <c r="V54" s="12">
        <v>1344</v>
      </c>
      <c r="W54" s="12">
        <v>12.5</v>
      </c>
      <c r="X54" s="10">
        <f t="shared" si="0"/>
        <v>13.7</v>
      </c>
      <c r="Y54" s="10">
        <f t="shared" si="1"/>
        <v>-1.1999999999999993</v>
      </c>
      <c r="Z54" s="10">
        <f t="shared" si="2"/>
        <v>1286.1600000000001</v>
      </c>
      <c r="AA54" s="10">
        <f t="shared" si="3"/>
        <v>1.1838921585324385</v>
      </c>
      <c r="AB54" s="15">
        <v>175</v>
      </c>
      <c r="AC54" s="10">
        <v>-0.71679999999999999</v>
      </c>
      <c r="AD54" s="10">
        <f t="shared" si="4"/>
        <v>8.3205525599999994</v>
      </c>
      <c r="AE54" s="10">
        <f t="shared" si="5"/>
        <v>8.4100651199999987</v>
      </c>
      <c r="AF54" s="10">
        <f t="shared" si="6"/>
        <v>7.7165999999999997</v>
      </c>
      <c r="AG54" s="10">
        <v>0.34670000000000001</v>
      </c>
      <c r="AH54" s="10">
        <f t="shared" si="7"/>
        <v>15717.481795613721</v>
      </c>
      <c r="AI54" s="10">
        <f t="shared" si="8"/>
        <v>36617.170060193457</v>
      </c>
      <c r="AJ54" s="10">
        <f t="shared" si="9"/>
        <v>-20899.688264579738</v>
      </c>
      <c r="AK54" s="10">
        <f t="shared" si="10"/>
        <v>-251.09677041830764</v>
      </c>
      <c r="AL54" s="10">
        <f t="shared" si="11"/>
        <v>14901.096770418308</v>
      </c>
      <c r="AM54" s="15">
        <f t="shared" si="12"/>
        <v>1.7139711291352058</v>
      </c>
      <c r="AN54" s="15">
        <f t="shared" si="13"/>
        <v>17.222664028042349</v>
      </c>
      <c r="AO54" s="15">
        <f t="shared" si="14"/>
        <v>8.8600272825861062</v>
      </c>
      <c r="AP54" s="10">
        <f t="shared" si="15"/>
        <v>-0.53947472258610674</v>
      </c>
      <c r="AQ54" s="10">
        <f t="shared" si="16"/>
        <v>-6.0888607380071447</v>
      </c>
      <c r="AR54" s="10">
        <f t="shared" si="17"/>
        <v>2.2423426975538034</v>
      </c>
      <c r="AS54" s="10">
        <f t="shared" si="18"/>
        <v>24</v>
      </c>
    </row>
    <row r="55" spans="1:45" x14ac:dyDescent="0.25">
      <c r="A55" t="s">
        <v>45</v>
      </c>
      <c r="B55" s="10" t="s">
        <v>45</v>
      </c>
      <c r="C55" s="11">
        <v>42461</v>
      </c>
      <c r="D55" s="10" t="s">
        <v>40</v>
      </c>
      <c r="E55" s="10" t="s">
        <v>41</v>
      </c>
      <c r="F55" s="10">
        <v>16.292000000000002</v>
      </c>
      <c r="G55" s="10">
        <v>16.332999999999998</v>
      </c>
      <c r="H55" s="10">
        <v>55.6</v>
      </c>
      <c r="I55" s="10">
        <v>60</v>
      </c>
      <c r="J55" s="10">
        <v>11</v>
      </c>
      <c r="K55" s="10">
        <v>13.7</v>
      </c>
      <c r="L55" s="10">
        <v>13.7</v>
      </c>
      <c r="M55" s="10">
        <v>127300</v>
      </c>
      <c r="N55" s="10">
        <v>104</v>
      </c>
      <c r="O55" s="10">
        <v>60</v>
      </c>
      <c r="P55" s="10">
        <v>25</v>
      </c>
      <c r="Q55" s="10">
        <v>22</v>
      </c>
      <c r="R55" s="10">
        <v>250</v>
      </c>
      <c r="S55" s="10">
        <v>280</v>
      </c>
      <c r="T55" s="10">
        <v>14320</v>
      </c>
      <c r="U55" s="10">
        <v>3</v>
      </c>
      <c r="V55" s="12">
        <v>1344</v>
      </c>
      <c r="W55" s="12">
        <v>12.5</v>
      </c>
      <c r="X55" s="10">
        <f t="shared" si="0"/>
        <v>13.7</v>
      </c>
      <c r="Y55" s="10">
        <f t="shared" si="1"/>
        <v>-1.1999999999999993</v>
      </c>
      <c r="Z55" s="10">
        <f t="shared" si="2"/>
        <v>1286.1600000000001</v>
      </c>
      <c r="AA55" s="10">
        <f t="shared" si="3"/>
        <v>1.1838921585324385</v>
      </c>
      <c r="AB55" s="10"/>
      <c r="AC55" s="10"/>
      <c r="AD55" s="10">
        <f t="shared" si="4"/>
        <v>8.3812564800000011</v>
      </c>
      <c r="AE55" s="10">
        <f t="shared" si="5"/>
        <v>8.4023485199999985</v>
      </c>
      <c r="AF55" s="10">
        <f t="shared" si="6"/>
        <v>5.6588399999999996</v>
      </c>
      <c r="AG55" s="10">
        <v>0.24</v>
      </c>
      <c r="AH55" s="10">
        <f t="shared" si="7"/>
        <v>5851.1767630628137</v>
      </c>
      <c r="AI55" s="10">
        <f t="shared" si="8"/>
        <v>36550.005200018</v>
      </c>
      <c r="AJ55" s="10">
        <f t="shared" si="9"/>
        <v>-30698.828436955187</v>
      </c>
      <c r="AK55" s="10">
        <f t="shared" si="10"/>
        <v>-368.48893668997755</v>
      </c>
      <c r="AL55" s="10">
        <f t="shared" si="11"/>
        <v>14688.488936689977</v>
      </c>
      <c r="AM55" s="15">
        <f t="shared" si="12"/>
        <v>2.5732467645948112</v>
      </c>
      <c r="AN55" s="15">
        <f t="shared" si="13"/>
        <v>17.152177319780805</v>
      </c>
      <c r="AO55" s="15">
        <f t="shared" si="14"/>
        <v>8.8237661003880365</v>
      </c>
      <c r="AP55" s="10">
        <f t="shared" si="15"/>
        <v>-0.44250962038803543</v>
      </c>
      <c r="AQ55" s="10">
        <f t="shared" si="16"/>
        <v>-5.0149745058243953</v>
      </c>
      <c r="AR55" s="10">
        <f t="shared" si="17"/>
        <v>13.899342811772566</v>
      </c>
      <c r="AS55" s="10">
        <f t="shared" si="18"/>
        <v>22</v>
      </c>
    </row>
    <row r="56" spans="1:45" x14ac:dyDescent="0.25">
      <c r="A56" t="s">
        <v>45</v>
      </c>
      <c r="B56" s="10" t="s">
        <v>45</v>
      </c>
      <c r="C56" s="11">
        <v>42462</v>
      </c>
      <c r="D56" s="10" t="s">
        <v>40</v>
      </c>
      <c r="E56" s="10" t="s">
        <v>41</v>
      </c>
      <c r="F56" s="10">
        <v>15.913</v>
      </c>
      <c r="G56" s="10">
        <v>15.826000000000001</v>
      </c>
      <c r="H56" s="10">
        <v>54.2</v>
      </c>
      <c r="I56" s="10">
        <v>80</v>
      </c>
      <c r="J56" s="10">
        <v>11</v>
      </c>
      <c r="K56" s="10">
        <v>13.7</v>
      </c>
      <c r="L56" s="10">
        <v>13.7</v>
      </c>
      <c r="M56" s="10">
        <v>127250</v>
      </c>
      <c r="N56" s="10">
        <v>102</v>
      </c>
      <c r="O56" s="10">
        <v>80</v>
      </c>
      <c r="P56" s="10">
        <v>24</v>
      </c>
      <c r="Q56" s="10">
        <v>22</v>
      </c>
      <c r="R56" s="10">
        <v>250</v>
      </c>
      <c r="S56" s="10">
        <v>280</v>
      </c>
      <c r="T56" s="10">
        <v>13500</v>
      </c>
      <c r="U56" s="10">
        <v>3</v>
      </c>
      <c r="V56" s="12">
        <v>1344</v>
      </c>
      <c r="W56" s="12">
        <v>12.5</v>
      </c>
      <c r="X56" s="10">
        <f t="shared" si="0"/>
        <v>13.7</v>
      </c>
      <c r="Y56" s="10">
        <f t="shared" si="1"/>
        <v>-1.1999999999999993</v>
      </c>
      <c r="Z56" s="10">
        <f t="shared" si="2"/>
        <v>1286.1600000000001</v>
      </c>
      <c r="AA56" s="10">
        <f t="shared" si="3"/>
        <v>1.187876315216041</v>
      </c>
      <c r="AB56" s="10"/>
      <c r="AC56" s="10"/>
      <c r="AD56" s="10">
        <f t="shared" si="4"/>
        <v>8.1862837200000005</v>
      </c>
      <c r="AE56" s="10">
        <f t="shared" si="5"/>
        <v>8.1415274400000008</v>
      </c>
      <c r="AF56" s="10">
        <f t="shared" si="6"/>
        <v>5.6588399999999996</v>
      </c>
      <c r="AG56" s="10">
        <v>0.21659999999999999</v>
      </c>
      <c r="AH56" s="10">
        <f t="shared" si="7"/>
        <v>5298.4581443588368</v>
      </c>
      <c r="AI56" s="10">
        <f t="shared" si="8"/>
        <v>34431.577519068502</v>
      </c>
      <c r="AJ56" s="10">
        <f t="shared" si="9"/>
        <v>-29133.119374709666</v>
      </c>
      <c r="AK56" s="10">
        <f t="shared" si="10"/>
        <v>-338.84012971713486</v>
      </c>
      <c r="AL56" s="10">
        <f t="shared" si="11"/>
        <v>13838.840129717135</v>
      </c>
      <c r="AM56" s="15">
        <f t="shared" si="12"/>
        <v>2.509926886793592</v>
      </c>
      <c r="AN56" s="15">
        <f t="shared" si="13"/>
        <v>16.860324927202832</v>
      </c>
      <c r="AO56" s="15">
        <f t="shared" si="14"/>
        <v>8.6736255555502257</v>
      </c>
      <c r="AP56" s="10">
        <f t="shared" si="15"/>
        <v>-0.48734183555022526</v>
      </c>
      <c r="AQ56" s="10">
        <f t="shared" si="16"/>
        <v>-5.6186635269074623</v>
      </c>
      <c r="AR56" s="10">
        <f t="shared" si="17"/>
        <v>10.415295163352319</v>
      </c>
      <c r="AS56" s="10">
        <f t="shared" si="18"/>
        <v>22</v>
      </c>
    </row>
    <row r="57" spans="1:45" x14ac:dyDescent="0.25">
      <c r="A57" t="s">
        <v>45</v>
      </c>
      <c r="B57" s="10" t="s">
        <v>45</v>
      </c>
      <c r="C57" s="11">
        <v>42463</v>
      </c>
      <c r="D57" s="10" t="s">
        <v>40</v>
      </c>
      <c r="E57" s="10" t="s">
        <v>41</v>
      </c>
      <c r="F57" s="10">
        <v>16.167000000000002</v>
      </c>
      <c r="G57" s="10">
        <v>16.375</v>
      </c>
      <c r="H57" s="10">
        <v>54.7</v>
      </c>
      <c r="I57" s="10">
        <v>100</v>
      </c>
      <c r="J57" s="10">
        <v>12</v>
      </c>
      <c r="K57" s="10">
        <v>13.7</v>
      </c>
      <c r="L57" s="10">
        <v>13.7</v>
      </c>
      <c r="M57" s="10">
        <v>127200</v>
      </c>
      <c r="N57" s="10">
        <v>96</v>
      </c>
      <c r="O57" s="10">
        <v>100</v>
      </c>
      <c r="P57" s="10">
        <v>22</v>
      </c>
      <c r="Q57" s="10">
        <v>19</v>
      </c>
      <c r="R57" s="10">
        <v>250</v>
      </c>
      <c r="S57" s="10">
        <v>280</v>
      </c>
      <c r="T57" s="10">
        <v>13770</v>
      </c>
      <c r="U57" s="10">
        <v>4</v>
      </c>
      <c r="V57" s="12">
        <v>1344</v>
      </c>
      <c r="W57" s="12">
        <v>12.5</v>
      </c>
      <c r="X57" s="10">
        <f t="shared" si="0"/>
        <v>13.7</v>
      </c>
      <c r="Y57" s="10">
        <f t="shared" si="1"/>
        <v>-1.1999999999999993</v>
      </c>
      <c r="Z57" s="10">
        <f t="shared" si="2"/>
        <v>1286.1600000000001</v>
      </c>
      <c r="AA57" s="10">
        <f t="shared" si="3"/>
        <v>1.1959256210958717</v>
      </c>
      <c r="AB57" s="10"/>
      <c r="AC57" s="10"/>
      <c r="AD57" s="10">
        <f t="shared" si="4"/>
        <v>8.3169514800000002</v>
      </c>
      <c r="AE57" s="10">
        <f t="shared" si="5"/>
        <v>8.4239549999999994</v>
      </c>
      <c r="AF57" s="10">
        <f t="shared" si="6"/>
        <v>6.1732800000000001</v>
      </c>
      <c r="AG57" s="10">
        <v>0.15</v>
      </c>
      <c r="AH57" s="10">
        <f t="shared" si="7"/>
        <v>4396.3512507758642</v>
      </c>
      <c r="AI57" s="10">
        <f t="shared" si="8"/>
        <v>37111.641343969852</v>
      </c>
      <c r="AJ57" s="10">
        <f t="shared" si="9"/>
        <v>-32715.290093193988</v>
      </c>
      <c r="AK57" s="10">
        <f t="shared" si="10"/>
        <v>-393.70304508144562</v>
      </c>
      <c r="AL57" s="10">
        <f t="shared" si="11"/>
        <v>14163.703045081445</v>
      </c>
      <c r="AM57" s="15">
        <f t="shared" si="12"/>
        <v>2.8591361298579918</v>
      </c>
      <c r="AN57" s="15">
        <f t="shared" si="13"/>
        <v>16.974131717348421</v>
      </c>
      <c r="AO57" s="15">
        <f t="shared" si="14"/>
        <v>8.7321723206727224</v>
      </c>
      <c r="AP57" s="10">
        <f t="shared" si="15"/>
        <v>-0.41522084067272225</v>
      </c>
      <c r="AQ57" s="10">
        <f t="shared" si="16"/>
        <v>-4.7550692476569658</v>
      </c>
      <c r="AR57" s="10">
        <f t="shared" si="17"/>
        <v>4.4028763933320514</v>
      </c>
      <c r="AS57" s="10">
        <f t="shared" si="18"/>
        <v>19</v>
      </c>
    </row>
    <row r="58" spans="1:45" x14ac:dyDescent="0.25">
      <c r="A58" t="s">
        <v>45</v>
      </c>
      <c r="B58" s="10" t="s">
        <v>45</v>
      </c>
      <c r="C58" s="11">
        <v>42464</v>
      </c>
      <c r="D58" s="10" t="s">
        <v>40</v>
      </c>
      <c r="E58" s="10" t="s">
        <v>41</v>
      </c>
      <c r="F58" s="10">
        <v>15.651999999999999</v>
      </c>
      <c r="G58" s="10">
        <v>15.87</v>
      </c>
      <c r="H58" s="10">
        <v>52.2</v>
      </c>
      <c r="I58" s="10">
        <v>120</v>
      </c>
      <c r="J58" s="10">
        <v>20</v>
      </c>
      <c r="K58" s="10">
        <v>13.7</v>
      </c>
      <c r="L58" s="10">
        <v>13.7</v>
      </c>
      <c r="M58" s="10">
        <v>127150</v>
      </c>
      <c r="N58" s="10">
        <v>93</v>
      </c>
      <c r="O58" s="10">
        <v>140</v>
      </c>
      <c r="P58" s="10">
        <v>22</v>
      </c>
      <c r="Q58" s="10">
        <v>19</v>
      </c>
      <c r="R58" s="10">
        <v>250</v>
      </c>
      <c r="S58" s="10">
        <v>270</v>
      </c>
      <c r="T58" s="10">
        <v>11730</v>
      </c>
      <c r="U58" s="10">
        <v>4</v>
      </c>
      <c r="V58" s="12">
        <v>1344</v>
      </c>
      <c r="W58" s="12">
        <v>12.5</v>
      </c>
      <c r="X58" s="10">
        <f t="shared" si="0"/>
        <v>13.7</v>
      </c>
      <c r="Y58" s="10">
        <f t="shared" si="1"/>
        <v>-1.1999999999999993</v>
      </c>
      <c r="Z58" s="10">
        <f t="shared" si="2"/>
        <v>1286.1600000000001</v>
      </c>
      <c r="AA58" s="10">
        <f t="shared" si="3"/>
        <v>1.1959256210958717</v>
      </c>
      <c r="AB58" s="10"/>
      <c r="AC58" s="10"/>
      <c r="AD58" s="10">
        <f t="shared" si="4"/>
        <v>8.0520148799999998</v>
      </c>
      <c r="AE58" s="10">
        <f t="shared" si="5"/>
        <v>8.1641627999999997</v>
      </c>
      <c r="AF58" s="10">
        <f t="shared" si="6"/>
        <v>10.2888</v>
      </c>
      <c r="AG58" s="10">
        <v>-0.35</v>
      </c>
      <c r="AH58" s="10">
        <f t="shared" si="7"/>
        <v>-28494.869217991709</v>
      </c>
      <c r="AI58" s="10">
        <f t="shared" si="8"/>
        <v>34857.914360437106</v>
      </c>
      <c r="AJ58" s="10">
        <f t="shared" si="9"/>
        <v>-63352.783578428818</v>
      </c>
      <c r="AK58" s="10">
        <f t="shared" si="10"/>
        <v>-738.889198524942</v>
      </c>
      <c r="AL58" s="10">
        <f t="shared" si="11"/>
        <v>12468.889198524943</v>
      </c>
      <c r="AM58" s="15">
        <f t="shared" si="12"/>
        <v>6.299140652386555</v>
      </c>
      <c r="AN58" s="15">
        <f t="shared" si="13"/>
        <v>16.361679639816575</v>
      </c>
      <c r="AO58" s="15">
        <f t="shared" si="14"/>
        <v>8.4171024739072386</v>
      </c>
      <c r="AP58" s="10">
        <f t="shared" si="15"/>
        <v>-0.36508759390723888</v>
      </c>
      <c r="AQ58" s="10">
        <f t="shared" si="16"/>
        <v>-4.3374497939047236</v>
      </c>
      <c r="AR58" s="10">
        <f t="shared" si="17"/>
        <v>5.9775807316241227</v>
      </c>
      <c r="AS58" s="10">
        <f t="shared" si="18"/>
        <v>19</v>
      </c>
    </row>
    <row r="59" spans="1:45" x14ac:dyDescent="0.25">
      <c r="A59" t="s">
        <v>45</v>
      </c>
      <c r="B59" s="10" t="s">
        <v>45</v>
      </c>
      <c r="C59" s="11">
        <v>42465</v>
      </c>
      <c r="D59" s="10" t="s">
        <v>40</v>
      </c>
      <c r="E59" s="10" t="s">
        <v>41</v>
      </c>
      <c r="F59" s="10">
        <v>16.082999999999998</v>
      </c>
      <c r="G59" s="10">
        <v>15.875</v>
      </c>
      <c r="H59" s="10">
        <v>54.4</v>
      </c>
      <c r="I59" s="10">
        <v>40</v>
      </c>
      <c r="J59" s="10">
        <v>22</v>
      </c>
      <c r="K59" s="10">
        <v>13.6</v>
      </c>
      <c r="L59" s="10">
        <v>13.6</v>
      </c>
      <c r="M59" s="10">
        <v>127100</v>
      </c>
      <c r="N59" s="10">
        <v>88</v>
      </c>
      <c r="O59" s="10">
        <v>50</v>
      </c>
      <c r="P59" s="10">
        <v>21</v>
      </c>
      <c r="Q59" s="10">
        <v>19</v>
      </c>
      <c r="R59" s="10">
        <v>250</v>
      </c>
      <c r="S59" s="10">
        <v>270</v>
      </c>
      <c r="T59" s="10">
        <v>14060</v>
      </c>
      <c r="U59" s="10">
        <v>4</v>
      </c>
      <c r="V59" s="12">
        <v>1344</v>
      </c>
      <c r="W59" s="12">
        <v>12.5</v>
      </c>
      <c r="X59" s="10">
        <f t="shared" si="0"/>
        <v>13.6</v>
      </c>
      <c r="Y59" s="10">
        <f t="shared" si="1"/>
        <v>-1.0999999999999996</v>
      </c>
      <c r="Z59" s="10">
        <f t="shared" si="2"/>
        <v>1290.98</v>
      </c>
      <c r="AA59" s="10">
        <f t="shared" si="3"/>
        <v>1.1999913209806103</v>
      </c>
      <c r="AB59" s="10"/>
      <c r="AC59" s="10"/>
      <c r="AD59" s="10">
        <f t="shared" si="4"/>
        <v>8.2737385199999984</v>
      </c>
      <c r="AE59" s="10">
        <f t="shared" si="5"/>
        <v>8.166735000000001</v>
      </c>
      <c r="AF59" s="10">
        <f t="shared" si="6"/>
        <v>11.317679999999999</v>
      </c>
      <c r="AG59" s="10">
        <v>0.48349999999999999</v>
      </c>
      <c r="AH59" s="10">
        <f t="shared" si="7"/>
        <v>47971.016663678289</v>
      </c>
      <c r="AI59" s="10">
        <f t="shared" si="8"/>
        <v>35129.62090960356</v>
      </c>
      <c r="AJ59" s="10">
        <f t="shared" si="9"/>
        <v>12841.395754074729</v>
      </c>
      <c r="AK59" s="10">
        <f t="shared" si="10"/>
        <v>149.81753736236215</v>
      </c>
      <c r="AL59" s="10">
        <f t="shared" si="11"/>
        <v>13910.182462637638</v>
      </c>
      <c r="AM59" s="15">
        <f t="shared" si="12"/>
        <v>-1.0655585872145212</v>
      </c>
      <c r="AN59" s="15">
        <f t="shared" si="13"/>
        <v>16.886945428410094</v>
      </c>
      <c r="AO59" s="15">
        <f t="shared" si="14"/>
        <v>8.6873202061912895</v>
      </c>
      <c r="AP59" s="10">
        <f t="shared" si="15"/>
        <v>-0.4135816861912911</v>
      </c>
      <c r="AQ59" s="10">
        <f t="shared" si="16"/>
        <v>-4.7607510299498248</v>
      </c>
      <c r="AR59" s="10">
        <f t="shared" si="17"/>
        <v>17.834618066229542</v>
      </c>
      <c r="AS59" s="10">
        <f t="shared" si="18"/>
        <v>19</v>
      </c>
    </row>
    <row r="60" spans="1:45" x14ac:dyDescent="0.25">
      <c r="A60" t="s">
        <v>45</v>
      </c>
      <c r="B60" s="10" t="s">
        <v>45</v>
      </c>
      <c r="C60" s="11">
        <v>42466</v>
      </c>
      <c r="D60" s="10" t="s">
        <v>40</v>
      </c>
      <c r="E60" s="10" t="s">
        <v>41</v>
      </c>
      <c r="F60" s="10">
        <v>15.565</v>
      </c>
      <c r="G60" s="10">
        <v>15.478</v>
      </c>
      <c r="H60" s="10">
        <v>55.8</v>
      </c>
      <c r="I60" s="10">
        <v>60</v>
      </c>
      <c r="J60" s="10">
        <v>28</v>
      </c>
      <c r="K60" s="10">
        <v>13.6</v>
      </c>
      <c r="L60" s="10">
        <v>13.6</v>
      </c>
      <c r="M60" s="10">
        <v>127050</v>
      </c>
      <c r="N60" s="10">
        <v>84</v>
      </c>
      <c r="O60" s="10">
        <v>80</v>
      </c>
      <c r="P60" s="10">
        <v>21</v>
      </c>
      <c r="Q60" s="10">
        <v>19</v>
      </c>
      <c r="R60" s="10">
        <v>250</v>
      </c>
      <c r="S60" s="10">
        <v>270</v>
      </c>
      <c r="T60" s="10">
        <v>16410</v>
      </c>
      <c r="U60" s="10">
        <v>5</v>
      </c>
      <c r="V60" s="12">
        <v>1344</v>
      </c>
      <c r="W60" s="12">
        <v>12.5</v>
      </c>
      <c r="X60" s="10">
        <f t="shared" si="0"/>
        <v>13.6</v>
      </c>
      <c r="Y60" s="10">
        <f t="shared" si="1"/>
        <v>-1.0999999999999996</v>
      </c>
      <c r="Z60" s="10">
        <f t="shared" si="2"/>
        <v>1290.98</v>
      </c>
      <c r="AA60" s="10">
        <f t="shared" si="3"/>
        <v>1.1999913209806103</v>
      </c>
      <c r="AB60" s="10"/>
      <c r="AC60" s="10"/>
      <c r="AD60" s="10">
        <f t="shared" si="4"/>
        <v>8.0072586000000001</v>
      </c>
      <c r="AE60" s="10">
        <f t="shared" si="5"/>
        <v>7.9625023199999996</v>
      </c>
      <c r="AF60" s="10">
        <f t="shared" si="6"/>
        <v>14.40432</v>
      </c>
      <c r="AG60" s="10">
        <v>0.24</v>
      </c>
      <c r="AH60" s="10">
        <f t="shared" si="7"/>
        <v>38571.309816667846</v>
      </c>
      <c r="AI60" s="10">
        <f t="shared" si="8"/>
        <v>33394.5564875528</v>
      </c>
      <c r="AJ60" s="10">
        <f t="shared" si="9"/>
        <v>5176.7533291150467</v>
      </c>
      <c r="AK60" s="10">
        <f t="shared" si="10"/>
        <v>58.885586275923259</v>
      </c>
      <c r="AL60" s="10">
        <f t="shared" si="11"/>
        <v>16351.114413724077</v>
      </c>
      <c r="AM60" s="15">
        <f t="shared" si="12"/>
        <v>-0.35883964823840847</v>
      </c>
      <c r="AN60" s="15">
        <f t="shared" si="13"/>
        <v>17.694248672567955</v>
      </c>
      <c r="AO60" s="15">
        <f t="shared" si="14"/>
        <v>9.1026292871158585</v>
      </c>
      <c r="AP60" s="10">
        <f t="shared" si="15"/>
        <v>-1.0953706871158584</v>
      </c>
      <c r="AQ60" s="10">
        <f t="shared" si="16"/>
        <v>-12.033563628327475</v>
      </c>
      <c r="AR60" s="10">
        <f t="shared" si="17"/>
        <v>22.121455837854032</v>
      </c>
      <c r="AS60" s="10">
        <f t="shared" si="18"/>
        <v>19</v>
      </c>
    </row>
    <row r="61" spans="1:45" x14ac:dyDescent="0.25">
      <c r="A61" t="s">
        <v>45</v>
      </c>
      <c r="B61" s="10" t="s">
        <v>45</v>
      </c>
      <c r="C61" s="11">
        <v>42469</v>
      </c>
      <c r="D61" s="10" t="s">
        <v>40</v>
      </c>
      <c r="E61" s="10" t="s">
        <v>41</v>
      </c>
      <c r="F61" s="10">
        <v>19.021999999999998</v>
      </c>
      <c r="G61" s="10">
        <v>17.716999999999999</v>
      </c>
      <c r="H61" s="10">
        <v>67.8</v>
      </c>
      <c r="I61" s="10">
        <v>80</v>
      </c>
      <c r="J61" s="10">
        <v>22</v>
      </c>
      <c r="K61" s="10">
        <v>13.7</v>
      </c>
      <c r="L61" s="10">
        <v>13.6</v>
      </c>
      <c r="M61" s="10">
        <v>128965</v>
      </c>
      <c r="N61" s="10">
        <v>69</v>
      </c>
      <c r="O61" s="10">
        <v>80</v>
      </c>
      <c r="P61" s="10">
        <v>24</v>
      </c>
      <c r="Q61" s="10">
        <v>23</v>
      </c>
      <c r="R61" s="10">
        <v>295</v>
      </c>
      <c r="S61" s="10">
        <v>320</v>
      </c>
      <c r="T61" s="10">
        <v>27380</v>
      </c>
      <c r="U61" s="10">
        <v>4</v>
      </c>
      <c r="V61" s="12">
        <v>1344</v>
      </c>
      <c r="W61" s="12">
        <v>12.5</v>
      </c>
      <c r="X61" s="10">
        <f t="shared" si="0"/>
        <v>13.649999999999999</v>
      </c>
      <c r="Y61" s="10">
        <f t="shared" si="1"/>
        <v>-1.1499999999999986</v>
      </c>
      <c r="Z61" s="10">
        <f t="shared" si="2"/>
        <v>1288.5700000000002</v>
      </c>
      <c r="AA61" s="10">
        <f t="shared" si="3"/>
        <v>1.187876315216041</v>
      </c>
      <c r="AB61" s="10"/>
      <c r="AC61" s="10"/>
      <c r="AD61" s="10">
        <f t="shared" si="4"/>
        <v>9.7856776799999992</v>
      </c>
      <c r="AE61" s="10">
        <f t="shared" si="5"/>
        <v>9.1143334799999991</v>
      </c>
      <c r="AF61" s="10">
        <f t="shared" si="6"/>
        <v>11.317679999999999</v>
      </c>
      <c r="AG61" s="10">
        <v>0.21659999999999999</v>
      </c>
      <c r="AH61" s="10">
        <f t="shared" si="7"/>
        <v>21233.545472029811</v>
      </c>
      <c r="AI61" s="10">
        <f t="shared" si="8"/>
        <v>43232.26462556672</v>
      </c>
      <c r="AJ61" s="10">
        <f t="shared" si="9"/>
        <v>-21998.719153536909</v>
      </c>
      <c r="AK61" s="10">
        <f t="shared" si="10"/>
        <v>-286.43380356885524</v>
      </c>
      <c r="AL61" s="10">
        <f t="shared" si="11"/>
        <v>27666.433803568856</v>
      </c>
      <c r="AM61" s="15">
        <f t="shared" si="12"/>
        <v>1.0461424527715708</v>
      </c>
      <c r="AN61" s="15">
        <f t="shared" si="13"/>
        <v>20.560501825612825</v>
      </c>
      <c r="AO61" s="15">
        <f t="shared" si="14"/>
        <v>10.577144559168262</v>
      </c>
      <c r="AP61" s="10">
        <f t="shared" si="15"/>
        <v>-0.7914668791682633</v>
      </c>
      <c r="AQ61" s="10">
        <f t="shared" si="16"/>
        <v>-7.4828028939267943</v>
      </c>
      <c r="AR61" s="10">
        <f t="shared" si="17"/>
        <v>15.294918447716007</v>
      </c>
      <c r="AS61" s="10">
        <f t="shared" si="18"/>
        <v>23</v>
      </c>
    </row>
    <row r="62" spans="1:45" x14ac:dyDescent="0.25">
      <c r="A62" t="s">
        <v>45</v>
      </c>
      <c r="B62" s="10" t="s">
        <v>45</v>
      </c>
      <c r="C62" s="11">
        <v>42470</v>
      </c>
      <c r="D62" s="10" t="s">
        <v>40</v>
      </c>
      <c r="E62" s="10" t="s">
        <v>41</v>
      </c>
      <c r="F62" s="10">
        <v>17.609000000000002</v>
      </c>
      <c r="G62" s="10">
        <v>17.913</v>
      </c>
      <c r="H62" s="10">
        <v>60.9</v>
      </c>
      <c r="I62" s="10">
        <v>90</v>
      </c>
      <c r="J62" s="10">
        <v>12</v>
      </c>
      <c r="K62" s="10">
        <v>13.7</v>
      </c>
      <c r="L62" s="10">
        <v>13.6</v>
      </c>
      <c r="M62" s="10">
        <v>128865</v>
      </c>
      <c r="N62" s="10">
        <v>69</v>
      </c>
      <c r="O62" s="10">
        <v>100</v>
      </c>
      <c r="P62" s="10">
        <v>25</v>
      </c>
      <c r="Q62" s="10">
        <v>24</v>
      </c>
      <c r="R62" s="10">
        <v>280</v>
      </c>
      <c r="S62" s="10">
        <v>300</v>
      </c>
      <c r="T62" s="10">
        <v>19150</v>
      </c>
      <c r="U62" s="10">
        <v>4</v>
      </c>
      <c r="V62" s="12">
        <v>1344</v>
      </c>
      <c r="W62" s="12">
        <v>12.5</v>
      </c>
      <c r="X62" s="10">
        <f t="shared" si="0"/>
        <v>13.649999999999999</v>
      </c>
      <c r="Y62" s="10">
        <f t="shared" si="1"/>
        <v>-1.1499999999999986</v>
      </c>
      <c r="Z62" s="10">
        <f t="shared" si="2"/>
        <v>1288.5700000000002</v>
      </c>
      <c r="AA62" s="10">
        <f t="shared" si="3"/>
        <v>1.1838921585324385</v>
      </c>
      <c r="AB62" s="10"/>
      <c r="AC62" s="10"/>
      <c r="AD62" s="10">
        <f t="shared" si="4"/>
        <v>9.0587739600000017</v>
      </c>
      <c r="AE62" s="10">
        <f t="shared" si="5"/>
        <v>9.2151637199999996</v>
      </c>
      <c r="AF62" s="10">
        <f t="shared" si="6"/>
        <v>6.1732800000000001</v>
      </c>
      <c r="AG62" s="10">
        <v>0.25</v>
      </c>
      <c r="AH62" s="10">
        <f t="shared" si="7"/>
        <v>7267.1165306025823</v>
      </c>
      <c r="AI62" s="10">
        <f t="shared" si="8"/>
        <v>44045.86953298773</v>
      </c>
      <c r="AJ62" s="10">
        <f t="shared" si="9"/>
        <v>-36778.75300238515</v>
      </c>
      <c r="AK62" s="10">
        <f t="shared" si="10"/>
        <v>-484.17461476345812</v>
      </c>
      <c r="AL62" s="10">
        <f t="shared" si="11"/>
        <v>19634.174614763459</v>
      </c>
      <c r="AM62" s="15">
        <f t="shared" si="12"/>
        <v>2.5283269700441697</v>
      </c>
      <c r="AN62" s="15">
        <f t="shared" si="13"/>
        <v>18.628370420317836</v>
      </c>
      <c r="AO62" s="15">
        <f t="shared" si="14"/>
        <v>9.5831788790283081</v>
      </c>
      <c r="AP62" s="10">
        <f t="shared" si="15"/>
        <v>-0.52440491902830644</v>
      </c>
      <c r="AQ62" s="10">
        <f t="shared" si="16"/>
        <v>-5.4721395233048051</v>
      </c>
      <c r="AR62" s="10">
        <f t="shared" si="17"/>
        <v>13.191226638144633</v>
      </c>
      <c r="AS62" s="10">
        <f t="shared" si="18"/>
        <v>24</v>
      </c>
    </row>
    <row r="63" spans="1:45" x14ac:dyDescent="0.25">
      <c r="A63" t="s">
        <v>45</v>
      </c>
      <c r="B63" s="10" t="s">
        <v>45</v>
      </c>
      <c r="C63" s="11">
        <v>42471</v>
      </c>
      <c r="D63" s="10" t="s">
        <v>40</v>
      </c>
      <c r="E63" s="10" t="s">
        <v>41</v>
      </c>
      <c r="F63" s="10">
        <v>17.48</v>
      </c>
      <c r="G63" s="10">
        <v>17.61</v>
      </c>
      <c r="H63" s="10">
        <v>60.6</v>
      </c>
      <c r="I63" s="10">
        <v>40</v>
      </c>
      <c r="J63" s="10">
        <v>18</v>
      </c>
      <c r="K63" s="10">
        <v>13.7</v>
      </c>
      <c r="L63" s="10">
        <v>13.6</v>
      </c>
      <c r="M63" s="10">
        <v>128765</v>
      </c>
      <c r="N63" s="10">
        <v>76</v>
      </c>
      <c r="O63" s="10">
        <v>40</v>
      </c>
      <c r="P63" s="10">
        <v>25</v>
      </c>
      <c r="Q63" s="10">
        <v>24</v>
      </c>
      <c r="R63" s="10">
        <v>290</v>
      </c>
      <c r="S63" s="10">
        <v>310</v>
      </c>
      <c r="T63" s="10">
        <v>19100</v>
      </c>
      <c r="U63" s="10">
        <v>4</v>
      </c>
      <c r="V63" s="12">
        <v>1344</v>
      </c>
      <c r="W63" s="12">
        <v>12.5</v>
      </c>
      <c r="X63" s="10">
        <f t="shared" si="0"/>
        <v>13.649999999999999</v>
      </c>
      <c r="Y63" s="10">
        <f t="shared" si="1"/>
        <v>-1.1499999999999986</v>
      </c>
      <c r="Z63" s="10">
        <f t="shared" si="2"/>
        <v>1288.5700000000002</v>
      </c>
      <c r="AA63" s="10">
        <f t="shared" si="3"/>
        <v>1.1838921585324385</v>
      </c>
      <c r="AB63" s="10"/>
      <c r="AC63" s="10"/>
      <c r="AD63" s="10">
        <f t="shared" si="4"/>
        <v>8.9924112000000012</v>
      </c>
      <c r="AE63" s="10">
        <f t="shared" si="5"/>
        <v>9.0592883999999998</v>
      </c>
      <c r="AF63" s="10">
        <f t="shared" si="6"/>
        <v>9.259920000000001</v>
      </c>
      <c r="AG63" s="10">
        <v>0.48349999999999999</v>
      </c>
      <c r="AH63" s="10">
        <f t="shared" si="7"/>
        <v>31622.857582917139</v>
      </c>
      <c r="AI63" s="10">
        <f t="shared" si="8"/>
        <v>42568.392289164418</v>
      </c>
      <c r="AJ63" s="10">
        <f t="shared" si="9"/>
        <v>-10945.534706247279</v>
      </c>
      <c r="AK63" s="10">
        <f t="shared" si="10"/>
        <v>-141.65536513729054</v>
      </c>
      <c r="AL63" s="10">
        <f t="shared" si="11"/>
        <v>19241.655365137289</v>
      </c>
      <c r="AM63" s="15">
        <f t="shared" si="12"/>
        <v>0.7416511263732396</v>
      </c>
      <c r="AN63" s="15">
        <f t="shared" si="13"/>
        <v>18.521735261411866</v>
      </c>
      <c r="AO63" s="15">
        <f t="shared" si="14"/>
        <v>9.5283214878807208</v>
      </c>
      <c r="AP63" s="10">
        <f t="shared" si="15"/>
        <v>-0.53591028788071959</v>
      </c>
      <c r="AQ63" s="10">
        <f t="shared" si="16"/>
        <v>-5.6243934313336883</v>
      </c>
      <c r="AR63" s="10">
        <f t="shared" si="17"/>
        <v>16.724634711375117</v>
      </c>
      <c r="AS63" s="10">
        <f t="shared" si="18"/>
        <v>24</v>
      </c>
    </row>
    <row r="64" spans="1:45" x14ac:dyDescent="0.25">
      <c r="A64" t="s">
        <v>45</v>
      </c>
      <c r="B64" s="10" t="s">
        <v>45</v>
      </c>
      <c r="C64" s="11">
        <v>42472</v>
      </c>
      <c r="D64" s="10" t="s">
        <v>40</v>
      </c>
      <c r="E64" s="10" t="s">
        <v>41</v>
      </c>
      <c r="F64" s="10">
        <v>17.5</v>
      </c>
      <c r="G64" s="10">
        <v>18</v>
      </c>
      <c r="H64" s="10">
        <v>61.6</v>
      </c>
      <c r="I64" s="10">
        <v>50</v>
      </c>
      <c r="J64" s="10">
        <v>22</v>
      </c>
      <c r="K64" s="10">
        <v>13.7</v>
      </c>
      <c r="L64" s="10">
        <v>13.6</v>
      </c>
      <c r="M64" s="10">
        <v>128665</v>
      </c>
      <c r="N64" s="10">
        <v>60</v>
      </c>
      <c r="O64" s="10">
        <v>60</v>
      </c>
      <c r="P64" s="10">
        <v>25</v>
      </c>
      <c r="Q64" s="10">
        <v>24</v>
      </c>
      <c r="R64" s="10">
        <v>300</v>
      </c>
      <c r="S64" s="10">
        <v>330</v>
      </c>
      <c r="T64" s="10">
        <v>20540</v>
      </c>
      <c r="U64" s="10">
        <v>5</v>
      </c>
      <c r="V64" s="12">
        <v>1344</v>
      </c>
      <c r="W64" s="12">
        <v>12.5</v>
      </c>
      <c r="X64" s="10">
        <f t="shared" si="0"/>
        <v>13.649999999999999</v>
      </c>
      <c r="Y64" s="10">
        <f t="shared" si="1"/>
        <v>-1.1499999999999986</v>
      </c>
      <c r="Z64" s="10">
        <f t="shared" si="2"/>
        <v>1288.5700000000002</v>
      </c>
      <c r="AA64" s="10">
        <f t="shared" si="3"/>
        <v>1.1838921585324385</v>
      </c>
      <c r="AB64" s="10"/>
      <c r="AC64" s="10"/>
      <c r="AD64" s="10">
        <f t="shared" si="4"/>
        <v>9.0027000000000008</v>
      </c>
      <c r="AE64" s="10">
        <f t="shared" si="5"/>
        <v>9.259920000000001</v>
      </c>
      <c r="AF64" s="10">
        <f t="shared" si="6"/>
        <v>11.317679999999999</v>
      </c>
      <c r="AG64" s="10">
        <v>0.34670000000000001</v>
      </c>
      <c r="AH64" s="10">
        <f t="shared" si="7"/>
        <v>33873.402826705518</v>
      </c>
      <c r="AI64" s="10">
        <f t="shared" si="8"/>
        <v>44474.75316728781</v>
      </c>
      <c r="AJ64" s="10">
        <f t="shared" si="9"/>
        <v>-10601.350340582292</v>
      </c>
      <c r="AK64" s="10">
        <f t="shared" si="10"/>
        <v>-140.23950863680685</v>
      </c>
      <c r="AL64" s="10">
        <f t="shared" si="11"/>
        <v>20680.239508636805</v>
      </c>
      <c r="AM64" s="15">
        <f t="shared" si="12"/>
        <v>0.68276294370401713</v>
      </c>
      <c r="AN64" s="15">
        <f t="shared" si="13"/>
        <v>18.911880880816014</v>
      </c>
      <c r="AO64" s="15">
        <f t="shared" si="14"/>
        <v>9.7290280003269896</v>
      </c>
      <c r="AP64" s="10">
        <f t="shared" si="15"/>
        <v>-0.72632800032698874</v>
      </c>
      <c r="AQ64" s="10">
        <f t="shared" si="16"/>
        <v>-7.4655762148343809</v>
      </c>
      <c r="AR64" s="10">
        <f t="shared" si="17"/>
        <v>3.4025804175321133</v>
      </c>
      <c r="AS64" s="10">
        <f t="shared" si="18"/>
        <v>24</v>
      </c>
    </row>
    <row r="65" spans="1:45" x14ac:dyDescent="0.25">
      <c r="A65" t="s">
        <v>45</v>
      </c>
      <c r="B65" s="10" t="s">
        <v>45</v>
      </c>
      <c r="C65" s="11">
        <v>42473</v>
      </c>
      <c r="D65" s="10" t="s">
        <v>40</v>
      </c>
      <c r="E65" s="10" t="s">
        <v>41</v>
      </c>
      <c r="F65" s="10">
        <v>17.434999999999999</v>
      </c>
      <c r="G65" s="10">
        <v>17.783000000000001</v>
      </c>
      <c r="H65" s="10">
        <v>61.9</v>
      </c>
      <c r="I65" s="10">
        <v>60</v>
      </c>
      <c r="J65" s="10">
        <v>30</v>
      </c>
      <c r="K65" s="10">
        <v>13.7</v>
      </c>
      <c r="L65" s="10">
        <v>13.6</v>
      </c>
      <c r="M65" s="10">
        <v>128565</v>
      </c>
      <c r="N65" s="10">
        <v>75</v>
      </c>
      <c r="O65" s="10">
        <v>60</v>
      </c>
      <c r="P65" s="10">
        <v>28</v>
      </c>
      <c r="Q65" s="10">
        <v>28</v>
      </c>
      <c r="R65" s="10">
        <v>300</v>
      </c>
      <c r="S65" s="10">
        <v>330</v>
      </c>
      <c r="T65" s="10">
        <v>21620</v>
      </c>
      <c r="U65" s="10">
        <v>5</v>
      </c>
      <c r="V65" s="12">
        <v>1344</v>
      </c>
      <c r="W65" s="12">
        <v>12.5</v>
      </c>
      <c r="X65" s="10">
        <f t="shared" si="0"/>
        <v>13.649999999999999</v>
      </c>
      <c r="Y65" s="10">
        <f t="shared" si="1"/>
        <v>-1.1499999999999986</v>
      </c>
      <c r="Z65" s="10">
        <f t="shared" si="2"/>
        <v>1288.5700000000002</v>
      </c>
      <c r="AA65" s="10">
        <f t="shared" si="3"/>
        <v>1.1720984461778068</v>
      </c>
      <c r="AB65" s="10"/>
      <c r="AC65" s="10"/>
      <c r="AD65" s="10">
        <f t="shared" si="4"/>
        <v>8.9692613999999988</v>
      </c>
      <c r="AE65" s="10">
        <f t="shared" si="5"/>
        <v>9.148286520000001</v>
      </c>
      <c r="AF65" s="10">
        <f t="shared" si="6"/>
        <v>15.433199999999999</v>
      </c>
      <c r="AG65" s="10">
        <v>0.24</v>
      </c>
      <c r="AH65" s="10">
        <f t="shared" si="7"/>
        <v>43168.337245874005</v>
      </c>
      <c r="AI65" s="10">
        <f t="shared" si="8"/>
        <v>42976.450093671614</v>
      </c>
      <c r="AJ65" s="10">
        <f t="shared" si="9"/>
        <v>191.88715220239101</v>
      </c>
      <c r="AK65" s="10">
        <f t="shared" si="10"/>
        <v>2.5077694969347459</v>
      </c>
      <c r="AL65" s="10">
        <f t="shared" si="11"/>
        <v>21617.492230503067</v>
      </c>
      <c r="AM65" s="15">
        <f t="shared" si="12"/>
        <v>-1.1599303871106284E-2</v>
      </c>
      <c r="AN65" s="15">
        <f t="shared" si="13"/>
        <v>19.156436103323131</v>
      </c>
      <c r="AO65" s="15">
        <f t="shared" si="14"/>
        <v>9.8548369889935508</v>
      </c>
      <c r="AP65" s="10">
        <f t="shared" si="15"/>
        <v>-0.88557558899355193</v>
      </c>
      <c r="AQ65" s="10">
        <f t="shared" si="16"/>
        <v>-8.9862023083954998</v>
      </c>
      <c r="AR65" s="10">
        <f t="shared" si="17"/>
        <v>24.306626885107963</v>
      </c>
      <c r="AS65" s="10">
        <f t="shared" si="18"/>
        <v>28</v>
      </c>
    </row>
    <row r="66" spans="1:45" x14ac:dyDescent="0.25">
      <c r="A66" t="s">
        <v>45</v>
      </c>
      <c r="B66" s="10" t="s">
        <v>45</v>
      </c>
      <c r="C66" s="11">
        <v>42474</v>
      </c>
      <c r="D66" s="10" t="s">
        <v>40</v>
      </c>
      <c r="E66" s="10" t="s">
        <v>41</v>
      </c>
      <c r="F66" s="10">
        <v>17.875</v>
      </c>
      <c r="G66" s="10">
        <v>17.917000000000002</v>
      </c>
      <c r="H66" s="10">
        <v>63.8</v>
      </c>
      <c r="I66" s="10">
        <v>50</v>
      </c>
      <c r="J66" s="10">
        <v>28</v>
      </c>
      <c r="K66" s="10">
        <v>13.7</v>
      </c>
      <c r="L66" s="10">
        <v>13.6</v>
      </c>
      <c r="M66" s="10">
        <v>128445</v>
      </c>
      <c r="N66" s="10">
        <v>46</v>
      </c>
      <c r="O66" s="10">
        <v>50</v>
      </c>
      <c r="P66" s="10">
        <v>29</v>
      </c>
      <c r="Q66" s="10">
        <v>28</v>
      </c>
      <c r="R66" s="10">
        <v>305</v>
      </c>
      <c r="S66" s="10">
        <v>335</v>
      </c>
      <c r="T66" s="10">
        <v>23600</v>
      </c>
      <c r="U66" s="10">
        <v>5</v>
      </c>
      <c r="V66" s="12">
        <v>1344</v>
      </c>
      <c r="W66" s="12">
        <v>12.5</v>
      </c>
      <c r="X66" s="10">
        <f t="shared" ref="X66:X129" si="19">AVERAGE(K66,L66)</f>
        <v>13.649999999999999</v>
      </c>
      <c r="Y66" s="10">
        <f t="shared" ref="Y66:Y129" si="20">(W66-X66)</f>
        <v>-1.1499999999999986</v>
      </c>
      <c r="Z66" s="10">
        <f t="shared" ref="Z66:Z129" si="21">(V66+48.2*Y66)</f>
        <v>1288.5700000000002</v>
      </c>
      <c r="AA66" s="10">
        <f t="shared" ref="AA66:AA129" si="22">101325/(287.058*(P66+273.15))</f>
        <v>1.1682192522470511</v>
      </c>
      <c r="AB66" s="10"/>
      <c r="AC66" s="10"/>
      <c r="AD66" s="10">
        <f t="shared" ref="AD66:AD129" si="23">(F66*0.51444)</f>
        <v>9.1956150000000001</v>
      </c>
      <c r="AE66" s="10">
        <f t="shared" ref="AE66:AE129" si="24">(G66*0.51444)</f>
        <v>9.217221480000001</v>
      </c>
      <c r="AF66" s="10">
        <f t="shared" ref="AF66:AF129" si="25">(J66*0.51444)</f>
        <v>14.40432</v>
      </c>
      <c r="AG66" s="10">
        <v>0.34670000000000001</v>
      </c>
      <c r="AH66" s="10">
        <f t="shared" ref="AH66:AH129" si="26">(0.5*AA66*Z66*AF66^2*AG66)</f>
        <v>54142.928580580803</v>
      </c>
      <c r="AI66" s="10">
        <f t="shared" ref="AI66:AI129" si="27">(0.5*AA66*AE66^2*Z66*0.68)</f>
        <v>43482.182923314111</v>
      </c>
      <c r="AJ66" s="10">
        <f t="shared" ref="AJ66:AJ129" si="28">(AH66-AI66)</f>
        <v>10660.745657266692</v>
      </c>
      <c r="AK66" s="10">
        <f t="shared" ref="AK66:AK129" si="29">(AJ66*AE66/700)</f>
        <v>140.37493409282183</v>
      </c>
      <c r="AL66" s="10">
        <f t="shared" ref="AL66:AL129" si="30">(T66-AK66)</f>
        <v>23459.625065907177</v>
      </c>
      <c r="AM66" s="15">
        <f t="shared" ref="AM66:AM129" si="31">(-(T66-AL66)*100/T66)</f>
        <v>-0.59480904276619706</v>
      </c>
      <c r="AN66" s="15">
        <f t="shared" ref="AN66:AN129" si="32">(0.8987*AL66^0.3115-(0.8987*AL66^0.3115-1.1299*AL66^0.2824)*(M66-64399.4)/(143334.4-64399.4))</f>
        <v>19.615113534172224</v>
      </c>
      <c r="AO66" s="15">
        <f t="shared" ref="AO66:AO129" si="33">(AN66*0.51444)</f>
        <v>10.090799006519559</v>
      </c>
      <c r="AP66" s="10">
        <f t="shared" ref="AP66:AP129" si="34">(AD66-AO66)</f>
        <v>-0.89518400651955865</v>
      </c>
      <c r="AQ66" s="10">
        <f t="shared" ref="AQ66:AQ129" si="35">((AP66/AO66)*100)</f>
        <v>-8.871289636640169</v>
      </c>
      <c r="AR66" s="10">
        <f t="shared" ref="AR66:AR129" si="36">((AF66^2+AE66^2-2*AE66*AF66*COS(I66))^0.5)</f>
        <v>6.0173713730378262</v>
      </c>
      <c r="AS66" s="10">
        <f t="shared" ref="AS66:AS129" si="37">(Q66)</f>
        <v>28</v>
      </c>
    </row>
    <row r="67" spans="1:45" x14ac:dyDescent="0.25">
      <c r="A67" t="s">
        <v>45</v>
      </c>
      <c r="B67" s="10" t="s">
        <v>45</v>
      </c>
      <c r="C67" s="11">
        <v>42475</v>
      </c>
      <c r="D67" s="10" t="s">
        <v>40</v>
      </c>
      <c r="E67" s="10" t="s">
        <v>41</v>
      </c>
      <c r="F67" s="10">
        <v>17.826000213623001</v>
      </c>
      <c r="G67" s="10">
        <v>17.826000000000001</v>
      </c>
      <c r="H67" s="10">
        <v>62.2</v>
      </c>
      <c r="I67" s="10">
        <v>50</v>
      </c>
      <c r="J67" s="10">
        <v>26</v>
      </c>
      <c r="K67" s="10">
        <v>13.7</v>
      </c>
      <c r="L67" s="10">
        <v>13.6</v>
      </c>
      <c r="M67" s="10">
        <v>128345</v>
      </c>
      <c r="N67" s="10">
        <v>46</v>
      </c>
      <c r="O67" s="10">
        <v>60</v>
      </c>
      <c r="P67" s="10">
        <v>30</v>
      </c>
      <c r="Q67" s="10">
        <v>29</v>
      </c>
      <c r="R67" s="10">
        <v>300</v>
      </c>
      <c r="S67" s="10">
        <v>330</v>
      </c>
      <c r="T67" s="10">
        <v>21210</v>
      </c>
      <c r="U67" s="10">
        <v>5</v>
      </c>
      <c r="V67" s="12">
        <v>1344</v>
      </c>
      <c r="W67" s="12">
        <v>12.5</v>
      </c>
      <c r="X67" s="10">
        <f t="shared" si="19"/>
        <v>13.649999999999999</v>
      </c>
      <c r="Y67" s="10">
        <f t="shared" si="20"/>
        <v>-1.1499999999999986</v>
      </c>
      <c r="Z67" s="10">
        <f t="shared" si="21"/>
        <v>1288.5700000000002</v>
      </c>
      <c r="AA67" s="10">
        <f t="shared" si="22"/>
        <v>1.1643656508871731</v>
      </c>
      <c r="AB67" s="10"/>
      <c r="AC67" s="10"/>
      <c r="AD67" s="10">
        <f t="shared" si="23"/>
        <v>9.1704075498962165</v>
      </c>
      <c r="AE67" s="10">
        <f t="shared" si="24"/>
        <v>9.17040744</v>
      </c>
      <c r="AF67" s="10">
        <f t="shared" si="25"/>
        <v>13.375440000000001</v>
      </c>
      <c r="AG67" s="10">
        <v>0.34670000000000001</v>
      </c>
      <c r="AH67" s="10">
        <f t="shared" si="26"/>
        <v>46530.466027379211</v>
      </c>
      <c r="AI67" s="10">
        <f t="shared" si="27"/>
        <v>42899.633479331183</v>
      </c>
      <c r="AJ67" s="10">
        <f t="shared" si="28"/>
        <v>3630.8325480480271</v>
      </c>
      <c r="AK67" s="10">
        <f t="shared" si="29"/>
        <v>47.566019731448257</v>
      </c>
      <c r="AL67" s="10">
        <f t="shared" si="30"/>
        <v>21162.43398026855</v>
      </c>
      <c r="AM67" s="15">
        <f t="shared" si="31"/>
        <v>-0.22426223352876035</v>
      </c>
      <c r="AN67" s="15">
        <f t="shared" si="32"/>
        <v>19.042663027576932</v>
      </c>
      <c r="AO67" s="15">
        <f t="shared" si="33"/>
        <v>9.7963075679066769</v>
      </c>
      <c r="AP67" s="10">
        <f t="shared" si="34"/>
        <v>-0.62590001801046036</v>
      </c>
      <c r="AQ67" s="10">
        <f t="shared" si="35"/>
        <v>-6.3891421708823071</v>
      </c>
      <c r="AR67" s="10">
        <f t="shared" si="36"/>
        <v>5.1260812532840276</v>
      </c>
      <c r="AS67" s="10">
        <f t="shared" si="37"/>
        <v>29</v>
      </c>
    </row>
    <row r="68" spans="1:45" x14ac:dyDescent="0.25">
      <c r="A68" t="s">
        <v>45</v>
      </c>
      <c r="B68" s="10" t="s">
        <v>45</v>
      </c>
      <c r="C68" s="11">
        <v>42476</v>
      </c>
      <c r="D68" s="10" t="s">
        <v>40</v>
      </c>
      <c r="E68" s="10" t="s">
        <v>41</v>
      </c>
      <c r="F68" s="10">
        <v>17.582999999999998</v>
      </c>
      <c r="G68" s="10">
        <v>17.291</v>
      </c>
      <c r="H68" s="10">
        <v>60.2</v>
      </c>
      <c r="I68" s="10">
        <v>80</v>
      </c>
      <c r="J68" s="10">
        <v>4</v>
      </c>
      <c r="K68" s="10">
        <v>13.7</v>
      </c>
      <c r="L68" s="10">
        <v>13.6</v>
      </c>
      <c r="M68" s="10">
        <v>128245</v>
      </c>
      <c r="N68" s="10">
        <v>47</v>
      </c>
      <c r="O68" s="10">
        <v>80</v>
      </c>
      <c r="P68" s="10">
        <v>32</v>
      </c>
      <c r="Q68" s="10">
        <v>30</v>
      </c>
      <c r="R68" s="10">
        <v>275</v>
      </c>
      <c r="S68" s="10">
        <v>300</v>
      </c>
      <c r="T68" s="10">
        <v>18710</v>
      </c>
      <c r="U68" s="10">
        <v>4</v>
      </c>
      <c r="V68" s="12">
        <v>1344</v>
      </c>
      <c r="W68" s="12">
        <v>12.5</v>
      </c>
      <c r="X68" s="10">
        <f t="shared" si="19"/>
        <v>13.649999999999999</v>
      </c>
      <c r="Y68" s="10">
        <f t="shared" si="20"/>
        <v>-1.1499999999999986</v>
      </c>
      <c r="Z68" s="10">
        <f t="shared" si="21"/>
        <v>1288.5700000000002</v>
      </c>
      <c r="AA68" s="10">
        <f t="shared" si="22"/>
        <v>1.1567342194541914</v>
      </c>
      <c r="AB68" s="10"/>
      <c r="AC68" s="10"/>
      <c r="AD68" s="10">
        <f t="shared" si="23"/>
        <v>9.0453985199999991</v>
      </c>
      <c r="AE68" s="10">
        <f t="shared" si="24"/>
        <v>8.8951820399999999</v>
      </c>
      <c r="AF68" s="10">
        <f t="shared" si="25"/>
        <v>2.05776</v>
      </c>
      <c r="AG68" s="10">
        <v>0.21659999999999999</v>
      </c>
      <c r="AH68" s="10">
        <f t="shared" si="26"/>
        <v>683.53301785071528</v>
      </c>
      <c r="AI68" s="10">
        <f t="shared" si="27"/>
        <v>40098.691154758279</v>
      </c>
      <c r="AJ68" s="10">
        <f t="shared" si="28"/>
        <v>-39415.158136907565</v>
      </c>
      <c r="AK68" s="10">
        <f t="shared" si="29"/>
        <v>-500.86429537597144</v>
      </c>
      <c r="AL68" s="10">
        <f t="shared" si="30"/>
        <v>19210.86429537597</v>
      </c>
      <c r="AM68" s="15">
        <f t="shared" si="31"/>
        <v>2.6769871479207374</v>
      </c>
      <c r="AN68" s="15">
        <f t="shared" si="32"/>
        <v>18.5204075949779</v>
      </c>
      <c r="AO68" s="15">
        <f t="shared" si="33"/>
        <v>9.5276384831604304</v>
      </c>
      <c r="AP68" s="10">
        <f t="shared" si="34"/>
        <v>-0.48223996316043127</v>
      </c>
      <c r="AQ68" s="10">
        <f t="shared" si="35"/>
        <v>-5.0614846901754671</v>
      </c>
      <c r="AR68" s="10">
        <f t="shared" si="36"/>
        <v>9.3487822220667436</v>
      </c>
      <c r="AS68" s="10">
        <f t="shared" si="37"/>
        <v>30</v>
      </c>
    </row>
    <row r="69" spans="1:45" x14ac:dyDescent="0.25">
      <c r="A69" t="s">
        <v>45</v>
      </c>
      <c r="B69" s="10" t="s">
        <v>45</v>
      </c>
      <c r="C69" s="11">
        <v>42477</v>
      </c>
      <c r="D69" s="10" t="s">
        <v>40</v>
      </c>
      <c r="E69" s="10" t="s">
        <v>41</v>
      </c>
      <c r="F69" s="10">
        <v>17.332999999999998</v>
      </c>
      <c r="G69" s="10">
        <v>17.542000000000002</v>
      </c>
      <c r="H69" s="10">
        <v>59.3</v>
      </c>
      <c r="I69" s="10">
        <v>40</v>
      </c>
      <c r="J69" s="10">
        <v>12</v>
      </c>
      <c r="K69" s="10">
        <v>13.7</v>
      </c>
      <c r="L69" s="10">
        <v>13.6</v>
      </c>
      <c r="M69" s="10">
        <v>128145</v>
      </c>
      <c r="N69" s="10">
        <v>46</v>
      </c>
      <c r="O69" s="10">
        <v>50</v>
      </c>
      <c r="P69" s="10">
        <v>32</v>
      </c>
      <c r="Q69" s="10">
        <v>30</v>
      </c>
      <c r="R69" s="10">
        <v>260</v>
      </c>
      <c r="S69" s="10">
        <v>285</v>
      </c>
      <c r="T69" s="10">
        <v>16945</v>
      </c>
      <c r="U69" s="10">
        <v>3</v>
      </c>
      <c r="V69" s="12">
        <v>1344</v>
      </c>
      <c r="W69" s="12">
        <v>12.5</v>
      </c>
      <c r="X69" s="10">
        <f t="shared" si="19"/>
        <v>13.649999999999999</v>
      </c>
      <c r="Y69" s="10">
        <f t="shared" si="20"/>
        <v>-1.1499999999999986</v>
      </c>
      <c r="Z69" s="10">
        <f t="shared" si="21"/>
        <v>1288.5700000000002</v>
      </c>
      <c r="AA69" s="10">
        <f t="shared" si="22"/>
        <v>1.1567342194541914</v>
      </c>
      <c r="AB69" s="10"/>
      <c r="AC69" s="10"/>
      <c r="AD69" s="10">
        <f t="shared" si="23"/>
        <v>8.916788519999999</v>
      </c>
      <c r="AE69" s="10">
        <f t="shared" si="24"/>
        <v>9.0243064800000017</v>
      </c>
      <c r="AF69" s="10">
        <f t="shared" si="25"/>
        <v>6.1732800000000001</v>
      </c>
      <c r="AG69" s="10">
        <v>0.48349999999999999</v>
      </c>
      <c r="AH69" s="10">
        <f t="shared" si="26"/>
        <v>13732.197263053496</v>
      </c>
      <c r="AI69" s="10">
        <f t="shared" si="27"/>
        <v>41271.303809897458</v>
      </c>
      <c r="AJ69" s="10">
        <f t="shared" si="28"/>
        <v>-27539.106546843963</v>
      </c>
      <c r="AK69" s="10">
        <f t="shared" si="29"/>
        <v>-355.03048237727774</v>
      </c>
      <c r="AL69" s="10">
        <f t="shared" si="30"/>
        <v>17300.030482377279</v>
      </c>
      <c r="AM69" s="15">
        <f t="shared" si="31"/>
        <v>2.0951931683521896</v>
      </c>
      <c r="AN69" s="15">
        <f t="shared" si="32"/>
        <v>17.970792705249522</v>
      </c>
      <c r="AO69" s="15">
        <f t="shared" si="33"/>
        <v>9.2448945992885641</v>
      </c>
      <c r="AP69" s="10">
        <f t="shared" si="34"/>
        <v>-0.32810607928856506</v>
      </c>
      <c r="AQ69" s="10">
        <f t="shared" si="35"/>
        <v>-3.5490515956105577</v>
      </c>
      <c r="AR69" s="10">
        <f t="shared" si="36"/>
        <v>13.923259661759824</v>
      </c>
      <c r="AS69" s="10">
        <f t="shared" si="37"/>
        <v>30</v>
      </c>
    </row>
    <row r="70" spans="1:45" x14ac:dyDescent="0.25">
      <c r="A70" t="s">
        <v>45</v>
      </c>
      <c r="B70" s="10" t="s">
        <v>45</v>
      </c>
      <c r="C70" s="11">
        <v>42478</v>
      </c>
      <c r="D70" s="10" t="s">
        <v>40</v>
      </c>
      <c r="E70" s="10" t="s">
        <v>41</v>
      </c>
      <c r="F70" s="10">
        <v>17.13</v>
      </c>
      <c r="G70" s="10">
        <v>17.087</v>
      </c>
      <c r="H70" s="10">
        <v>58.1</v>
      </c>
      <c r="I70" s="10">
        <v>80</v>
      </c>
      <c r="J70" s="10">
        <v>12</v>
      </c>
      <c r="K70" s="10">
        <v>13.7</v>
      </c>
      <c r="L70" s="10">
        <v>13.6</v>
      </c>
      <c r="M70" s="10">
        <v>128065</v>
      </c>
      <c r="N70" s="10">
        <v>46</v>
      </c>
      <c r="O70" s="10">
        <v>80</v>
      </c>
      <c r="P70" s="10">
        <v>32</v>
      </c>
      <c r="Q70" s="10">
        <v>31</v>
      </c>
      <c r="R70" s="10">
        <v>260</v>
      </c>
      <c r="S70" s="10">
        <v>285</v>
      </c>
      <c r="T70" s="10">
        <v>15695</v>
      </c>
      <c r="U70" s="10">
        <v>3</v>
      </c>
      <c r="V70" s="12">
        <v>1344</v>
      </c>
      <c r="W70" s="12">
        <v>12.5</v>
      </c>
      <c r="X70" s="10">
        <f t="shared" si="19"/>
        <v>13.649999999999999</v>
      </c>
      <c r="Y70" s="10">
        <f t="shared" si="20"/>
        <v>-1.1499999999999986</v>
      </c>
      <c r="Z70" s="10">
        <f t="shared" si="21"/>
        <v>1288.5700000000002</v>
      </c>
      <c r="AA70" s="10">
        <f t="shared" si="22"/>
        <v>1.1567342194541914</v>
      </c>
      <c r="AB70" s="10"/>
      <c r="AC70" s="10"/>
      <c r="AD70" s="10">
        <f t="shared" si="23"/>
        <v>8.8123571999999992</v>
      </c>
      <c r="AE70" s="10">
        <f t="shared" si="24"/>
        <v>8.7902362800000002</v>
      </c>
      <c r="AF70" s="10">
        <f t="shared" si="25"/>
        <v>6.1732800000000001</v>
      </c>
      <c r="AG70" s="10">
        <v>0.21659999999999999</v>
      </c>
      <c r="AH70" s="10">
        <f t="shared" si="26"/>
        <v>6151.797160656437</v>
      </c>
      <c r="AI70" s="10">
        <f t="shared" si="27"/>
        <v>39158.100303326544</v>
      </c>
      <c r="AJ70" s="10">
        <f t="shared" si="28"/>
        <v>-33006.303142670105</v>
      </c>
      <c r="AK70" s="10">
        <f t="shared" si="29"/>
        <v>-414.47600479053824</v>
      </c>
      <c r="AL70" s="10">
        <f t="shared" si="30"/>
        <v>16109.476004790538</v>
      </c>
      <c r="AM70" s="15">
        <f t="shared" si="31"/>
        <v>2.6408155768750454</v>
      </c>
      <c r="AN70" s="15">
        <f t="shared" si="32"/>
        <v>17.606182406910602</v>
      </c>
      <c r="AO70" s="15">
        <f t="shared" si="33"/>
        <v>9.0573244774110897</v>
      </c>
      <c r="AP70" s="10">
        <f t="shared" si="34"/>
        <v>-0.24496727741109048</v>
      </c>
      <c r="AQ70" s="10">
        <f t="shared" si="35"/>
        <v>-2.7046317929984438</v>
      </c>
      <c r="AR70" s="10">
        <f t="shared" si="36"/>
        <v>11.285294716301138</v>
      </c>
      <c r="AS70" s="10">
        <f t="shared" si="37"/>
        <v>31</v>
      </c>
    </row>
    <row r="71" spans="1:45" x14ac:dyDescent="0.25">
      <c r="A71" t="s">
        <v>45</v>
      </c>
      <c r="B71" s="10" t="s">
        <v>45</v>
      </c>
      <c r="C71" s="11">
        <v>42479</v>
      </c>
      <c r="D71" s="10" t="s">
        <v>40</v>
      </c>
      <c r="E71" s="10" t="s">
        <v>41</v>
      </c>
      <c r="F71" s="10">
        <v>17</v>
      </c>
      <c r="G71" s="10">
        <v>17.167000000000002</v>
      </c>
      <c r="H71" s="10">
        <v>57.3</v>
      </c>
      <c r="I71" s="10">
        <v>100</v>
      </c>
      <c r="J71" s="10">
        <v>12</v>
      </c>
      <c r="K71" s="10">
        <v>13.6</v>
      </c>
      <c r="L71" s="10">
        <v>13.5</v>
      </c>
      <c r="M71" s="10">
        <v>128000</v>
      </c>
      <c r="N71" s="10">
        <v>46</v>
      </c>
      <c r="O71" s="10">
        <v>100</v>
      </c>
      <c r="P71" s="10">
        <v>32</v>
      </c>
      <c r="Q71" s="10">
        <v>31</v>
      </c>
      <c r="R71" s="10">
        <v>260</v>
      </c>
      <c r="S71" s="10">
        <v>280</v>
      </c>
      <c r="T71" s="10">
        <v>14966</v>
      </c>
      <c r="U71" s="10">
        <v>3</v>
      </c>
      <c r="V71" s="12">
        <v>1344</v>
      </c>
      <c r="W71" s="12">
        <v>12.5</v>
      </c>
      <c r="X71" s="10">
        <f t="shared" si="19"/>
        <v>13.55</v>
      </c>
      <c r="Y71" s="10">
        <f t="shared" si="20"/>
        <v>-1.0500000000000007</v>
      </c>
      <c r="Z71" s="10">
        <f t="shared" si="21"/>
        <v>1293.3899999999999</v>
      </c>
      <c r="AA71" s="10">
        <f t="shared" si="22"/>
        <v>1.1567342194541914</v>
      </c>
      <c r="AB71" s="10"/>
      <c r="AC71" s="10"/>
      <c r="AD71" s="10">
        <f t="shared" si="23"/>
        <v>8.7454800000000006</v>
      </c>
      <c r="AE71" s="10">
        <f t="shared" si="24"/>
        <v>8.8313914800000006</v>
      </c>
      <c r="AF71" s="10">
        <f t="shared" si="25"/>
        <v>6.1732800000000001</v>
      </c>
      <c r="AG71" s="10">
        <v>0.15</v>
      </c>
      <c r="AH71" s="10">
        <f t="shared" si="26"/>
        <v>4276.1831399164166</v>
      </c>
      <c r="AI71" s="10">
        <f t="shared" si="27"/>
        <v>39673.477804055459</v>
      </c>
      <c r="AJ71" s="10">
        <f t="shared" si="28"/>
        <v>-35397.294664139044</v>
      </c>
      <c r="AK71" s="10">
        <f t="shared" si="29"/>
        <v>-446.58195215989576</v>
      </c>
      <c r="AL71" s="10">
        <f t="shared" si="30"/>
        <v>15412.581952159895</v>
      </c>
      <c r="AM71" s="15">
        <f t="shared" si="31"/>
        <v>2.9839766949077582</v>
      </c>
      <c r="AN71" s="15">
        <f t="shared" si="32"/>
        <v>17.383909064755983</v>
      </c>
      <c r="AO71" s="15">
        <f t="shared" si="33"/>
        <v>8.9429781792730676</v>
      </c>
      <c r="AP71" s="10">
        <f t="shared" si="34"/>
        <v>-0.19749817927306701</v>
      </c>
      <c r="AQ71" s="10">
        <f t="shared" si="35"/>
        <v>-2.2084162044675892</v>
      </c>
      <c r="AR71" s="10">
        <f t="shared" si="36"/>
        <v>4.6987163913654895</v>
      </c>
      <c r="AS71" s="10">
        <f t="shared" si="37"/>
        <v>31</v>
      </c>
    </row>
    <row r="72" spans="1:45" x14ac:dyDescent="0.25">
      <c r="A72" t="s">
        <v>45</v>
      </c>
      <c r="B72" s="10" t="s">
        <v>45</v>
      </c>
      <c r="C72" s="11">
        <v>42480</v>
      </c>
      <c r="D72" s="10" t="s">
        <v>40</v>
      </c>
      <c r="E72" s="10" t="s">
        <v>41</v>
      </c>
      <c r="F72" s="10">
        <v>16.521999359130898</v>
      </c>
      <c r="G72" s="10">
        <v>16.521999999999998</v>
      </c>
      <c r="H72" s="10">
        <v>57</v>
      </c>
      <c r="I72" s="10">
        <v>80</v>
      </c>
      <c r="J72" s="10">
        <v>11</v>
      </c>
      <c r="K72" s="10">
        <v>13.6</v>
      </c>
      <c r="L72" s="10">
        <v>13.5</v>
      </c>
      <c r="M72" s="10">
        <v>127940</v>
      </c>
      <c r="N72" s="10">
        <v>125</v>
      </c>
      <c r="O72" s="10">
        <v>80</v>
      </c>
      <c r="P72" s="10">
        <v>33</v>
      </c>
      <c r="Q72" s="10">
        <v>31</v>
      </c>
      <c r="R72" s="10">
        <v>260</v>
      </c>
      <c r="S72" s="10">
        <v>280</v>
      </c>
      <c r="T72" s="10">
        <v>15217</v>
      </c>
      <c r="U72" s="10">
        <v>3</v>
      </c>
      <c r="V72" s="12">
        <v>1344</v>
      </c>
      <c r="W72" s="12">
        <v>12.5</v>
      </c>
      <c r="X72" s="10">
        <f t="shared" si="19"/>
        <v>13.55</v>
      </c>
      <c r="Y72" s="10">
        <f t="shared" si="20"/>
        <v>-1.0500000000000007</v>
      </c>
      <c r="Z72" s="10">
        <f t="shared" si="21"/>
        <v>1293.3899999999999</v>
      </c>
      <c r="AA72" s="10">
        <f t="shared" si="22"/>
        <v>1.1529558943865639</v>
      </c>
      <c r="AB72" s="10"/>
      <c r="AC72" s="10"/>
      <c r="AD72" s="10">
        <f t="shared" si="23"/>
        <v>8.4995773503113003</v>
      </c>
      <c r="AE72" s="10">
        <f t="shared" si="24"/>
        <v>8.4995776799999998</v>
      </c>
      <c r="AF72" s="10">
        <f t="shared" si="25"/>
        <v>5.6588399999999996</v>
      </c>
      <c r="AG72" s="10">
        <v>0.21659999999999999</v>
      </c>
      <c r="AH72" s="10">
        <f t="shared" si="26"/>
        <v>5171.6065737964627</v>
      </c>
      <c r="AI72" s="10">
        <f t="shared" si="27"/>
        <v>36628.219203599074</v>
      </c>
      <c r="AJ72" s="10">
        <f t="shared" si="28"/>
        <v>-31456.61262980261</v>
      </c>
      <c r="AK72" s="10">
        <f t="shared" si="29"/>
        <v>-381.95417513810906</v>
      </c>
      <c r="AL72" s="10">
        <f t="shared" si="30"/>
        <v>15598.954175138109</v>
      </c>
      <c r="AM72" s="15">
        <f t="shared" si="31"/>
        <v>2.5100491235993254</v>
      </c>
      <c r="AN72" s="15">
        <f t="shared" si="32"/>
        <v>17.444952954491711</v>
      </c>
      <c r="AO72" s="15">
        <f t="shared" si="33"/>
        <v>8.9743815979087156</v>
      </c>
      <c r="AP72" s="10">
        <f t="shared" si="34"/>
        <v>-0.47480424759741524</v>
      </c>
      <c r="AQ72" s="10">
        <f t="shared" si="35"/>
        <v>-5.2906625645165128</v>
      </c>
      <c r="AR72" s="10">
        <f t="shared" si="36"/>
        <v>10.718397596362445</v>
      </c>
      <c r="AS72" s="10">
        <f t="shared" si="37"/>
        <v>31</v>
      </c>
    </row>
    <row r="73" spans="1:45" x14ac:dyDescent="0.25">
      <c r="A73" t="s">
        <v>45</v>
      </c>
      <c r="B73" s="10" t="s">
        <v>45</v>
      </c>
      <c r="C73" s="11">
        <v>42481</v>
      </c>
      <c r="D73" s="10" t="s">
        <v>40</v>
      </c>
      <c r="E73" s="10" t="s">
        <v>41</v>
      </c>
      <c r="F73" s="10">
        <v>15.25</v>
      </c>
      <c r="G73" s="10">
        <v>15.542</v>
      </c>
      <c r="H73" s="10">
        <v>52</v>
      </c>
      <c r="I73" s="10">
        <v>60</v>
      </c>
      <c r="J73" s="10">
        <v>12</v>
      </c>
      <c r="K73" s="10">
        <v>13.6</v>
      </c>
      <c r="L73" s="10">
        <v>13.5</v>
      </c>
      <c r="M73" s="10">
        <v>127890</v>
      </c>
      <c r="N73" s="10">
        <v>124</v>
      </c>
      <c r="O73" s="10">
        <v>70</v>
      </c>
      <c r="P73" s="10">
        <v>32</v>
      </c>
      <c r="Q73" s="10">
        <v>31</v>
      </c>
      <c r="R73" s="10">
        <v>235</v>
      </c>
      <c r="S73" s="10">
        <v>260</v>
      </c>
      <c r="T73" s="10">
        <v>11460</v>
      </c>
      <c r="U73" s="10">
        <v>3</v>
      </c>
      <c r="V73" s="12">
        <v>1344</v>
      </c>
      <c r="W73" s="12">
        <v>12.5</v>
      </c>
      <c r="X73" s="10">
        <f t="shared" si="19"/>
        <v>13.55</v>
      </c>
      <c r="Y73" s="10">
        <f t="shared" si="20"/>
        <v>-1.0500000000000007</v>
      </c>
      <c r="Z73" s="10">
        <f t="shared" si="21"/>
        <v>1293.3899999999999</v>
      </c>
      <c r="AA73" s="10">
        <f t="shared" si="22"/>
        <v>1.1567342194541914</v>
      </c>
      <c r="AB73" s="10"/>
      <c r="AC73" s="10"/>
      <c r="AD73" s="10">
        <f t="shared" si="23"/>
        <v>7.8452099999999998</v>
      </c>
      <c r="AE73" s="10">
        <f t="shared" si="24"/>
        <v>7.9954264799999999</v>
      </c>
      <c r="AF73" s="10">
        <f t="shared" si="25"/>
        <v>6.1732800000000001</v>
      </c>
      <c r="AG73" s="10">
        <v>0.24</v>
      </c>
      <c r="AH73" s="10">
        <f t="shared" si="26"/>
        <v>6841.893023866266</v>
      </c>
      <c r="AI73" s="10">
        <f t="shared" si="27"/>
        <v>32518.107890745425</v>
      </c>
      <c r="AJ73" s="10">
        <f t="shared" si="28"/>
        <v>-25676.21486687916</v>
      </c>
      <c r="AK73" s="10">
        <f t="shared" si="29"/>
        <v>-293.2746975040219</v>
      </c>
      <c r="AL73" s="10">
        <f t="shared" si="30"/>
        <v>11753.274697504023</v>
      </c>
      <c r="AM73" s="15">
        <f t="shared" si="31"/>
        <v>2.5591160340665158</v>
      </c>
      <c r="AN73" s="15">
        <f t="shared" si="32"/>
        <v>16.078284793508281</v>
      </c>
      <c r="AO73" s="15">
        <f t="shared" si="33"/>
        <v>8.2713128291724001</v>
      </c>
      <c r="AP73" s="10">
        <f t="shared" si="34"/>
        <v>-0.42610282917240028</v>
      </c>
      <c r="AQ73" s="10">
        <f t="shared" si="35"/>
        <v>-5.1515743385930515</v>
      </c>
      <c r="AR73" s="10">
        <f t="shared" si="36"/>
        <v>14.001951381282643</v>
      </c>
      <c r="AS73" s="10">
        <f t="shared" si="37"/>
        <v>31</v>
      </c>
    </row>
    <row r="74" spans="1:45" x14ac:dyDescent="0.25">
      <c r="A74" t="s">
        <v>45</v>
      </c>
      <c r="B74" s="10" t="s">
        <v>45</v>
      </c>
      <c r="C74" s="11">
        <v>42484</v>
      </c>
      <c r="D74" s="10" t="s">
        <v>40</v>
      </c>
      <c r="E74" s="10" t="s">
        <v>41</v>
      </c>
      <c r="F74" s="10">
        <v>18.62</v>
      </c>
      <c r="G74" s="10">
        <v>18.600000000000001</v>
      </c>
      <c r="H74" s="10">
        <v>61.2</v>
      </c>
      <c r="I74" s="10">
        <v>140</v>
      </c>
      <c r="J74" s="10">
        <v>10</v>
      </c>
      <c r="K74" s="10">
        <v>12</v>
      </c>
      <c r="L74" s="10">
        <v>11.4</v>
      </c>
      <c r="M74" s="10">
        <v>106382</v>
      </c>
      <c r="N74" s="10">
        <v>18</v>
      </c>
      <c r="O74" s="10">
        <v>100</v>
      </c>
      <c r="P74" s="10">
        <v>33</v>
      </c>
      <c r="Q74" s="10">
        <v>30</v>
      </c>
      <c r="R74" s="10">
        <v>260</v>
      </c>
      <c r="S74" s="10">
        <v>290</v>
      </c>
      <c r="T74" s="10">
        <v>18770</v>
      </c>
      <c r="U74" s="10">
        <v>4</v>
      </c>
      <c r="V74" s="12">
        <v>1344</v>
      </c>
      <c r="W74" s="12">
        <v>12.5</v>
      </c>
      <c r="X74" s="10">
        <f t="shared" si="19"/>
        <v>11.7</v>
      </c>
      <c r="Y74" s="10">
        <f t="shared" si="20"/>
        <v>0.80000000000000071</v>
      </c>
      <c r="Z74" s="10">
        <f t="shared" si="21"/>
        <v>1382.56</v>
      </c>
      <c r="AA74" s="10">
        <f t="shared" si="22"/>
        <v>1.1529558943865639</v>
      </c>
      <c r="AB74" s="10"/>
      <c r="AC74" s="10"/>
      <c r="AD74" s="10">
        <f t="shared" si="23"/>
        <v>9.578872800000001</v>
      </c>
      <c r="AE74" s="10">
        <f t="shared" si="24"/>
        <v>9.5685840000000013</v>
      </c>
      <c r="AF74" s="10">
        <f t="shared" si="25"/>
        <v>5.1444000000000001</v>
      </c>
      <c r="AG74" s="10">
        <v>-0.75</v>
      </c>
      <c r="AH74" s="10">
        <f t="shared" si="26"/>
        <v>-15819.669590370511</v>
      </c>
      <c r="AI74" s="10">
        <f t="shared" si="27"/>
        <v>49621.620882793562</v>
      </c>
      <c r="AJ74" s="10">
        <f t="shared" si="28"/>
        <v>-65441.290473164074</v>
      </c>
      <c r="AK74" s="10">
        <f t="shared" si="29"/>
        <v>-894.54354994410039</v>
      </c>
      <c r="AL74" s="10">
        <f t="shared" si="30"/>
        <v>19664.543549944101</v>
      </c>
      <c r="AM74" s="15">
        <f t="shared" si="31"/>
        <v>4.7658153966121519</v>
      </c>
      <c r="AN74" s="15">
        <f t="shared" si="32"/>
        <v>18.954421687969262</v>
      </c>
      <c r="AO74" s="15">
        <f t="shared" si="33"/>
        <v>9.7509126931589076</v>
      </c>
      <c r="AP74" s="10">
        <f t="shared" si="34"/>
        <v>-0.17203989315890666</v>
      </c>
      <c r="AQ74" s="10">
        <f t="shared" si="35"/>
        <v>-1.7643465650103427</v>
      </c>
      <c r="AR74" s="10">
        <f t="shared" si="36"/>
        <v>11.725922076487869</v>
      </c>
      <c r="AS74" s="10">
        <f t="shared" si="37"/>
        <v>30</v>
      </c>
    </row>
    <row r="75" spans="1:45" x14ac:dyDescent="0.25">
      <c r="A75" t="s">
        <v>45</v>
      </c>
      <c r="B75" s="10" t="s">
        <v>45</v>
      </c>
      <c r="C75" s="11">
        <v>42485</v>
      </c>
      <c r="D75" s="10" t="s">
        <v>40</v>
      </c>
      <c r="E75" s="10" t="s">
        <v>41</v>
      </c>
      <c r="F75" s="10">
        <v>17.41</v>
      </c>
      <c r="G75" s="10">
        <v>17.8</v>
      </c>
      <c r="H75" s="10">
        <v>56.8</v>
      </c>
      <c r="I75" s="10">
        <v>160</v>
      </c>
      <c r="J75" s="10">
        <v>13</v>
      </c>
      <c r="K75" s="10">
        <v>12</v>
      </c>
      <c r="L75" s="10">
        <v>11.4</v>
      </c>
      <c r="M75" s="10">
        <v>106332</v>
      </c>
      <c r="N75" s="10">
        <v>21</v>
      </c>
      <c r="O75" s="10">
        <v>170</v>
      </c>
      <c r="P75" s="10">
        <v>33</v>
      </c>
      <c r="Q75" s="10">
        <v>30</v>
      </c>
      <c r="R75" s="10">
        <v>240</v>
      </c>
      <c r="S75" s="10">
        <v>270</v>
      </c>
      <c r="T75" s="10">
        <v>14710</v>
      </c>
      <c r="U75" s="10">
        <v>4</v>
      </c>
      <c r="V75" s="12">
        <v>1344</v>
      </c>
      <c r="W75" s="12">
        <v>12.5</v>
      </c>
      <c r="X75" s="10">
        <f t="shared" si="19"/>
        <v>11.7</v>
      </c>
      <c r="Y75" s="10">
        <f t="shared" si="20"/>
        <v>0.80000000000000071</v>
      </c>
      <c r="Z75" s="10">
        <f t="shared" si="21"/>
        <v>1382.56</v>
      </c>
      <c r="AA75" s="10">
        <f t="shared" si="22"/>
        <v>1.1529558943865639</v>
      </c>
      <c r="AB75" s="10"/>
      <c r="AC75" s="10"/>
      <c r="AD75" s="10">
        <f t="shared" si="23"/>
        <v>8.9564003999999997</v>
      </c>
      <c r="AE75" s="10">
        <f t="shared" si="24"/>
        <v>9.1570320000000009</v>
      </c>
      <c r="AF75" s="10">
        <f t="shared" si="25"/>
        <v>6.6877200000000006</v>
      </c>
      <c r="AG75" s="10">
        <v>-0.78400000000000003</v>
      </c>
      <c r="AH75" s="10">
        <f t="shared" si="26"/>
        <v>-27947.239227276426</v>
      </c>
      <c r="AI75" s="10">
        <f t="shared" si="27"/>
        <v>45444.890624651154</v>
      </c>
      <c r="AJ75" s="10">
        <f t="shared" si="28"/>
        <v>-73392.129851927573</v>
      </c>
      <c r="AK75" s="10">
        <f t="shared" si="29"/>
        <v>-960.07725943179457</v>
      </c>
      <c r="AL75" s="10">
        <f t="shared" si="30"/>
        <v>15670.077259431795</v>
      </c>
      <c r="AM75" s="15">
        <f t="shared" si="31"/>
        <v>6.5266978887273632</v>
      </c>
      <c r="AN75" s="15">
        <f t="shared" si="32"/>
        <v>17.721219489706495</v>
      </c>
      <c r="AO75" s="15">
        <f t="shared" si="33"/>
        <v>9.116504154284609</v>
      </c>
      <c r="AP75" s="10">
        <f t="shared" si="34"/>
        <v>-0.16010375428460932</v>
      </c>
      <c r="AQ75" s="10">
        <f t="shared" si="35"/>
        <v>-1.7561968006054509</v>
      </c>
      <c r="AR75" s="10">
        <f t="shared" si="36"/>
        <v>15.750278107068173</v>
      </c>
      <c r="AS75" s="10">
        <f t="shared" si="37"/>
        <v>30</v>
      </c>
    </row>
    <row r="76" spans="1:45" x14ac:dyDescent="0.25">
      <c r="A76" t="s">
        <v>45</v>
      </c>
      <c r="B76" s="10" t="s">
        <v>45</v>
      </c>
      <c r="C76" s="11">
        <v>42486</v>
      </c>
      <c r="D76" s="10" t="s">
        <v>40</v>
      </c>
      <c r="E76" s="10" t="s">
        <v>41</v>
      </c>
      <c r="F76" s="10">
        <v>12.2</v>
      </c>
      <c r="G76" s="10">
        <v>12.1</v>
      </c>
      <c r="H76" s="10">
        <v>40.200000000000003</v>
      </c>
      <c r="I76" s="10">
        <v>165</v>
      </c>
      <c r="J76" s="10">
        <v>10</v>
      </c>
      <c r="K76" s="10">
        <v>12</v>
      </c>
      <c r="L76" s="10">
        <v>11.4</v>
      </c>
      <c r="M76" s="10">
        <v>106282</v>
      </c>
      <c r="N76" s="10">
        <v>14</v>
      </c>
      <c r="O76" s="10">
        <v>170</v>
      </c>
      <c r="P76" s="10">
        <v>33</v>
      </c>
      <c r="Q76" s="10">
        <v>29</v>
      </c>
      <c r="R76" s="10">
        <v>180</v>
      </c>
      <c r="S76" s="10">
        <v>210</v>
      </c>
      <c r="T76" s="10">
        <v>5400</v>
      </c>
      <c r="U76" s="10">
        <v>4</v>
      </c>
      <c r="V76" s="12">
        <v>1344</v>
      </c>
      <c r="W76" s="12">
        <v>12.5</v>
      </c>
      <c r="X76" s="10">
        <f t="shared" si="19"/>
        <v>11.7</v>
      </c>
      <c r="Y76" s="10">
        <f t="shared" si="20"/>
        <v>0.80000000000000071</v>
      </c>
      <c r="Z76" s="10">
        <f t="shared" si="21"/>
        <v>1382.56</v>
      </c>
      <c r="AA76" s="10">
        <f t="shared" si="22"/>
        <v>1.1529558943865639</v>
      </c>
      <c r="AB76" s="10"/>
      <c r="AC76" s="10"/>
      <c r="AD76" s="10">
        <f t="shared" si="23"/>
        <v>6.2761679999999993</v>
      </c>
      <c r="AE76" s="10">
        <f t="shared" si="24"/>
        <v>6.2247240000000001</v>
      </c>
      <c r="AF76" s="10">
        <f t="shared" si="25"/>
        <v>5.1444000000000001</v>
      </c>
      <c r="AG76" s="10">
        <v>-0.75</v>
      </c>
      <c r="AH76" s="10">
        <f t="shared" si="26"/>
        <v>-15819.669590370511</v>
      </c>
      <c r="AI76" s="10">
        <f t="shared" si="27"/>
        <v>20999.830944183737</v>
      </c>
      <c r="AJ76" s="10">
        <f t="shared" si="28"/>
        <v>-36819.500534554245</v>
      </c>
      <c r="AK76" s="10">
        <f t="shared" si="29"/>
        <v>-327.41604092207518</v>
      </c>
      <c r="AL76" s="10">
        <f t="shared" si="30"/>
        <v>5727.4160409220749</v>
      </c>
      <c r="AM76" s="15">
        <f t="shared" si="31"/>
        <v>6.0632600170754607</v>
      </c>
      <c r="AN76" s="15">
        <f t="shared" si="32"/>
        <v>13.151571655453463</v>
      </c>
      <c r="AO76" s="15">
        <f t="shared" si="33"/>
        <v>6.7656945224314793</v>
      </c>
      <c r="AP76" s="10">
        <f t="shared" si="34"/>
        <v>-0.48952652243147998</v>
      </c>
      <c r="AQ76" s="10">
        <f t="shared" si="35"/>
        <v>-7.235421593577243</v>
      </c>
      <c r="AR76" s="10">
        <f t="shared" si="36"/>
        <v>8.3343017321724169</v>
      </c>
      <c r="AS76" s="10">
        <f t="shared" si="37"/>
        <v>29</v>
      </c>
    </row>
    <row r="77" spans="1:45" x14ac:dyDescent="0.25">
      <c r="A77" t="s">
        <v>45</v>
      </c>
      <c r="B77" s="10" t="s">
        <v>45</v>
      </c>
      <c r="C77" s="11">
        <v>42488</v>
      </c>
      <c r="D77" s="10" t="s">
        <v>40</v>
      </c>
      <c r="E77" s="10" t="s">
        <v>41</v>
      </c>
      <c r="F77" s="10">
        <v>18.600000000000001</v>
      </c>
      <c r="G77" s="10">
        <v>18.510000000000002</v>
      </c>
      <c r="H77" s="10">
        <v>60.8</v>
      </c>
      <c r="I77" s="10">
        <v>20</v>
      </c>
      <c r="J77" s="10">
        <v>12</v>
      </c>
      <c r="K77" s="10">
        <v>10.8</v>
      </c>
      <c r="L77" s="10">
        <v>8.9</v>
      </c>
      <c r="M77" s="10">
        <v>86587</v>
      </c>
      <c r="N77" s="10">
        <v>45</v>
      </c>
      <c r="O77" s="10">
        <v>20</v>
      </c>
      <c r="P77" s="10">
        <v>30</v>
      </c>
      <c r="Q77" s="10">
        <v>20</v>
      </c>
      <c r="R77" s="10">
        <v>310</v>
      </c>
      <c r="S77" s="10">
        <v>340</v>
      </c>
      <c r="T77" s="10">
        <v>19100</v>
      </c>
      <c r="U77" s="10">
        <v>4</v>
      </c>
      <c r="V77" s="12">
        <v>1344</v>
      </c>
      <c r="W77" s="12">
        <v>12.5</v>
      </c>
      <c r="X77" s="10">
        <f t="shared" si="19"/>
        <v>9.8500000000000014</v>
      </c>
      <c r="Y77" s="10">
        <f t="shared" si="20"/>
        <v>2.6499999999999986</v>
      </c>
      <c r="Z77" s="10">
        <f t="shared" si="21"/>
        <v>1471.73</v>
      </c>
      <c r="AA77" s="10">
        <f t="shared" si="22"/>
        <v>1.1643656508871731</v>
      </c>
      <c r="AB77" s="10"/>
      <c r="AC77" s="10"/>
      <c r="AD77" s="10">
        <f t="shared" si="23"/>
        <v>9.5685840000000013</v>
      </c>
      <c r="AE77" s="10">
        <f t="shared" si="24"/>
        <v>9.5222844000000002</v>
      </c>
      <c r="AF77" s="10">
        <f t="shared" si="25"/>
        <v>6.1732800000000001</v>
      </c>
      <c r="AG77" s="10">
        <v>0.75</v>
      </c>
      <c r="AH77" s="10">
        <f t="shared" si="26"/>
        <v>24489.54671989871</v>
      </c>
      <c r="AI77" s="10">
        <f t="shared" si="27"/>
        <v>52829.772623758618</v>
      </c>
      <c r="AJ77" s="10">
        <f t="shared" si="28"/>
        <v>-28340.225903859908</v>
      </c>
      <c r="AK77" s="10">
        <f t="shared" si="29"/>
        <v>-385.51955859543017</v>
      </c>
      <c r="AL77" s="10">
        <f t="shared" si="30"/>
        <v>19485.519558595432</v>
      </c>
      <c r="AM77" s="15">
        <f t="shared" si="31"/>
        <v>2.0184270083530449</v>
      </c>
      <c r="AN77" s="15">
        <f t="shared" si="32"/>
        <v>19.180847044761897</v>
      </c>
      <c r="AO77" s="15">
        <f t="shared" si="33"/>
        <v>9.8673949537073113</v>
      </c>
      <c r="AP77" s="10">
        <f t="shared" si="34"/>
        <v>-0.29881095370731003</v>
      </c>
      <c r="AQ77" s="10">
        <f t="shared" si="35"/>
        <v>-3.0282658706697738</v>
      </c>
      <c r="AR77" s="10">
        <f t="shared" si="36"/>
        <v>8.9892222375551114</v>
      </c>
      <c r="AS77" s="10">
        <f t="shared" si="37"/>
        <v>20</v>
      </c>
    </row>
    <row r="78" spans="1:45" x14ac:dyDescent="0.25">
      <c r="A78" t="s">
        <v>45</v>
      </c>
      <c r="B78" s="10" t="s">
        <v>45</v>
      </c>
      <c r="C78" s="11">
        <v>42489</v>
      </c>
      <c r="D78" s="10" t="s">
        <v>40</v>
      </c>
      <c r="E78" s="10" t="s">
        <v>41</v>
      </c>
      <c r="F78" s="10">
        <v>17.700000762939499</v>
      </c>
      <c r="G78" s="10">
        <v>17.7</v>
      </c>
      <c r="H78" s="10">
        <v>61.2</v>
      </c>
      <c r="I78" s="10">
        <v>30</v>
      </c>
      <c r="J78" s="10">
        <v>13</v>
      </c>
      <c r="K78" s="10">
        <v>10.8</v>
      </c>
      <c r="L78" s="10">
        <v>8.9</v>
      </c>
      <c r="M78" s="10">
        <v>86537</v>
      </c>
      <c r="N78" s="10">
        <v>39</v>
      </c>
      <c r="O78" s="10">
        <v>40</v>
      </c>
      <c r="P78" s="10">
        <v>17</v>
      </c>
      <c r="Q78" s="10">
        <v>13</v>
      </c>
      <c r="R78" s="10">
        <v>290</v>
      </c>
      <c r="S78" s="10">
        <v>320</v>
      </c>
      <c r="T78" s="10">
        <v>19930</v>
      </c>
      <c r="U78" s="10">
        <v>4</v>
      </c>
      <c r="V78" s="12">
        <v>1344</v>
      </c>
      <c r="W78" s="12">
        <v>12.5</v>
      </c>
      <c r="X78" s="10">
        <f t="shared" si="19"/>
        <v>9.8500000000000014</v>
      </c>
      <c r="Y78" s="10">
        <f t="shared" si="20"/>
        <v>2.6499999999999986</v>
      </c>
      <c r="Z78" s="10">
        <f t="shared" si="21"/>
        <v>1471.73</v>
      </c>
      <c r="AA78" s="10">
        <f t="shared" si="22"/>
        <v>1.2165343686591299</v>
      </c>
      <c r="AB78" s="10"/>
      <c r="AC78" s="10"/>
      <c r="AD78" s="10">
        <f t="shared" si="23"/>
        <v>9.105588392486597</v>
      </c>
      <c r="AE78" s="10">
        <f t="shared" si="24"/>
        <v>9.1055879999999991</v>
      </c>
      <c r="AF78" s="10">
        <f t="shared" si="25"/>
        <v>6.6877200000000006</v>
      </c>
      <c r="AG78" s="10">
        <v>0.65</v>
      </c>
      <c r="AH78" s="10">
        <f t="shared" si="26"/>
        <v>26025.078624143382</v>
      </c>
      <c r="AI78" s="10">
        <f t="shared" si="27"/>
        <v>50471.642056143435</v>
      </c>
      <c r="AJ78" s="10">
        <f t="shared" si="28"/>
        <v>-24446.563432000054</v>
      </c>
      <c r="AK78" s="10">
        <f t="shared" si="29"/>
        <v>-318.00047803951213</v>
      </c>
      <c r="AL78" s="10">
        <f t="shared" si="30"/>
        <v>20248.000478039514</v>
      </c>
      <c r="AM78" s="15">
        <f t="shared" si="31"/>
        <v>1.5955869445033308</v>
      </c>
      <c r="AN78" s="15">
        <f t="shared" si="32"/>
        <v>19.406449034060973</v>
      </c>
      <c r="AO78" s="15">
        <f t="shared" si="33"/>
        <v>9.9834536410823276</v>
      </c>
      <c r="AP78" s="10">
        <f t="shared" si="34"/>
        <v>-0.87786524859573056</v>
      </c>
      <c r="AQ78" s="10">
        <f t="shared" si="35"/>
        <v>-8.7932020336457359</v>
      </c>
      <c r="AR78" s="10">
        <f t="shared" si="36"/>
        <v>10.433161330651227</v>
      </c>
      <c r="AS78" s="10">
        <f t="shared" si="37"/>
        <v>13</v>
      </c>
    </row>
    <row r="79" spans="1:45" x14ac:dyDescent="0.25">
      <c r="A79" t="s">
        <v>45</v>
      </c>
      <c r="B79" s="10" t="s">
        <v>45</v>
      </c>
      <c r="C79" s="11">
        <v>42491</v>
      </c>
      <c r="D79" s="10" t="s">
        <v>40</v>
      </c>
      <c r="E79" s="10" t="s">
        <v>41</v>
      </c>
      <c r="F79" s="10">
        <v>16.399999999999999</v>
      </c>
      <c r="G79" s="10">
        <v>15.4</v>
      </c>
      <c r="H79" s="10">
        <v>53.1</v>
      </c>
      <c r="I79" s="10">
        <v>20</v>
      </c>
      <c r="J79" s="10">
        <v>10</v>
      </c>
      <c r="K79" s="10">
        <v>10.3</v>
      </c>
      <c r="L79" s="10">
        <v>9.6</v>
      </c>
      <c r="M79" s="10">
        <v>87128</v>
      </c>
      <c r="N79" s="10">
        <v>215</v>
      </c>
      <c r="O79" s="10">
        <v>20</v>
      </c>
      <c r="P79" s="10">
        <v>23</v>
      </c>
      <c r="Q79" s="10">
        <v>19</v>
      </c>
      <c r="R79" s="10">
        <v>245</v>
      </c>
      <c r="S79" s="10">
        <v>265</v>
      </c>
      <c r="T79" s="10">
        <v>13135</v>
      </c>
      <c r="U79" s="10">
        <v>4</v>
      </c>
      <c r="V79" s="12">
        <v>1344</v>
      </c>
      <c r="W79" s="12">
        <v>12.5</v>
      </c>
      <c r="X79" s="10">
        <f t="shared" si="19"/>
        <v>9.9499999999999993</v>
      </c>
      <c r="Y79" s="10">
        <f t="shared" si="20"/>
        <v>2.5500000000000007</v>
      </c>
      <c r="Z79" s="10">
        <f t="shared" si="21"/>
        <v>1466.91</v>
      </c>
      <c r="AA79" s="10">
        <f t="shared" si="22"/>
        <v>1.1918873782422643</v>
      </c>
      <c r="AB79" s="10"/>
      <c r="AC79" s="10"/>
      <c r="AD79" s="10">
        <f t="shared" si="23"/>
        <v>8.4368159999999985</v>
      </c>
      <c r="AE79" s="10">
        <f t="shared" si="24"/>
        <v>7.9223760000000008</v>
      </c>
      <c r="AF79" s="10">
        <f t="shared" si="25"/>
        <v>5.1444000000000001</v>
      </c>
      <c r="AG79" s="10">
        <v>0.75</v>
      </c>
      <c r="AH79" s="10">
        <f t="shared" si="26"/>
        <v>17351.595576583048</v>
      </c>
      <c r="AI79" s="10">
        <f t="shared" si="27"/>
        <v>37310.279956278093</v>
      </c>
      <c r="AJ79" s="10">
        <f t="shared" si="28"/>
        <v>-19958.684379695045</v>
      </c>
      <c r="AK79" s="10">
        <f t="shared" si="29"/>
        <v>-225.88600303038706</v>
      </c>
      <c r="AL79" s="10">
        <f t="shared" si="30"/>
        <v>13360.886003030388</v>
      </c>
      <c r="AM79" s="15">
        <f t="shared" si="31"/>
        <v>1.7197259461772947</v>
      </c>
      <c r="AN79" s="15">
        <f t="shared" si="32"/>
        <v>17.098978707852467</v>
      </c>
      <c r="AO79" s="15">
        <f t="shared" si="33"/>
        <v>8.7963986064676227</v>
      </c>
      <c r="AP79" s="10">
        <f t="shared" si="34"/>
        <v>-0.35958260646762419</v>
      </c>
      <c r="AQ79" s="10">
        <f t="shared" si="35"/>
        <v>-4.0878389276633982</v>
      </c>
      <c r="AR79" s="10">
        <f t="shared" si="36"/>
        <v>7.4810034775402192</v>
      </c>
      <c r="AS79" s="10">
        <f t="shared" si="37"/>
        <v>19</v>
      </c>
    </row>
    <row r="80" spans="1:45" x14ac:dyDescent="0.25">
      <c r="A80" t="s">
        <v>45</v>
      </c>
      <c r="B80" s="10" t="s">
        <v>45</v>
      </c>
      <c r="C80" s="11">
        <v>42492</v>
      </c>
      <c r="D80" s="10" t="s">
        <v>40</v>
      </c>
      <c r="E80" s="10" t="s">
        <v>41</v>
      </c>
      <c r="F80" s="10">
        <v>12.29</v>
      </c>
      <c r="G80" s="10">
        <v>12.25</v>
      </c>
      <c r="H80" s="10">
        <v>43.6</v>
      </c>
      <c r="I80" s="10">
        <v>150</v>
      </c>
      <c r="J80" s="10">
        <v>25</v>
      </c>
      <c r="K80" s="10">
        <v>10.3</v>
      </c>
      <c r="L80" s="10">
        <v>9.6</v>
      </c>
      <c r="M80" s="10">
        <v>87128</v>
      </c>
      <c r="N80" s="10">
        <v>290</v>
      </c>
      <c r="O80" s="10">
        <v>160</v>
      </c>
      <c r="P80" s="10">
        <v>21</v>
      </c>
      <c r="Q80" s="10">
        <v>17</v>
      </c>
      <c r="R80" s="10">
        <v>215</v>
      </c>
      <c r="S80" s="10">
        <v>235</v>
      </c>
      <c r="T80" s="10">
        <v>7040</v>
      </c>
      <c r="U80" s="10">
        <v>4</v>
      </c>
      <c r="V80" s="12">
        <v>1344</v>
      </c>
      <c r="W80" s="12">
        <v>12.5</v>
      </c>
      <c r="X80" s="10">
        <f t="shared" si="19"/>
        <v>9.9499999999999993</v>
      </c>
      <c r="Y80" s="10">
        <f t="shared" si="20"/>
        <v>2.5500000000000007</v>
      </c>
      <c r="Z80" s="10">
        <f t="shared" si="21"/>
        <v>1466.91</v>
      </c>
      <c r="AA80" s="10">
        <f t="shared" si="22"/>
        <v>1.1999913209806103</v>
      </c>
      <c r="AB80" s="10"/>
      <c r="AC80" s="10"/>
      <c r="AD80" s="10">
        <f t="shared" si="23"/>
        <v>6.3224675999999995</v>
      </c>
      <c r="AE80" s="10">
        <f t="shared" si="24"/>
        <v>6.3018900000000002</v>
      </c>
      <c r="AF80" s="10">
        <f t="shared" si="25"/>
        <v>12.861000000000001</v>
      </c>
      <c r="AG80" s="10">
        <v>-0.85</v>
      </c>
      <c r="AH80" s="10">
        <f t="shared" si="26"/>
        <v>-123742.81192997645</v>
      </c>
      <c r="AI80" s="10">
        <f t="shared" si="27"/>
        <v>23768.519315509879</v>
      </c>
      <c r="AJ80" s="10">
        <f t="shared" si="28"/>
        <v>-147511.33124548633</v>
      </c>
      <c r="AK80" s="10">
        <f t="shared" si="29"/>
        <v>-1328.0002618037399</v>
      </c>
      <c r="AL80" s="10">
        <f t="shared" si="30"/>
        <v>8368.0002618037397</v>
      </c>
      <c r="AM80" s="15">
        <f t="shared" si="31"/>
        <v>18.863640082439485</v>
      </c>
      <c r="AN80" s="15">
        <f t="shared" si="32"/>
        <v>14.836209602332483</v>
      </c>
      <c r="AO80" s="15">
        <f t="shared" si="33"/>
        <v>7.6323396678239224</v>
      </c>
      <c r="AP80" s="10">
        <f t="shared" si="34"/>
        <v>-1.3098720678239228</v>
      </c>
      <c r="AQ80" s="10">
        <f t="shared" si="35"/>
        <v>-17.162130157100098</v>
      </c>
      <c r="AR80" s="10">
        <f t="shared" si="36"/>
        <v>9.5797980432333105</v>
      </c>
      <c r="AS80" s="10">
        <f t="shared" si="37"/>
        <v>17</v>
      </c>
    </row>
    <row r="81" spans="1:45" x14ac:dyDescent="0.25">
      <c r="A81" t="s">
        <v>45</v>
      </c>
      <c r="B81" s="10" t="s">
        <v>45</v>
      </c>
      <c r="C81" s="11">
        <v>42496</v>
      </c>
      <c r="D81" s="10" t="s">
        <v>40</v>
      </c>
      <c r="E81" s="10" t="s">
        <v>41</v>
      </c>
      <c r="F81" s="10">
        <v>21.8</v>
      </c>
      <c r="G81" s="10">
        <v>20.3</v>
      </c>
      <c r="H81" s="10">
        <v>71.3</v>
      </c>
      <c r="I81" s="10">
        <v>40</v>
      </c>
      <c r="J81" s="10">
        <v>18</v>
      </c>
      <c r="K81" s="10">
        <v>10.5</v>
      </c>
      <c r="L81" s="10">
        <v>10.5</v>
      </c>
      <c r="M81" s="10">
        <v>92442</v>
      </c>
      <c r="N81" s="10">
        <v>205</v>
      </c>
      <c r="O81" s="10">
        <v>40</v>
      </c>
      <c r="P81" s="10">
        <v>21</v>
      </c>
      <c r="Q81" s="10">
        <v>20</v>
      </c>
      <c r="R81" s="10">
        <v>380</v>
      </c>
      <c r="S81" s="10">
        <v>410</v>
      </c>
      <c r="T81" s="10">
        <v>31530</v>
      </c>
      <c r="U81" s="10">
        <v>4</v>
      </c>
      <c r="V81" s="12">
        <v>1344</v>
      </c>
      <c r="W81" s="12">
        <v>12.5</v>
      </c>
      <c r="X81" s="10">
        <f t="shared" si="19"/>
        <v>10.5</v>
      </c>
      <c r="Y81" s="10">
        <f t="shared" si="20"/>
        <v>2</v>
      </c>
      <c r="Z81" s="10">
        <f t="shared" si="21"/>
        <v>1440.4</v>
      </c>
      <c r="AA81" s="10">
        <f t="shared" si="22"/>
        <v>1.1999913209806103</v>
      </c>
      <c r="AB81" s="10"/>
      <c r="AC81" s="10"/>
      <c r="AD81" s="10">
        <f t="shared" si="23"/>
        <v>11.214792000000001</v>
      </c>
      <c r="AE81" s="10">
        <f t="shared" si="24"/>
        <v>10.443132</v>
      </c>
      <c r="AF81" s="10">
        <f t="shared" si="25"/>
        <v>9.259920000000001</v>
      </c>
      <c r="AG81" s="10">
        <v>0.48349999999999999</v>
      </c>
      <c r="AH81" s="10">
        <f t="shared" si="26"/>
        <v>35829.617326982559</v>
      </c>
      <c r="AI81" s="10">
        <f t="shared" si="27"/>
        <v>64091.682069451424</v>
      </c>
      <c r="AJ81" s="10">
        <f t="shared" si="28"/>
        <v>-28262.064742468865</v>
      </c>
      <c r="AK81" s="10">
        <f t="shared" si="29"/>
        <v>-421.63496099735488</v>
      </c>
      <c r="AL81" s="10">
        <f t="shared" si="30"/>
        <v>31951.634960997355</v>
      </c>
      <c r="AM81" s="15">
        <f t="shared" si="31"/>
        <v>1.3372501141685853</v>
      </c>
      <c r="AN81" s="15">
        <f t="shared" si="32"/>
        <v>22.170766059016501</v>
      </c>
      <c r="AO81" s="15">
        <f t="shared" si="33"/>
        <v>11.405528891400449</v>
      </c>
      <c r="AP81" s="10">
        <f t="shared" si="34"/>
        <v>-0.19073689140044792</v>
      </c>
      <c r="AQ81" s="10">
        <f t="shared" si="35"/>
        <v>-1.6723195672605755</v>
      </c>
      <c r="AR81" s="10">
        <f t="shared" si="36"/>
        <v>17.994287131899089</v>
      </c>
      <c r="AS81" s="10">
        <f t="shared" si="37"/>
        <v>20</v>
      </c>
    </row>
    <row r="82" spans="1:45" x14ac:dyDescent="0.25">
      <c r="A82" t="s">
        <v>45</v>
      </c>
      <c r="B82" s="10" t="s">
        <v>45</v>
      </c>
      <c r="C82" s="11">
        <v>42497</v>
      </c>
      <c r="D82" s="10" t="s">
        <v>40</v>
      </c>
      <c r="E82" s="10" t="s">
        <v>41</v>
      </c>
      <c r="F82" s="10">
        <v>19.100000000000001</v>
      </c>
      <c r="G82" s="10">
        <v>18.66</v>
      </c>
      <c r="H82" s="10">
        <v>63.1</v>
      </c>
      <c r="I82" s="10">
        <v>130</v>
      </c>
      <c r="J82" s="10">
        <v>10</v>
      </c>
      <c r="K82" s="10">
        <v>10.5</v>
      </c>
      <c r="L82" s="10">
        <v>10.5</v>
      </c>
      <c r="M82" s="10">
        <v>92442</v>
      </c>
      <c r="N82" s="10">
        <v>265</v>
      </c>
      <c r="O82" s="10">
        <v>130</v>
      </c>
      <c r="P82" s="10">
        <v>31</v>
      </c>
      <c r="Q82" s="10">
        <v>27</v>
      </c>
      <c r="R82" s="10">
        <v>290</v>
      </c>
      <c r="S82" s="10">
        <v>320</v>
      </c>
      <c r="T82" s="10">
        <v>21875</v>
      </c>
      <c r="U82" s="10">
        <v>3</v>
      </c>
      <c r="V82" s="12">
        <v>1344</v>
      </c>
      <c r="W82" s="12">
        <v>12.5</v>
      </c>
      <c r="X82" s="10">
        <f t="shared" si="19"/>
        <v>10.5</v>
      </c>
      <c r="Y82" s="10">
        <f t="shared" si="20"/>
        <v>2</v>
      </c>
      <c r="Z82" s="10">
        <f t="shared" si="21"/>
        <v>1440.4</v>
      </c>
      <c r="AA82" s="10">
        <f t="shared" si="22"/>
        <v>1.1605373896644633</v>
      </c>
      <c r="AB82" s="10"/>
      <c r="AC82" s="10"/>
      <c r="AD82" s="10">
        <f t="shared" si="23"/>
        <v>9.8258040000000015</v>
      </c>
      <c r="AE82" s="10">
        <f t="shared" si="24"/>
        <v>9.5994504000000003</v>
      </c>
      <c r="AF82" s="10">
        <f t="shared" si="25"/>
        <v>5.1444000000000001</v>
      </c>
      <c r="AG82" s="10">
        <v>-0.58320000000000005</v>
      </c>
      <c r="AH82" s="10">
        <f t="shared" si="26"/>
        <v>-12900.282721978812</v>
      </c>
      <c r="AI82" s="10">
        <f t="shared" si="27"/>
        <v>52373.778191586956</v>
      </c>
      <c r="AJ82" s="10">
        <f t="shared" si="28"/>
        <v>-65274.060913565772</v>
      </c>
      <c r="AK82" s="10">
        <f t="shared" si="29"/>
        <v>-895.13587163764771</v>
      </c>
      <c r="AL82" s="10">
        <f t="shared" si="30"/>
        <v>22770.135871637649</v>
      </c>
      <c r="AM82" s="15">
        <f t="shared" si="31"/>
        <v>4.0920496989149671</v>
      </c>
      <c r="AN82" s="15">
        <f t="shared" si="32"/>
        <v>20.01730219825566</v>
      </c>
      <c r="AO82" s="15">
        <f t="shared" si="33"/>
        <v>10.297700942870641</v>
      </c>
      <c r="AP82" s="10">
        <f t="shared" si="34"/>
        <v>-0.47189694287063944</v>
      </c>
      <c r="AQ82" s="10">
        <f t="shared" si="35"/>
        <v>-4.5825465848019764</v>
      </c>
      <c r="AR82" s="10">
        <f t="shared" si="36"/>
        <v>12.445501114952842</v>
      </c>
      <c r="AS82" s="10">
        <f t="shared" si="37"/>
        <v>27</v>
      </c>
    </row>
    <row r="83" spans="1:45" x14ac:dyDescent="0.25">
      <c r="A83" t="s">
        <v>45</v>
      </c>
      <c r="B83" s="10" t="s">
        <v>45</v>
      </c>
      <c r="C83" s="11">
        <v>42501</v>
      </c>
      <c r="D83" s="10" t="s">
        <v>40</v>
      </c>
      <c r="E83" s="10" t="s">
        <v>41</v>
      </c>
      <c r="F83" s="10">
        <v>15.7</v>
      </c>
      <c r="G83" s="10">
        <v>15.02</v>
      </c>
      <c r="H83" s="10">
        <v>49.4</v>
      </c>
      <c r="I83" s="10">
        <v>10</v>
      </c>
      <c r="J83" s="10">
        <v>10</v>
      </c>
      <c r="K83" s="10">
        <v>11.5</v>
      </c>
      <c r="L83" s="10">
        <v>11.3</v>
      </c>
      <c r="M83" s="10">
        <v>102816</v>
      </c>
      <c r="N83" s="10">
        <v>198</v>
      </c>
      <c r="O83" s="10">
        <v>10</v>
      </c>
      <c r="P83" s="10">
        <v>29</v>
      </c>
      <c r="Q83" s="10">
        <v>29</v>
      </c>
      <c r="R83" s="10">
        <v>220</v>
      </c>
      <c r="S83" s="10">
        <v>240</v>
      </c>
      <c r="T83" s="10">
        <v>10660</v>
      </c>
      <c r="U83" s="10">
        <v>3</v>
      </c>
      <c r="V83" s="12">
        <v>1344</v>
      </c>
      <c r="W83" s="12">
        <v>12.5</v>
      </c>
      <c r="X83" s="10">
        <f t="shared" si="19"/>
        <v>11.4</v>
      </c>
      <c r="Y83" s="10">
        <f t="shared" si="20"/>
        <v>1.0999999999999996</v>
      </c>
      <c r="Z83" s="10">
        <f t="shared" si="21"/>
        <v>1397.02</v>
      </c>
      <c r="AA83" s="10">
        <f t="shared" si="22"/>
        <v>1.1682192522470511</v>
      </c>
      <c r="AB83" s="10"/>
      <c r="AC83" s="10"/>
      <c r="AD83" s="10">
        <f t="shared" si="23"/>
        <v>8.076708</v>
      </c>
      <c r="AE83" s="10">
        <f t="shared" si="24"/>
        <v>7.7268888000000002</v>
      </c>
      <c r="AF83" s="10">
        <f t="shared" si="25"/>
        <v>5.1444000000000001</v>
      </c>
      <c r="AG83" s="10">
        <v>0.75</v>
      </c>
      <c r="AH83" s="10">
        <f t="shared" si="26"/>
        <v>16196.743688111059</v>
      </c>
      <c r="AI83" s="10">
        <f t="shared" si="27"/>
        <v>33129.526149600322</v>
      </c>
      <c r="AJ83" s="10">
        <f t="shared" si="28"/>
        <v>-16932.782461489263</v>
      </c>
      <c r="AK83" s="10">
        <f t="shared" si="29"/>
        <v>-186.91103879216831</v>
      </c>
      <c r="AL83" s="10">
        <f t="shared" si="30"/>
        <v>10846.911038792168</v>
      </c>
      <c r="AM83" s="15">
        <f t="shared" si="31"/>
        <v>1.7533868554612406</v>
      </c>
      <c r="AN83" s="15">
        <f t="shared" si="32"/>
        <v>15.920047388273854</v>
      </c>
      <c r="AO83" s="15">
        <f t="shared" si="33"/>
        <v>8.1899091784236013</v>
      </c>
      <c r="AP83" s="10">
        <f t="shared" si="34"/>
        <v>-0.11320117842360133</v>
      </c>
      <c r="AQ83" s="10">
        <f t="shared" si="35"/>
        <v>-1.3822030984401021</v>
      </c>
      <c r="AR83" s="10">
        <f t="shared" si="36"/>
        <v>12.364311359432994</v>
      </c>
      <c r="AS83" s="10">
        <f t="shared" si="37"/>
        <v>29</v>
      </c>
    </row>
    <row r="84" spans="1:45" x14ac:dyDescent="0.25">
      <c r="A84" t="s">
        <v>45</v>
      </c>
      <c r="B84" s="10" t="s">
        <v>45</v>
      </c>
      <c r="C84" s="11">
        <v>42502</v>
      </c>
      <c r="D84" s="10" t="s">
        <v>40</v>
      </c>
      <c r="E84" s="10" t="s">
        <v>41</v>
      </c>
      <c r="F84" s="10">
        <v>15.62</v>
      </c>
      <c r="G84" s="10">
        <v>14.95</v>
      </c>
      <c r="H84" s="10">
        <v>53.4</v>
      </c>
      <c r="I84" s="10">
        <v>80</v>
      </c>
      <c r="J84" s="10">
        <v>8</v>
      </c>
      <c r="K84" s="10">
        <v>11.5</v>
      </c>
      <c r="L84" s="10">
        <v>11.3</v>
      </c>
      <c r="M84" s="10">
        <v>102816</v>
      </c>
      <c r="N84" s="10">
        <v>201</v>
      </c>
      <c r="O84" s="10">
        <v>60</v>
      </c>
      <c r="P84" s="10">
        <v>29</v>
      </c>
      <c r="Q84" s="10">
        <v>29</v>
      </c>
      <c r="R84" s="10">
        <v>220</v>
      </c>
      <c r="S84" s="10">
        <v>240</v>
      </c>
      <c r="T84" s="10">
        <v>13370</v>
      </c>
      <c r="U84" s="10">
        <v>3</v>
      </c>
      <c r="V84" s="12">
        <v>1344</v>
      </c>
      <c r="W84" s="12">
        <v>12.5</v>
      </c>
      <c r="X84" s="10">
        <f t="shared" si="19"/>
        <v>11.4</v>
      </c>
      <c r="Y84" s="10">
        <f t="shared" si="20"/>
        <v>1.0999999999999996</v>
      </c>
      <c r="Z84" s="10">
        <f t="shared" si="21"/>
        <v>1397.02</v>
      </c>
      <c r="AA84" s="10">
        <f t="shared" si="22"/>
        <v>1.1682192522470511</v>
      </c>
      <c r="AB84" s="10"/>
      <c r="AC84" s="10"/>
      <c r="AD84" s="10">
        <f t="shared" si="23"/>
        <v>8.0355527999999996</v>
      </c>
      <c r="AE84" s="10">
        <f t="shared" si="24"/>
        <v>7.6908779999999997</v>
      </c>
      <c r="AF84" s="10">
        <f t="shared" si="25"/>
        <v>4.1155200000000001</v>
      </c>
      <c r="AG84" s="10">
        <v>0.21659999999999999</v>
      </c>
      <c r="AH84" s="10">
        <f t="shared" si="26"/>
        <v>2993.6765293609428</v>
      </c>
      <c r="AI84" s="10">
        <f t="shared" si="27"/>
        <v>32821.448535778502</v>
      </c>
      <c r="AJ84" s="10">
        <f t="shared" si="28"/>
        <v>-29827.772006417559</v>
      </c>
      <c r="AK84" s="10">
        <f t="shared" si="29"/>
        <v>-327.71679359024665</v>
      </c>
      <c r="AL84" s="10">
        <f t="shared" si="30"/>
        <v>13697.716793590247</v>
      </c>
      <c r="AM84" s="15">
        <f t="shared" si="31"/>
        <v>2.4511353297699858</v>
      </c>
      <c r="AN84" s="15">
        <f t="shared" si="32"/>
        <v>17.06515240987887</v>
      </c>
      <c r="AO84" s="15">
        <f t="shared" si="33"/>
        <v>8.7789970057380859</v>
      </c>
      <c r="AP84" s="10">
        <f t="shared" si="34"/>
        <v>-0.74344420573808634</v>
      </c>
      <c r="AQ84" s="10">
        <f t="shared" si="35"/>
        <v>-8.468441272415971</v>
      </c>
      <c r="AR84" s="10">
        <f t="shared" si="36"/>
        <v>9.1145518280307787</v>
      </c>
      <c r="AS84" s="10">
        <f t="shared" si="37"/>
        <v>29</v>
      </c>
    </row>
    <row r="85" spans="1:45" x14ac:dyDescent="0.25">
      <c r="A85" t="s">
        <v>45</v>
      </c>
      <c r="B85" s="10" t="s">
        <v>45</v>
      </c>
      <c r="C85" s="11">
        <v>42503</v>
      </c>
      <c r="D85" s="10" t="s">
        <v>40</v>
      </c>
      <c r="E85" s="10" t="s">
        <v>41</v>
      </c>
      <c r="F85" s="10">
        <v>14.12</v>
      </c>
      <c r="G85" s="10">
        <v>14.1</v>
      </c>
      <c r="H85" s="10">
        <v>47.8</v>
      </c>
      <c r="I85" s="10">
        <v>140</v>
      </c>
      <c r="J85" s="10">
        <v>10</v>
      </c>
      <c r="K85" s="10">
        <v>11.5</v>
      </c>
      <c r="L85" s="10">
        <v>11.3</v>
      </c>
      <c r="M85" s="10">
        <v>102816</v>
      </c>
      <c r="N85" s="10">
        <v>223</v>
      </c>
      <c r="O85" s="10">
        <v>110</v>
      </c>
      <c r="P85" s="10">
        <v>33</v>
      </c>
      <c r="Q85" s="10">
        <v>29</v>
      </c>
      <c r="R85" s="10">
        <v>215</v>
      </c>
      <c r="S85" s="10">
        <v>240</v>
      </c>
      <c r="T85" s="10">
        <v>9170</v>
      </c>
      <c r="U85" s="10">
        <v>3</v>
      </c>
      <c r="V85" s="12">
        <v>1344</v>
      </c>
      <c r="W85" s="12">
        <v>12.5</v>
      </c>
      <c r="X85" s="10">
        <f t="shared" si="19"/>
        <v>11.4</v>
      </c>
      <c r="Y85" s="10">
        <f t="shared" si="20"/>
        <v>1.0999999999999996</v>
      </c>
      <c r="Z85" s="10">
        <f t="shared" si="21"/>
        <v>1397.02</v>
      </c>
      <c r="AA85" s="10">
        <f t="shared" si="22"/>
        <v>1.1529558943865639</v>
      </c>
      <c r="AB85" s="10"/>
      <c r="AC85" s="10"/>
      <c r="AD85" s="10">
        <f t="shared" si="23"/>
        <v>7.2638927999999998</v>
      </c>
      <c r="AE85" s="10">
        <f t="shared" si="24"/>
        <v>7.2536040000000002</v>
      </c>
      <c r="AF85" s="10">
        <f t="shared" si="25"/>
        <v>5.1444000000000001</v>
      </c>
      <c r="AG85" s="10">
        <v>-0.75</v>
      </c>
      <c r="AH85" s="10">
        <f t="shared" si="26"/>
        <v>-15985.125282909539</v>
      </c>
      <c r="AI85" s="10">
        <f t="shared" si="27"/>
        <v>28813.891667956897</v>
      </c>
      <c r="AJ85" s="10">
        <f t="shared" si="28"/>
        <v>-44799.01695086644</v>
      </c>
      <c r="AK85" s="10">
        <f t="shared" si="29"/>
        <v>-464.22046935838949</v>
      </c>
      <c r="AL85" s="10">
        <f t="shared" si="30"/>
        <v>9634.2204693583899</v>
      </c>
      <c r="AM85" s="15">
        <f t="shared" si="31"/>
        <v>5.0623824357512532</v>
      </c>
      <c r="AN85" s="15">
        <f t="shared" si="32"/>
        <v>15.368084542386303</v>
      </c>
      <c r="AO85" s="15">
        <f t="shared" si="33"/>
        <v>7.9059574119852094</v>
      </c>
      <c r="AP85" s="10">
        <f t="shared" si="34"/>
        <v>-0.64206461198520959</v>
      </c>
      <c r="AQ85" s="10">
        <f t="shared" si="35"/>
        <v>-8.1212758749731897</v>
      </c>
      <c r="AR85" s="10">
        <f t="shared" si="36"/>
        <v>9.6872402477647661</v>
      </c>
      <c r="AS85" s="10">
        <f t="shared" si="37"/>
        <v>29</v>
      </c>
    </row>
    <row r="86" spans="1:45" x14ac:dyDescent="0.25">
      <c r="A86" t="s">
        <v>45</v>
      </c>
      <c r="B86" s="10" t="s">
        <v>45</v>
      </c>
      <c r="C86" s="11">
        <v>42504</v>
      </c>
      <c r="D86" s="10" t="s">
        <v>40</v>
      </c>
      <c r="E86" s="10" t="s">
        <v>41</v>
      </c>
      <c r="F86" s="10">
        <v>14.08</v>
      </c>
      <c r="G86" s="10">
        <v>14</v>
      </c>
      <c r="H86" s="10">
        <v>48.1</v>
      </c>
      <c r="I86" s="10">
        <v>20</v>
      </c>
      <c r="J86" s="10">
        <v>8</v>
      </c>
      <c r="K86" s="10">
        <v>11.5</v>
      </c>
      <c r="L86" s="10">
        <v>11.3</v>
      </c>
      <c r="M86" s="10">
        <v>102816</v>
      </c>
      <c r="N86" s="10">
        <v>201</v>
      </c>
      <c r="O86" s="10">
        <v>20</v>
      </c>
      <c r="P86" s="10">
        <v>33</v>
      </c>
      <c r="Q86" s="10">
        <v>29</v>
      </c>
      <c r="R86" s="10">
        <v>210</v>
      </c>
      <c r="S86" s="10">
        <v>230</v>
      </c>
      <c r="T86" s="10">
        <v>9520</v>
      </c>
      <c r="U86" s="10">
        <v>2</v>
      </c>
      <c r="V86" s="12">
        <v>1344</v>
      </c>
      <c r="W86" s="12">
        <v>12.5</v>
      </c>
      <c r="X86" s="10">
        <f t="shared" si="19"/>
        <v>11.4</v>
      </c>
      <c r="Y86" s="10">
        <f t="shared" si="20"/>
        <v>1.0999999999999996</v>
      </c>
      <c r="Z86" s="10">
        <f t="shared" si="21"/>
        <v>1397.02</v>
      </c>
      <c r="AA86" s="10">
        <f t="shared" si="22"/>
        <v>1.1529558943865639</v>
      </c>
      <c r="AB86" s="10"/>
      <c r="AC86" s="10"/>
      <c r="AD86" s="10">
        <f t="shared" si="23"/>
        <v>7.2433152000000005</v>
      </c>
      <c r="AE86" s="10">
        <f t="shared" si="24"/>
        <v>7.2021600000000001</v>
      </c>
      <c r="AF86" s="10">
        <f t="shared" si="25"/>
        <v>4.1155200000000001</v>
      </c>
      <c r="AG86" s="10">
        <v>0.75</v>
      </c>
      <c r="AH86" s="10">
        <f t="shared" si="26"/>
        <v>10230.480181062107</v>
      </c>
      <c r="AI86" s="10">
        <f t="shared" si="27"/>
        <v>28406.63330274912</v>
      </c>
      <c r="AJ86" s="10">
        <f t="shared" si="28"/>
        <v>-18176.153121687013</v>
      </c>
      <c r="AK86" s="10">
        <f t="shared" si="29"/>
        <v>-187.01080423841333</v>
      </c>
      <c r="AL86" s="10">
        <f t="shared" si="30"/>
        <v>9707.0108042384127</v>
      </c>
      <c r="AM86" s="15">
        <f t="shared" si="31"/>
        <v>1.9643992041850071</v>
      </c>
      <c r="AN86" s="15">
        <f t="shared" si="32"/>
        <v>15.402549815571147</v>
      </c>
      <c r="AO86" s="15">
        <f t="shared" si="33"/>
        <v>7.9236877271224211</v>
      </c>
      <c r="AP86" s="10">
        <f t="shared" si="34"/>
        <v>-0.68037252712242058</v>
      </c>
      <c r="AQ86" s="10">
        <f t="shared" si="35"/>
        <v>-8.5865641170276881</v>
      </c>
      <c r="AR86" s="10">
        <f t="shared" si="36"/>
        <v>6.6795951862964582</v>
      </c>
      <c r="AS86" s="10">
        <f t="shared" si="37"/>
        <v>29</v>
      </c>
    </row>
    <row r="87" spans="1:45" x14ac:dyDescent="0.25">
      <c r="A87" t="s">
        <v>45</v>
      </c>
      <c r="B87" s="10" t="s">
        <v>45</v>
      </c>
      <c r="C87" s="11">
        <v>42507</v>
      </c>
      <c r="D87" s="10" t="s">
        <v>40</v>
      </c>
      <c r="E87" s="10" t="s">
        <v>41</v>
      </c>
      <c r="F87" s="10">
        <v>19.21</v>
      </c>
      <c r="G87" s="10">
        <v>19.2</v>
      </c>
      <c r="H87" s="10">
        <v>64</v>
      </c>
      <c r="I87" s="10">
        <v>40</v>
      </c>
      <c r="J87" s="10">
        <v>18</v>
      </c>
      <c r="K87" s="10">
        <v>12.8</v>
      </c>
      <c r="L87" s="10">
        <v>12.5</v>
      </c>
      <c r="M87" s="10">
        <v>116904</v>
      </c>
      <c r="N87" s="10">
        <v>271</v>
      </c>
      <c r="O87" s="10">
        <v>50</v>
      </c>
      <c r="P87" s="10">
        <v>33</v>
      </c>
      <c r="Q87" s="10">
        <v>30</v>
      </c>
      <c r="R87" s="10">
        <v>310</v>
      </c>
      <c r="S87" s="10">
        <v>340</v>
      </c>
      <c r="T87" s="10">
        <v>20990</v>
      </c>
      <c r="U87" s="10">
        <v>4</v>
      </c>
      <c r="V87" s="12">
        <v>1344</v>
      </c>
      <c r="W87" s="12">
        <v>12.5</v>
      </c>
      <c r="X87" s="10">
        <f t="shared" si="19"/>
        <v>12.65</v>
      </c>
      <c r="Y87" s="10">
        <f t="shared" si="20"/>
        <v>-0.15000000000000036</v>
      </c>
      <c r="Z87" s="10">
        <f t="shared" si="21"/>
        <v>1336.77</v>
      </c>
      <c r="AA87" s="10">
        <f t="shared" si="22"/>
        <v>1.1529558943865639</v>
      </c>
      <c r="AB87" s="10"/>
      <c r="AC87" s="10"/>
      <c r="AD87" s="10">
        <f t="shared" si="23"/>
        <v>9.8823924000000005</v>
      </c>
      <c r="AE87" s="10">
        <f t="shared" si="24"/>
        <v>9.8772479999999998</v>
      </c>
      <c r="AF87" s="10">
        <f t="shared" si="25"/>
        <v>9.259920000000001</v>
      </c>
      <c r="AG87" s="10">
        <v>0.48349999999999999</v>
      </c>
      <c r="AH87" s="10">
        <f t="shared" si="26"/>
        <v>31948.489988751666</v>
      </c>
      <c r="AI87" s="10">
        <f t="shared" si="27"/>
        <v>51123.457541003241</v>
      </c>
      <c r="AJ87" s="10">
        <f t="shared" si="28"/>
        <v>-19174.967552251575</v>
      </c>
      <c r="AK87" s="10">
        <f t="shared" si="29"/>
        <v>-270.5655855793454</v>
      </c>
      <c r="AL87" s="10">
        <f t="shared" si="30"/>
        <v>21260.565585579345</v>
      </c>
      <c r="AM87" s="15">
        <f t="shared" si="31"/>
        <v>1.2890213700778692</v>
      </c>
      <c r="AN87" s="15">
        <f t="shared" si="32"/>
        <v>19.239956508460605</v>
      </c>
      <c r="AO87" s="15">
        <f t="shared" si="33"/>
        <v>9.8978032262124742</v>
      </c>
      <c r="AP87" s="10">
        <f t="shared" si="34"/>
        <v>-1.5410826212473694E-2</v>
      </c>
      <c r="AQ87" s="10">
        <f t="shared" si="35"/>
        <v>-0.15569946037784438</v>
      </c>
      <c r="AR87" s="10">
        <f t="shared" si="36"/>
        <v>17.473002789125843</v>
      </c>
      <c r="AS87" s="10">
        <f t="shared" si="37"/>
        <v>30</v>
      </c>
    </row>
    <row r="88" spans="1:45" x14ac:dyDescent="0.25">
      <c r="A88" t="s">
        <v>45</v>
      </c>
      <c r="B88" s="10" t="s">
        <v>45</v>
      </c>
      <c r="C88" s="11">
        <v>42508</v>
      </c>
      <c r="D88" s="10" t="s">
        <v>40</v>
      </c>
      <c r="E88" s="10" t="s">
        <v>41</v>
      </c>
      <c r="F88" s="10">
        <v>17.399999999999999</v>
      </c>
      <c r="G88" s="10">
        <v>18.64</v>
      </c>
      <c r="H88" s="10">
        <v>66.900000000000006</v>
      </c>
      <c r="I88" s="10">
        <v>50</v>
      </c>
      <c r="J88" s="10">
        <v>8</v>
      </c>
      <c r="K88" s="10">
        <v>12.8</v>
      </c>
      <c r="L88" s="10">
        <v>12.5</v>
      </c>
      <c r="M88" s="10">
        <v>116904</v>
      </c>
      <c r="N88" s="10">
        <v>233</v>
      </c>
      <c r="O88" s="10">
        <v>50</v>
      </c>
      <c r="P88" s="10">
        <v>33</v>
      </c>
      <c r="Q88" s="10">
        <v>30</v>
      </c>
      <c r="R88" s="10">
        <v>325</v>
      </c>
      <c r="S88" s="10">
        <v>350</v>
      </c>
      <c r="T88" s="10">
        <v>25610</v>
      </c>
      <c r="U88" s="10">
        <v>4</v>
      </c>
      <c r="V88" s="12">
        <v>1344</v>
      </c>
      <c r="W88" s="12">
        <v>12.5</v>
      </c>
      <c r="X88" s="10">
        <f t="shared" si="19"/>
        <v>12.65</v>
      </c>
      <c r="Y88" s="10">
        <f t="shared" si="20"/>
        <v>-0.15000000000000036</v>
      </c>
      <c r="Z88" s="10">
        <f t="shared" si="21"/>
        <v>1336.77</v>
      </c>
      <c r="AA88" s="10">
        <f t="shared" si="22"/>
        <v>1.1529558943865639</v>
      </c>
      <c r="AB88" s="10"/>
      <c r="AC88" s="10"/>
      <c r="AD88" s="10">
        <f t="shared" si="23"/>
        <v>8.951255999999999</v>
      </c>
      <c r="AE88" s="10">
        <f t="shared" si="24"/>
        <v>9.5891616000000006</v>
      </c>
      <c r="AF88" s="10">
        <f t="shared" si="25"/>
        <v>4.1155200000000001</v>
      </c>
      <c r="AG88" s="10">
        <v>0.34670000000000001</v>
      </c>
      <c r="AH88" s="10">
        <f t="shared" si="26"/>
        <v>4525.2509011095344</v>
      </c>
      <c r="AI88" s="10">
        <f t="shared" si="27"/>
        <v>48184.746292422307</v>
      </c>
      <c r="AJ88" s="10">
        <f t="shared" si="28"/>
        <v>-43659.495391312776</v>
      </c>
      <c r="AK88" s="10">
        <f t="shared" si="29"/>
        <v>-598.08279525964781</v>
      </c>
      <c r="AL88" s="10">
        <f t="shared" si="30"/>
        <v>26208.082795259648</v>
      </c>
      <c r="AM88" s="15">
        <f t="shared" si="31"/>
        <v>2.3353486734074513</v>
      </c>
      <c r="AN88" s="15">
        <f t="shared" si="32"/>
        <v>20.454389563873033</v>
      </c>
      <c r="AO88" s="15">
        <f t="shared" si="33"/>
        <v>10.522556167238843</v>
      </c>
      <c r="AP88" s="10">
        <f t="shared" si="34"/>
        <v>-1.571300167238844</v>
      </c>
      <c r="AQ88" s="10">
        <f t="shared" si="35"/>
        <v>-14.932685007954289</v>
      </c>
      <c r="AR88" s="10">
        <f t="shared" si="36"/>
        <v>5.7206591175350541</v>
      </c>
      <c r="AS88" s="10">
        <f t="shared" si="37"/>
        <v>30</v>
      </c>
    </row>
    <row r="89" spans="1:45" x14ac:dyDescent="0.25">
      <c r="A89" t="s">
        <v>45</v>
      </c>
      <c r="B89" s="10" t="s">
        <v>45</v>
      </c>
      <c r="C89" s="11">
        <v>42509</v>
      </c>
      <c r="D89" s="10" t="s">
        <v>40</v>
      </c>
      <c r="E89" s="10" t="s">
        <v>41</v>
      </c>
      <c r="F89" s="10">
        <v>20.6</v>
      </c>
      <c r="G89" s="10">
        <v>19.079999999999998</v>
      </c>
      <c r="H89" s="10">
        <v>70.3</v>
      </c>
      <c r="I89" s="10">
        <v>50</v>
      </c>
      <c r="J89" s="10">
        <v>10</v>
      </c>
      <c r="K89" s="10">
        <v>12.8</v>
      </c>
      <c r="L89" s="10">
        <v>12.5</v>
      </c>
      <c r="M89" s="10">
        <v>116854</v>
      </c>
      <c r="N89" s="10">
        <v>232</v>
      </c>
      <c r="O89" s="10">
        <v>30</v>
      </c>
      <c r="P89" s="10">
        <v>31</v>
      </c>
      <c r="Q89" s="10">
        <v>29</v>
      </c>
      <c r="R89" s="10">
        <v>330</v>
      </c>
      <c r="S89" s="10">
        <v>360</v>
      </c>
      <c r="T89" s="10">
        <v>29060</v>
      </c>
      <c r="U89" s="10">
        <v>4</v>
      </c>
      <c r="V89" s="12">
        <v>1344</v>
      </c>
      <c r="W89" s="12">
        <v>12.5</v>
      </c>
      <c r="X89" s="10">
        <f t="shared" si="19"/>
        <v>12.65</v>
      </c>
      <c r="Y89" s="10">
        <f t="shared" si="20"/>
        <v>-0.15000000000000036</v>
      </c>
      <c r="Z89" s="10">
        <f t="shared" si="21"/>
        <v>1336.77</v>
      </c>
      <c r="AA89" s="10">
        <f t="shared" si="22"/>
        <v>1.1605373896644633</v>
      </c>
      <c r="AB89" s="10"/>
      <c r="AC89" s="10"/>
      <c r="AD89" s="10">
        <f t="shared" si="23"/>
        <v>10.597464</v>
      </c>
      <c r="AE89" s="10">
        <f t="shared" si="24"/>
        <v>9.8155152000000001</v>
      </c>
      <c r="AF89" s="10">
        <f t="shared" si="25"/>
        <v>5.1444000000000001</v>
      </c>
      <c r="AG89" s="10">
        <v>0.34670000000000001</v>
      </c>
      <c r="AH89" s="10">
        <f t="shared" si="26"/>
        <v>7117.1993844252611</v>
      </c>
      <c r="AI89" s="10">
        <f t="shared" si="27"/>
        <v>50818.394967058492</v>
      </c>
      <c r="AJ89" s="10">
        <f t="shared" si="28"/>
        <v>-43701.195582633227</v>
      </c>
      <c r="AK89" s="10">
        <f t="shared" si="29"/>
        <v>-612.7853564278704</v>
      </c>
      <c r="AL89" s="10">
        <f t="shared" si="30"/>
        <v>29672.78535642787</v>
      </c>
      <c r="AM89" s="15">
        <f t="shared" si="31"/>
        <v>2.1086901460009302</v>
      </c>
      <c r="AN89" s="15">
        <f t="shared" si="32"/>
        <v>21.212108909923934</v>
      </c>
      <c r="AO89" s="15">
        <f t="shared" si="33"/>
        <v>10.912357307621269</v>
      </c>
      <c r="AP89" s="10">
        <f t="shared" si="34"/>
        <v>-0.31489330762126855</v>
      </c>
      <c r="AQ89" s="10">
        <f t="shared" si="35"/>
        <v>-2.8856579632096979</v>
      </c>
      <c r="AR89" s="10">
        <f t="shared" si="36"/>
        <v>5.035612528538369</v>
      </c>
      <c r="AS89" s="10">
        <f t="shared" si="37"/>
        <v>29</v>
      </c>
    </row>
    <row r="90" spans="1:45" x14ac:dyDescent="0.25">
      <c r="A90" t="s">
        <v>45</v>
      </c>
      <c r="B90" s="10" t="s">
        <v>45</v>
      </c>
      <c r="C90" s="11">
        <v>42510</v>
      </c>
      <c r="D90" s="10" t="s">
        <v>40</v>
      </c>
      <c r="E90" s="10" t="s">
        <v>41</v>
      </c>
      <c r="F90" s="10">
        <v>19.04</v>
      </c>
      <c r="G90" s="10">
        <v>19.16</v>
      </c>
      <c r="H90" s="10">
        <v>67.2</v>
      </c>
      <c r="I90" s="10">
        <v>20</v>
      </c>
      <c r="J90" s="10">
        <v>8</v>
      </c>
      <c r="K90" s="10">
        <v>12.8</v>
      </c>
      <c r="L90" s="10">
        <v>12.5</v>
      </c>
      <c r="M90" s="10">
        <v>116800</v>
      </c>
      <c r="N90" s="10">
        <v>234</v>
      </c>
      <c r="O90" s="10">
        <v>20</v>
      </c>
      <c r="P90" s="10">
        <v>31</v>
      </c>
      <c r="Q90" s="10">
        <v>29</v>
      </c>
      <c r="R90" s="10">
        <v>330</v>
      </c>
      <c r="S90" s="10">
        <v>360</v>
      </c>
      <c r="T90" s="10">
        <v>24260</v>
      </c>
      <c r="U90" s="10">
        <v>4</v>
      </c>
      <c r="V90" s="12">
        <v>1344</v>
      </c>
      <c r="W90" s="12">
        <v>12.5</v>
      </c>
      <c r="X90" s="10">
        <f t="shared" si="19"/>
        <v>12.65</v>
      </c>
      <c r="Y90" s="10">
        <f t="shared" si="20"/>
        <v>-0.15000000000000036</v>
      </c>
      <c r="Z90" s="10">
        <f t="shared" si="21"/>
        <v>1336.77</v>
      </c>
      <c r="AA90" s="10">
        <f t="shared" si="22"/>
        <v>1.1605373896644633</v>
      </c>
      <c r="AB90" s="10"/>
      <c r="AC90" s="10"/>
      <c r="AD90" s="10">
        <f t="shared" si="23"/>
        <v>9.794937599999999</v>
      </c>
      <c r="AE90" s="10">
        <f t="shared" si="24"/>
        <v>9.8566704000000005</v>
      </c>
      <c r="AF90" s="10">
        <f t="shared" si="25"/>
        <v>4.1155200000000001</v>
      </c>
      <c r="AG90" s="10">
        <v>0.75</v>
      </c>
      <c r="AH90" s="10">
        <f t="shared" si="26"/>
        <v>9853.6362980217054</v>
      </c>
      <c r="AI90" s="10">
        <f t="shared" si="27"/>
        <v>51245.438426033033</v>
      </c>
      <c r="AJ90" s="10">
        <f t="shared" si="28"/>
        <v>-41391.802128011332</v>
      </c>
      <c r="AK90" s="10">
        <f t="shared" si="29"/>
        <v>-582.83621548260908</v>
      </c>
      <c r="AL90" s="10">
        <f t="shared" si="30"/>
        <v>24842.83621548261</v>
      </c>
      <c r="AM90" s="15">
        <f t="shared" si="31"/>
        <v>2.4024576071006183</v>
      </c>
      <c r="AN90" s="15">
        <f t="shared" si="32"/>
        <v>20.138478116782668</v>
      </c>
      <c r="AO90" s="15">
        <f t="shared" si="33"/>
        <v>10.360038682397676</v>
      </c>
      <c r="AP90" s="10">
        <f t="shared" si="34"/>
        <v>-0.56510108239767654</v>
      </c>
      <c r="AQ90" s="10">
        <f t="shared" si="35"/>
        <v>-5.4546232858938746</v>
      </c>
      <c r="AR90" s="10">
        <f t="shared" si="36"/>
        <v>8.9990829531787568</v>
      </c>
      <c r="AS90" s="10">
        <f t="shared" si="37"/>
        <v>29</v>
      </c>
    </row>
    <row r="91" spans="1:45" x14ac:dyDescent="0.25">
      <c r="A91" t="s">
        <v>45</v>
      </c>
      <c r="B91" s="10" t="s">
        <v>45</v>
      </c>
      <c r="C91" s="11">
        <v>42511</v>
      </c>
      <c r="D91" s="10" t="s">
        <v>40</v>
      </c>
      <c r="E91" s="10" t="s">
        <v>41</v>
      </c>
      <c r="F91" s="10">
        <v>18.75</v>
      </c>
      <c r="G91" s="10">
        <v>19.25</v>
      </c>
      <c r="H91" s="10">
        <v>64.5</v>
      </c>
      <c r="I91" s="10">
        <v>50</v>
      </c>
      <c r="J91" s="10">
        <v>8</v>
      </c>
      <c r="K91" s="10">
        <v>12.7</v>
      </c>
      <c r="L91" s="10">
        <v>12.5</v>
      </c>
      <c r="M91" s="10">
        <v>116800</v>
      </c>
      <c r="N91" s="10">
        <v>235</v>
      </c>
      <c r="O91" s="10">
        <v>50</v>
      </c>
      <c r="P91" s="10">
        <v>32</v>
      </c>
      <c r="Q91" s="10">
        <v>28</v>
      </c>
      <c r="R91" s="10">
        <v>310</v>
      </c>
      <c r="S91" s="10">
        <v>330</v>
      </c>
      <c r="T91" s="10">
        <v>22220</v>
      </c>
      <c r="U91" s="10">
        <v>4</v>
      </c>
      <c r="V91" s="12">
        <v>1344</v>
      </c>
      <c r="W91" s="12">
        <v>12.5</v>
      </c>
      <c r="X91" s="10">
        <f t="shared" si="19"/>
        <v>12.6</v>
      </c>
      <c r="Y91" s="10">
        <f t="shared" si="20"/>
        <v>-9.9999999999999645E-2</v>
      </c>
      <c r="Z91" s="10">
        <f t="shared" si="21"/>
        <v>1339.18</v>
      </c>
      <c r="AA91" s="10">
        <f t="shared" si="22"/>
        <v>1.1567342194541914</v>
      </c>
      <c r="AB91" s="10"/>
      <c r="AC91" s="10"/>
      <c r="AD91" s="10">
        <f t="shared" si="23"/>
        <v>9.6457499999999996</v>
      </c>
      <c r="AE91" s="10">
        <f t="shared" si="24"/>
        <v>9.9029699999999998</v>
      </c>
      <c r="AF91" s="10">
        <f t="shared" si="25"/>
        <v>4.1155200000000001</v>
      </c>
      <c r="AG91" s="10">
        <v>0.34670000000000001</v>
      </c>
      <c r="AH91" s="10">
        <f t="shared" si="26"/>
        <v>4548.2655944719718</v>
      </c>
      <c r="AI91" s="10">
        <f t="shared" si="27"/>
        <v>51651.433838649835</v>
      </c>
      <c r="AJ91" s="10">
        <f t="shared" si="28"/>
        <v>-47103.168244177861</v>
      </c>
      <c r="AK91" s="10">
        <f t="shared" si="29"/>
        <v>-666.3732314672086</v>
      </c>
      <c r="AL91" s="10">
        <f t="shared" si="30"/>
        <v>22886.373231467209</v>
      </c>
      <c r="AM91" s="15">
        <f t="shared" si="31"/>
        <v>2.9989794395463942</v>
      </c>
      <c r="AN91" s="15">
        <f t="shared" si="32"/>
        <v>19.660875275335929</v>
      </c>
      <c r="AO91" s="15">
        <f t="shared" si="33"/>
        <v>10.114340676643815</v>
      </c>
      <c r="AP91" s="10">
        <f t="shared" si="34"/>
        <v>-0.46859067664381548</v>
      </c>
      <c r="AQ91" s="10">
        <f t="shared" si="35"/>
        <v>-4.6329334914127625</v>
      </c>
      <c r="AR91" s="10">
        <f t="shared" si="36"/>
        <v>6.0291174773676977</v>
      </c>
      <c r="AS91" s="10">
        <f t="shared" si="37"/>
        <v>28</v>
      </c>
    </row>
    <row r="92" spans="1:45" x14ac:dyDescent="0.25">
      <c r="A92" t="s">
        <v>45</v>
      </c>
      <c r="B92" s="10" t="s">
        <v>45</v>
      </c>
      <c r="C92" s="11">
        <v>42512</v>
      </c>
      <c r="D92" s="10" t="s">
        <v>40</v>
      </c>
      <c r="E92" s="10" t="s">
        <v>41</v>
      </c>
      <c r="F92" s="10">
        <v>18.170000000000002</v>
      </c>
      <c r="G92" s="10">
        <v>18.32</v>
      </c>
      <c r="H92" s="10">
        <v>65.900000000000006</v>
      </c>
      <c r="I92" s="10">
        <v>70</v>
      </c>
      <c r="J92" s="10">
        <v>22</v>
      </c>
      <c r="K92" s="10">
        <v>12.7</v>
      </c>
      <c r="L92" s="10">
        <v>12.5</v>
      </c>
      <c r="M92" s="10">
        <v>116800</v>
      </c>
      <c r="N92" s="10">
        <v>235</v>
      </c>
      <c r="O92" s="10">
        <v>60</v>
      </c>
      <c r="P92" s="10">
        <v>29</v>
      </c>
      <c r="Q92" s="10">
        <v>27</v>
      </c>
      <c r="R92" s="10">
        <v>320</v>
      </c>
      <c r="S92" s="10">
        <v>350</v>
      </c>
      <c r="T92" s="10">
        <v>25090</v>
      </c>
      <c r="U92" s="10">
        <v>5</v>
      </c>
      <c r="V92" s="12">
        <v>1344</v>
      </c>
      <c r="W92" s="12">
        <v>12.5</v>
      </c>
      <c r="X92" s="10">
        <f t="shared" si="19"/>
        <v>12.6</v>
      </c>
      <c r="Y92" s="10">
        <f t="shared" si="20"/>
        <v>-9.9999999999999645E-2</v>
      </c>
      <c r="Z92" s="10">
        <f t="shared" si="21"/>
        <v>1339.18</v>
      </c>
      <c r="AA92" s="10">
        <f t="shared" si="22"/>
        <v>1.1682192522470511</v>
      </c>
      <c r="AB92" s="10"/>
      <c r="AC92" s="10"/>
      <c r="AD92" s="10">
        <f t="shared" si="23"/>
        <v>9.3473748000000008</v>
      </c>
      <c r="AE92" s="10">
        <f t="shared" si="24"/>
        <v>9.4245408000000008</v>
      </c>
      <c r="AF92" s="10">
        <f t="shared" si="25"/>
        <v>11.317679999999999</v>
      </c>
      <c r="AG92" s="10">
        <v>0.21299999999999999</v>
      </c>
      <c r="AH92" s="10">
        <f t="shared" si="26"/>
        <v>21341.637672003897</v>
      </c>
      <c r="AI92" s="10">
        <f t="shared" si="27"/>
        <v>47245.737066675276</v>
      </c>
      <c r="AJ92" s="10">
        <f t="shared" si="28"/>
        <v>-25904.099394671379</v>
      </c>
      <c r="AK92" s="10">
        <f t="shared" si="29"/>
        <v>-348.76320233190819</v>
      </c>
      <c r="AL92" s="10">
        <f t="shared" si="30"/>
        <v>25438.763202331909</v>
      </c>
      <c r="AM92" s="15">
        <f t="shared" si="31"/>
        <v>1.3900486342443574</v>
      </c>
      <c r="AN92" s="15">
        <f t="shared" si="32"/>
        <v>20.278651023298888</v>
      </c>
      <c r="AO92" s="15">
        <f t="shared" si="33"/>
        <v>10.43214923242588</v>
      </c>
      <c r="AP92" s="10">
        <f t="shared" si="34"/>
        <v>-1.0847744324258795</v>
      </c>
      <c r="AQ92" s="10">
        <f t="shared" si="35"/>
        <v>-10.398379166721593</v>
      </c>
      <c r="AR92" s="10">
        <f t="shared" si="36"/>
        <v>9.0447338719897541</v>
      </c>
      <c r="AS92" s="10">
        <f t="shared" si="37"/>
        <v>27</v>
      </c>
    </row>
    <row r="93" spans="1:45" x14ac:dyDescent="0.25">
      <c r="A93" t="s">
        <v>45</v>
      </c>
      <c r="B93" s="10" t="s">
        <v>45</v>
      </c>
      <c r="C93" s="11">
        <v>42513</v>
      </c>
      <c r="D93" s="10" t="s">
        <v>40</v>
      </c>
      <c r="E93" s="10" t="s">
        <v>41</v>
      </c>
      <c r="F93" s="10">
        <v>18.8</v>
      </c>
      <c r="G93" s="10">
        <v>19.04</v>
      </c>
      <c r="H93" s="10">
        <v>66</v>
      </c>
      <c r="I93" s="10">
        <v>30</v>
      </c>
      <c r="J93" s="10">
        <v>25</v>
      </c>
      <c r="K93" s="10">
        <v>12.7</v>
      </c>
      <c r="L93" s="10">
        <v>12.5</v>
      </c>
      <c r="M93" s="10">
        <v>116700</v>
      </c>
      <c r="N93" s="10">
        <v>242</v>
      </c>
      <c r="O93" s="10">
        <v>30</v>
      </c>
      <c r="P93" s="10">
        <v>26</v>
      </c>
      <c r="Q93" s="10">
        <v>25</v>
      </c>
      <c r="R93" s="10">
        <v>320</v>
      </c>
      <c r="S93" s="10">
        <v>345</v>
      </c>
      <c r="T93" s="10">
        <v>23950</v>
      </c>
      <c r="U93" s="10">
        <v>5</v>
      </c>
      <c r="V93" s="12">
        <v>1344</v>
      </c>
      <c r="W93" s="12">
        <v>12.5</v>
      </c>
      <c r="X93" s="10">
        <f t="shared" si="19"/>
        <v>12.6</v>
      </c>
      <c r="Y93" s="10">
        <f t="shared" si="20"/>
        <v>-9.9999999999999645E-2</v>
      </c>
      <c r="Z93" s="10">
        <f t="shared" si="21"/>
        <v>1339.18</v>
      </c>
      <c r="AA93" s="10">
        <f t="shared" si="22"/>
        <v>1.1799346383635183</v>
      </c>
      <c r="AB93" s="10"/>
      <c r="AC93" s="10"/>
      <c r="AD93" s="10">
        <f t="shared" si="23"/>
        <v>9.6714720000000014</v>
      </c>
      <c r="AE93" s="10">
        <f t="shared" si="24"/>
        <v>9.794937599999999</v>
      </c>
      <c r="AF93" s="10">
        <f t="shared" si="25"/>
        <v>12.861000000000001</v>
      </c>
      <c r="AG93" s="10">
        <v>0.65</v>
      </c>
      <c r="AH93" s="10">
        <f t="shared" si="26"/>
        <v>84943.420017317156</v>
      </c>
      <c r="AI93" s="10">
        <f t="shared" si="27"/>
        <v>51544.124758700025</v>
      </c>
      <c r="AJ93" s="10">
        <f t="shared" si="28"/>
        <v>33399.29525861713</v>
      </c>
      <c r="AK93" s="10">
        <f t="shared" si="29"/>
        <v>467.34858991732943</v>
      </c>
      <c r="AL93" s="10">
        <f t="shared" si="30"/>
        <v>23482.651410082672</v>
      </c>
      <c r="AM93" s="15">
        <f t="shared" si="31"/>
        <v>-1.951351106126632</v>
      </c>
      <c r="AN93" s="15">
        <f t="shared" si="32"/>
        <v>19.811016319519176</v>
      </c>
      <c r="AO93" s="15">
        <f t="shared" si="33"/>
        <v>10.191579235413444</v>
      </c>
      <c r="AP93" s="10">
        <f t="shared" si="34"/>
        <v>-0.52010723541344284</v>
      </c>
      <c r="AQ93" s="10">
        <f t="shared" si="35"/>
        <v>-5.1033036529430813</v>
      </c>
      <c r="AR93" s="10">
        <f t="shared" si="36"/>
        <v>14.91587016125116</v>
      </c>
      <c r="AS93" s="10">
        <f t="shared" si="37"/>
        <v>25</v>
      </c>
    </row>
    <row r="94" spans="1:45" x14ac:dyDescent="0.25">
      <c r="A94" t="s">
        <v>45</v>
      </c>
      <c r="B94" s="10" t="s">
        <v>45</v>
      </c>
      <c r="C94" s="11">
        <v>42514</v>
      </c>
      <c r="D94" s="10" t="s">
        <v>40</v>
      </c>
      <c r="E94" s="10" t="s">
        <v>41</v>
      </c>
      <c r="F94" s="10">
        <v>18.91</v>
      </c>
      <c r="G94" s="10">
        <v>18.95</v>
      </c>
      <c r="H94" s="10">
        <v>65.5</v>
      </c>
      <c r="I94" s="10">
        <v>130</v>
      </c>
      <c r="J94" s="10">
        <v>18</v>
      </c>
      <c r="K94" s="10">
        <v>12.7</v>
      </c>
      <c r="L94" s="10">
        <v>12.5</v>
      </c>
      <c r="M94" s="10">
        <v>116700</v>
      </c>
      <c r="N94" s="10">
        <v>244</v>
      </c>
      <c r="O94" s="10">
        <v>120</v>
      </c>
      <c r="P94" s="10">
        <v>25</v>
      </c>
      <c r="Q94" s="10">
        <v>24</v>
      </c>
      <c r="R94" s="10">
        <v>290</v>
      </c>
      <c r="S94" s="10">
        <v>320</v>
      </c>
      <c r="T94" s="10">
        <v>23120</v>
      </c>
      <c r="U94" s="10">
        <v>4</v>
      </c>
      <c r="V94" s="12">
        <v>1344</v>
      </c>
      <c r="W94" s="12">
        <v>12.5</v>
      </c>
      <c r="X94" s="10">
        <f t="shared" si="19"/>
        <v>12.6</v>
      </c>
      <c r="Y94" s="10">
        <f t="shared" si="20"/>
        <v>-9.9999999999999645E-2</v>
      </c>
      <c r="Z94" s="10">
        <f t="shared" si="21"/>
        <v>1339.18</v>
      </c>
      <c r="AA94" s="10">
        <f t="shared" si="22"/>
        <v>1.1838921585324385</v>
      </c>
      <c r="AB94" s="10"/>
      <c r="AC94" s="10"/>
      <c r="AD94" s="10">
        <f t="shared" si="23"/>
        <v>9.7280604000000004</v>
      </c>
      <c r="AE94" s="10">
        <f t="shared" si="24"/>
        <v>9.7486379999999997</v>
      </c>
      <c r="AF94" s="10">
        <f t="shared" si="25"/>
        <v>9.259920000000001</v>
      </c>
      <c r="AG94" s="10">
        <v>-0.58320000000000005</v>
      </c>
      <c r="AH94" s="10">
        <f t="shared" si="26"/>
        <v>-39641.774590116474</v>
      </c>
      <c r="AI94" s="10">
        <f t="shared" si="27"/>
        <v>51229.238876971678</v>
      </c>
      <c r="AJ94" s="10">
        <f t="shared" si="28"/>
        <v>-90871.013467088153</v>
      </c>
      <c r="AK94" s="10">
        <f t="shared" si="29"/>
        <v>-1265.5265928339531</v>
      </c>
      <c r="AL94" s="10">
        <f t="shared" si="30"/>
        <v>24385.526592833954</v>
      </c>
      <c r="AM94" s="15">
        <f t="shared" si="31"/>
        <v>5.4737309378631229</v>
      </c>
      <c r="AN94" s="15">
        <f t="shared" si="32"/>
        <v>20.030957488913959</v>
      </c>
      <c r="AO94" s="15">
        <f t="shared" si="33"/>
        <v>10.304725770596898</v>
      </c>
      <c r="AP94" s="10">
        <f t="shared" si="34"/>
        <v>-0.57666537059689738</v>
      </c>
      <c r="AQ94" s="10">
        <f t="shared" si="35"/>
        <v>-5.596125345153113</v>
      </c>
      <c r="AR94" s="10">
        <f t="shared" si="36"/>
        <v>15.719224512123487</v>
      </c>
      <c r="AS94" s="10">
        <f t="shared" si="37"/>
        <v>24</v>
      </c>
    </row>
    <row r="95" spans="1:45" x14ac:dyDescent="0.25">
      <c r="A95" t="s">
        <v>45</v>
      </c>
      <c r="B95" s="10" t="s">
        <v>45</v>
      </c>
      <c r="C95" s="11">
        <v>42515</v>
      </c>
      <c r="D95" s="10" t="s">
        <v>40</v>
      </c>
      <c r="E95" s="10" t="s">
        <v>41</v>
      </c>
      <c r="F95" s="10">
        <v>17.96</v>
      </c>
      <c r="G95" s="10">
        <v>18.88</v>
      </c>
      <c r="H95" s="10">
        <v>62.7</v>
      </c>
      <c r="I95" s="10">
        <v>150</v>
      </c>
      <c r="J95" s="10">
        <v>8</v>
      </c>
      <c r="K95" s="10">
        <v>12.7</v>
      </c>
      <c r="L95" s="10">
        <v>12.5</v>
      </c>
      <c r="M95" s="10">
        <v>116600</v>
      </c>
      <c r="N95" s="10">
        <v>247</v>
      </c>
      <c r="O95" s="10">
        <v>160</v>
      </c>
      <c r="P95" s="10">
        <v>23</v>
      </c>
      <c r="Q95" s="10">
        <v>22</v>
      </c>
      <c r="R95" s="10">
        <v>260</v>
      </c>
      <c r="S95" s="10">
        <v>280</v>
      </c>
      <c r="T95" s="10">
        <v>18270</v>
      </c>
      <c r="U95" s="10">
        <v>4</v>
      </c>
      <c r="V95" s="12">
        <v>1344</v>
      </c>
      <c r="W95" s="12">
        <v>12.5</v>
      </c>
      <c r="X95" s="10">
        <f t="shared" si="19"/>
        <v>12.6</v>
      </c>
      <c r="Y95" s="10">
        <f t="shared" si="20"/>
        <v>-9.9999999999999645E-2</v>
      </c>
      <c r="Z95" s="10">
        <f t="shared" si="21"/>
        <v>1339.18</v>
      </c>
      <c r="AA95" s="10">
        <f t="shared" si="22"/>
        <v>1.1918873782422643</v>
      </c>
      <c r="AB95" s="10"/>
      <c r="AC95" s="10"/>
      <c r="AD95" s="10">
        <f t="shared" si="23"/>
        <v>9.2393424</v>
      </c>
      <c r="AE95" s="10">
        <f t="shared" si="24"/>
        <v>9.7126272</v>
      </c>
      <c r="AF95" s="10">
        <f t="shared" si="25"/>
        <v>4.1155200000000001</v>
      </c>
      <c r="AG95" s="10">
        <v>-0.85</v>
      </c>
      <c r="AH95" s="10">
        <f t="shared" si="26"/>
        <v>-11489.801839014142</v>
      </c>
      <c r="AI95" s="10">
        <f t="shared" si="27"/>
        <v>51194.880258058532</v>
      </c>
      <c r="AJ95" s="10">
        <f t="shared" si="28"/>
        <v>-62684.682097072677</v>
      </c>
      <c r="AK95" s="10">
        <f t="shared" si="29"/>
        <v>-869.76135479911602</v>
      </c>
      <c r="AL95" s="10">
        <f t="shared" si="30"/>
        <v>19139.761354799117</v>
      </c>
      <c r="AM95" s="15">
        <f t="shared" si="31"/>
        <v>4.7605985484352313</v>
      </c>
      <c r="AN95" s="15">
        <f t="shared" si="32"/>
        <v>18.661701643534144</v>
      </c>
      <c r="AO95" s="15">
        <f t="shared" si="33"/>
        <v>9.6003257934997048</v>
      </c>
      <c r="AP95" s="10">
        <f t="shared" si="34"/>
        <v>-0.36098339349970487</v>
      </c>
      <c r="AQ95" s="10">
        <f t="shared" si="35"/>
        <v>-3.7601160758952945</v>
      </c>
      <c r="AR95" s="10">
        <f t="shared" si="36"/>
        <v>7.4411699482062108</v>
      </c>
      <c r="AS95" s="10">
        <f t="shared" si="37"/>
        <v>22</v>
      </c>
    </row>
    <row r="96" spans="1:45" x14ac:dyDescent="0.25">
      <c r="A96" t="s">
        <v>45</v>
      </c>
      <c r="B96" s="10" t="s">
        <v>45</v>
      </c>
      <c r="C96" s="11">
        <v>42516</v>
      </c>
      <c r="D96" s="10" t="s">
        <v>40</v>
      </c>
      <c r="E96" s="10" t="s">
        <v>41</v>
      </c>
      <c r="F96" s="10">
        <v>18.37</v>
      </c>
      <c r="G96" s="10">
        <v>18.54</v>
      </c>
      <c r="H96" s="10">
        <v>63.8</v>
      </c>
      <c r="I96" s="10">
        <v>80</v>
      </c>
      <c r="J96" s="10">
        <v>17</v>
      </c>
      <c r="K96" s="10">
        <v>12.7</v>
      </c>
      <c r="L96" s="10">
        <v>12.5</v>
      </c>
      <c r="M96" s="10">
        <v>116600</v>
      </c>
      <c r="N96" s="10">
        <v>244</v>
      </c>
      <c r="O96" s="10">
        <v>80</v>
      </c>
      <c r="P96" s="10">
        <v>25</v>
      </c>
      <c r="Q96" s="10">
        <v>24</v>
      </c>
      <c r="R96" s="10">
        <v>320</v>
      </c>
      <c r="S96" s="10">
        <v>350</v>
      </c>
      <c r="T96" s="10">
        <v>21755</v>
      </c>
      <c r="U96" s="10">
        <v>4</v>
      </c>
      <c r="V96" s="12">
        <v>1344</v>
      </c>
      <c r="W96" s="12">
        <v>12.5</v>
      </c>
      <c r="X96" s="10">
        <f t="shared" si="19"/>
        <v>12.6</v>
      </c>
      <c r="Y96" s="10">
        <f t="shared" si="20"/>
        <v>-9.9999999999999645E-2</v>
      </c>
      <c r="Z96" s="10">
        <f t="shared" si="21"/>
        <v>1339.18</v>
      </c>
      <c r="AA96" s="10">
        <f t="shared" si="22"/>
        <v>1.1838921585324385</v>
      </c>
      <c r="AB96" s="10"/>
      <c r="AC96" s="10"/>
      <c r="AD96" s="10">
        <f t="shared" si="23"/>
        <v>9.4502628000000009</v>
      </c>
      <c r="AE96" s="10">
        <f t="shared" si="24"/>
        <v>9.5377176000000006</v>
      </c>
      <c r="AF96" s="10">
        <f t="shared" si="25"/>
        <v>8.7454800000000006</v>
      </c>
      <c r="AG96" s="10">
        <v>0.21659999999999999</v>
      </c>
      <c r="AH96" s="10">
        <f t="shared" si="26"/>
        <v>13132.483301618977</v>
      </c>
      <c r="AI96" s="10">
        <f t="shared" si="27"/>
        <v>49036.44014164112</v>
      </c>
      <c r="AJ96" s="10">
        <f t="shared" si="28"/>
        <v>-35903.956840022147</v>
      </c>
      <c r="AK96" s="10">
        <f t="shared" si="29"/>
        <v>-489.20257294674235</v>
      </c>
      <c r="AL96" s="10">
        <f t="shared" si="30"/>
        <v>22244.202572946742</v>
      </c>
      <c r="AM96" s="15">
        <f t="shared" si="31"/>
        <v>2.2486902916421156</v>
      </c>
      <c r="AN96" s="15">
        <f t="shared" si="32"/>
        <v>19.50094419786145</v>
      </c>
      <c r="AO96" s="15">
        <f t="shared" si="33"/>
        <v>10.032065733147844</v>
      </c>
      <c r="AP96" s="10">
        <f t="shared" si="34"/>
        <v>-0.58180293314784315</v>
      </c>
      <c r="AQ96" s="10">
        <f t="shared" si="35"/>
        <v>-5.7994330243018259</v>
      </c>
      <c r="AR96" s="10">
        <f t="shared" si="36"/>
        <v>13.633293843545864</v>
      </c>
      <c r="AS96" s="10">
        <f t="shared" si="37"/>
        <v>24</v>
      </c>
    </row>
    <row r="97" spans="1:45" x14ac:dyDescent="0.25">
      <c r="A97" t="s">
        <v>45</v>
      </c>
      <c r="B97" s="10" t="s">
        <v>45</v>
      </c>
      <c r="C97" s="11">
        <v>42517</v>
      </c>
      <c r="D97" s="10" t="s">
        <v>40</v>
      </c>
      <c r="E97" s="10" t="s">
        <v>41</v>
      </c>
      <c r="F97" s="10">
        <v>17.72</v>
      </c>
      <c r="G97" s="10">
        <v>18.100000000000001</v>
      </c>
      <c r="H97" s="10">
        <v>61.2</v>
      </c>
      <c r="I97" s="10">
        <v>20</v>
      </c>
      <c r="J97" s="10">
        <v>8</v>
      </c>
      <c r="K97" s="10">
        <v>12.7</v>
      </c>
      <c r="L97" s="10">
        <v>12.5</v>
      </c>
      <c r="M97" s="10">
        <v>116600</v>
      </c>
      <c r="N97" s="10">
        <v>262</v>
      </c>
      <c r="O97" s="10">
        <v>20</v>
      </c>
      <c r="P97" s="10">
        <v>25</v>
      </c>
      <c r="Q97" s="10">
        <v>24</v>
      </c>
      <c r="R97" s="10">
        <v>290</v>
      </c>
      <c r="S97" s="10">
        <v>320</v>
      </c>
      <c r="T97" s="10">
        <v>19530</v>
      </c>
      <c r="U97" s="10">
        <v>4</v>
      </c>
      <c r="V97" s="12">
        <v>1344</v>
      </c>
      <c r="W97" s="12">
        <v>12.5</v>
      </c>
      <c r="X97" s="10">
        <f t="shared" si="19"/>
        <v>12.6</v>
      </c>
      <c r="Y97" s="10">
        <f t="shared" si="20"/>
        <v>-9.9999999999999645E-2</v>
      </c>
      <c r="Z97" s="10">
        <f t="shared" si="21"/>
        <v>1339.18</v>
      </c>
      <c r="AA97" s="10">
        <f t="shared" si="22"/>
        <v>1.1838921585324385</v>
      </c>
      <c r="AB97" s="10"/>
      <c r="AC97" s="10"/>
      <c r="AD97" s="10">
        <f t="shared" si="23"/>
        <v>9.1158767999999988</v>
      </c>
      <c r="AE97" s="10">
        <f t="shared" si="24"/>
        <v>9.3113640000000011</v>
      </c>
      <c r="AF97" s="10">
        <f t="shared" si="25"/>
        <v>4.1155200000000001</v>
      </c>
      <c r="AG97" s="10">
        <v>0.75</v>
      </c>
      <c r="AH97" s="10">
        <f t="shared" si="26"/>
        <v>10070.054003484343</v>
      </c>
      <c r="AI97" s="10">
        <f t="shared" si="27"/>
        <v>46736.547221154666</v>
      </c>
      <c r="AJ97" s="10">
        <f t="shared" si="28"/>
        <v>-36666.493217670322</v>
      </c>
      <c r="AK97" s="10">
        <f t="shared" si="29"/>
        <v>-487.73580707608522</v>
      </c>
      <c r="AL97" s="10">
        <f t="shared" si="30"/>
        <v>20017.735807076086</v>
      </c>
      <c r="AM97" s="15">
        <f t="shared" si="31"/>
        <v>2.497367163728037</v>
      </c>
      <c r="AN97" s="15">
        <f t="shared" si="32"/>
        <v>18.908254556898054</v>
      </c>
      <c r="AO97" s="15">
        <f t="shared" si="33"/>
        <v>9.7271624742506351</v>
      </c>
      <c r="AP97" s="10">
        <f t="shared" si="34"/>
        <v>-0.61128567425063629</v>
      </c>
      <c r="AQ97" s="10">
        <f t="shared" si="35"/>
        <v>-6.284316478405783</v>
      </c>
      <c r="AR97" s="10">
        <f t="shared" si="36"/>
        <v>8.5066264476857363</v>
      </c>
      <c r="AS97" s="10">
        <f t="shared" si="37"/>
        <v>24</v>
      </c>
    </row>
    <row r="98" spans="1:45" x14ac:dyDescent="0.25">
      <c r="A98" t="s">
        <v>45</v>
      </c>
      <c r="B98" s="10" t="s">
        <v>45</v>
      </c>
      <c r="C98" s="11">
        <v>42518</v>
      </c>
      <c r="D98" s="10" t="s">
        <v>40</v>
      </c>
      <c r="E98" s="10" t="s">
        <v>41</v>
      </c>
      <c r="F98" s="10">
        <v>18.3</v>
      </c>
      <c r="G98" s="10">
        <v>18.79</v>
      </c>
      <c r="H98" s="10">
        <v>66.5</v>
      </c>
      <c r="I98" s="10">
        <v>60</v>
      </c>
      <c r="J98" s="10">
        <v>8</v>
      </c>
      <c r="K98" s="10">
        <v>12.7</v>
      </c>
      <c r="L98" s="10">
        <v>12.5</v>
      </c>
      <c r="M98" s="10">
        <v>116600</v>
      </c>
      <c r="N98" s="10">
        <v>262</v>
      </c>
      <c r="O98" s="10">
        <v>60</v>
      </c>
      <c r="P98" s="10">
        <v>20</v>
      </c>
      <c r="Q98" s="10">
        <v>18</v>
      </c>
      <c r="R98" s="10">
        <v>330</v>
      </c>
      <c r="S98" s="10">
        <v>355</v>
      </c>
      <c r="T98" s="10">
        <v>25870</v>
      </c>
      <c r="U98" s="10">
        <v>4</v>
      </c>
      <c r="V98" s="12">
        <v>1344</v>
      </c>
      <c r="W98" s="12">
        <v>12.5</v>
      </c>
      <c r="X98" s="10">
        <f t="shared" si="19"/>
        <v>12.6</v>
      </c>
      <c r="Y98" s="10">
        <f t="shared" si="20"/>
        <v>-9.9999999999999645E-2</v>
      </c>
      <c r="Z98" s="10">
        <f t="shared" si="21"/>
        <v>1339.18</v>
      </c>
      <c r="AA98" s="10">
        <f t="shared" si="22"/>
        <v>1.2040847588826422</v>
      </c>
      <c r="AB98" s="10"/>
      <c r="AC98" s="10"/>
      <c r="AD98" s="10">
        <f t="shared" si="23"/>
        <v>9.4142520000000012</v>
      </c>
      <c r="AE98" s="10">
        <f t="shared" si="24"/>
        <v>9.6663275999999989</v>
      </c>
      <c r="AF98" s="10">
        <f t="shared" si="25"/>
        <v>4.1155200000000001</v>
      </c>
      <c r="AG98" s="10">
        <v>0.24</v>
      </c>
      <c r="AH98" s="10">
        <f t="shared" si="26"/>
        <v>3277.3791996057794</v>
      </c>
      <c r="AI98" s="10">
        <f t="shared" si="27"/>
        <v>51226.885252468979</v>
      </c>
      <c r="AJ98" s="10">
        <f t="shared" si="28"/>
        <v>-47949.506052863202</v>
      </c>
      <c r="AK98" s="10">
        <f t="shared" si="29"/>
        <v>-662.1366196645123</v>
      </c>
      <c r="AL98" s="10">
        <f t="shared" si="30"/>
        <v>26532.136619664514</v>
      </c>
      <c r="AM98" s="15">
        <f t="shared" si="31"/>
        <v>2.5594766898512331</v>
      </c>
      <c r="AN98" s="15">
        <f t="shared" si="32"/>
        <v>20.533459231310282</v>
      </c>
      <c r="AO98" s="15">
        <f t="shared" si="33"/>
        <v>10.563232766955261</v>
      </c>
      <c r="AP98" s="10">
        <f t="shared" si="34"/>
        <v>-1.1489807669552601</v>
      </c>
      <c r="AQ98" s="10">
        <f t="shared" si="35"/>
        <v>-10.877169823897022</v>
      </c>
      <c r="AR98" s="10">
        <f t="shared" si="36"/>
        <v>13.643793937755399</v>
      </c>
      <c r="AS98" s="10">
        <f t="shared" si="37"/>
        <v>18</v>
      </c>
    </row>
    <row r="99" spans="1:45" x14ac:dyDescent="0.25">
      <c r="A99" t="s">
        <v>45</v>
      </c>
      <c r="B99" s="10" t="s">
        <v>45</v>
      </c>
      <c r="C99" s="11">
        <v>42519</v>
      </c>
      <c r="D99" s="10" t="s">
        <v>40</v>
      </c>
      <c r="E99" s="10" t="s">
        <v>41</v>
      </c>
      <c r="F99" s="10">
        <v>18.760000000000002</v>
      </c>
      <c r="G99" s="10">
        <v>18.8</v>
      </c>
      <c r="H99" s="10">
        <v>66.5</v>
      </c>
      <c r="I99" s="10">
        <v>50</v>
      </c>
      <c r="J99" s="10">
        <v>25</v>
      </c>
      <c r="K99" s="10">
        <v>12.7</v>
      </c>
      <c r="L99" s="10">
        <v>12.5</v>
      </c>
      <c r="M99" s="10">
        <v>116600</v>
      </c>
      <c r="N99" s="10">
        <v>268</v>
      </c>
      <c r="O99" s="10">
        <v>50</v>
      </c>
      <c r="P99" s="10">
        <v>19</v>
      </c>
      <c r="Q99" s="10">
        <v>18</v>
      </c>
      <c r="R99" s="10">
        <v>330</v>
      </c>
      <c r="S99" s="10">
        <v>365</v>
      </c>
      <c r="T99" s="10">
        <v>26270</v>
      </c>
      <c r="U99" s="10">
        <v>5</v>
      </c>
      <c r="V99" s="12">
        <v>1344</v>
      </c>
      <c r="W99" s="12">
        <v>12.5</v>
      </c>
      <c r="X99" s="10">
        <f t="shared" si="19"/>
        <v>12.6</v>
      </c>
      <c r="Y99" s="10">
        <f t="shared" si="20"/>
        <v>-9.9999999999999645E-2</v>
      </c>
      <c r="Z99" s="10">
        <f t="shared" si="21"/>
        <v>1339.18</v>
      </c>
      <c r="AA99" s="10">
        <f t="shared" si="22"/>
        <v>1.2082062196352781</v>
      </c>
      <c r="AB99" s="10"/>
      <c r="AC99" s="10"/>
      <c r="AD99" s="10">
        <f t="shared" si="23"/>
        <v>9.6508944000000003</v>
      </c>
      <c r="AE99" s="10">
        <f t="shared" si="24"/>
        <v>9.6714720000000014</v>
      </c>
      <c r="AF99" s="10">
        <f t="shared" si="25"/>
        <v>12.861000000000001</v>
      </c>
      <c r="AG99" s="10">
        <v>0.34670000000000001</v>
      </c>
      <c r="AH99" s="10">
        <f t="shared" si="26"/>
        <v>46393.094773965713</v>
      </c>
      <c r="AI99" s="10">
        <f t="shared" si="27"/>
        <v>51456.956601091908</v>
      </c>
      <c r="AJ99" s="10">
        <f t="shared" si="28"/>
        <v>-5063.8618271261948</v>
      </c>
      <c r="AK99" s="10">
        <f t="shared" si="29"/>
        <v>-69.964282675599776</v>
      </c>
      <c r="AL99" s="10">
        <f t="shared" si="30"/>
        <v>26339.964282675599</v>
      </c>
      <c r="AM99" s="15">
        <f t="shared" si="31"/>
        <v>0.26632768433802417</v>
      </c>
      <c r="AN99" s="15">
        <f t="shared" si="32"/>
        <v>20.489815832816678</v>
      </c>
      <c r="AO99" s="15">
        <f t="shared" si="33"/>
        <v>10.540780857034212</v>
      </c>
      <c r="AP99" s="10">
        <f t="shared" si="34"/>
        <v>-0.88988645703421199</v>
      </c>
      <c r="AQ99" s="10">
        <f t="shared" si="35"/>
        <v>-8.4423200624682497</v>
      </c>
      <c r="AR99" s="10">
        <f t="shared" si="36"/>
        <v>4.3460874403015577</v>
      </c>
      <c r="AS99" s="10">
        <f t="shared" si="37"/>
        <v>18</v>
      </c>
    </row>
    <row r="100" spans="1:45" x14ac:dyDescent="0.25">
      <c r="A100" t="s">
        <v>45</v>
      </c>
      <c r="B100" s="10" t="s">
        <v>45</v>
      </c>
      <c r="C100" s="11">
        <v>42522</v>
      </c>
      <c r="D100" s="10" t="s">
        <v>40</v>
      </c>
      <c r="E100" s="10" t="s">
        <v>41</v>
      </c>
      <c r="F100" s="10">
        <v>18.52</v>
      </c>
      <c r="G100" s="10">
        <v>18.68</v>
      </c>
      <c r="H100" s="10">
        <v>64.8</v>
      </c>
      <c r="I100" s="10">
        <v>150</v>
      </c>
      <c r="J100" s="10">
        <v>8</v>
      </c>
      <c r="K100" s="10">
        <v>12.7</v>
      </c>
      <c r="L100" s="10">
        <v>12.5</v>
      </c>
      <c r="M100" s="10">
        <v>116600</v>
      </c>
      <c r="N100" s="10">
        <v>286</v>
      </c>
      <c r="O100" s="10">
        <v>140</v>
      </c>
      <c r="P100" s="10">
        <v>20</v>
      </c>
      <c r="Q100" s="10">
        <v>18</v>
      </c>
      <c r="R100" s="10">
        <v>280</v>
      </c>
      <c r="S100" s="10">
        <v>310</v>
      </c>
      <c r="T100" s="10">
        <v>22890</v>
      </c>
      <c r="U100" s="10">
        <v>4</v>
      </c>
      <c r="V100" s="12">
        <v>1344</v>
      </c>
      <c r="W100" s="12">
        <v>12.5</v>
      </c>
      <c r="X100" s="10">
        <f t="shared" si="19"/>
        <v>12.6</v>
      </c>
      <c r="Y100" s="10">
        <f t="shared" si="20"/>
        <v>-9.9999999999999645E-2</v>
      </c>
      <c r="Z100" s="10">
        <f t="shared" si="21"/>
        <v>1339.18</v>
      </c>
      <c r="AA100" s="10">
        <f t="shared" si="22"/>
        <v>1.2040847588826422</v>
      </c>
      <c r="AB100" s="10"/>
      <c r="AC100" s="10"/>
      <c r="AD100" s="10">
        <f t="shared" si="23"/>
        <v>9.5274287999999991</v>
      </c>
      <c r="AE100" s="10">
        <f t="shared" si="24"/>
        <v>9.6097391999999999</v>
      </c>
      <c r="AF100" s="10">
        <f t="shared" si="25"/>
        <v>4.1155200000000001</v>
      </c>
      <c r="AG100" s="10">
        <v>-0.85</v>
      </c>
      <c r="AH100" s="10">
        <f t="shared" si="26"/>
        <v>-11607.384665270469</v>
      </c>
      <c r="AI100" s="10">
        <f t="shared" si="27"/>
        <v>50628.85828528343</v>
      </c>
      <c r="AJ100" s="10">
        <f t="shared" si="28"/>
        <v>-62236.242950553897</v>
      </c>
      <c r="AK100" s="10">
        <f t="shared" si="29"/>
        <v>-854.39151934665927</v>
      </c>
      <c r="AL100" s="10">
        <f t="shared" si="30"/>
        <v>23744.39151934666</v>
      </c>
      <c r="AM100" s="15">
        <f t="shared" si="31"/>
        <v>3.7325972885393623</v>
      </c>
      <c r="AN100" s="15">
        <f t="shared" si="32"/>
        <v>19.877017017401325</v>
      </c>
      <c r="AO100" s="15">
        <f t="shared" si="33"/>
        <v>10.225532634431937</v>
      </c>
      <c r="AP100" s="10">
        <f t="shared" si="34"/>
        <v>-0.69810383443193835</v>
      </c>
      <c r="AQ100" s="10">
        <f t="shared" si="35"/>
        <v>-6.8270657323144937</v>
      </c>
      <c r="AR100" s="10">
        <f t="shared" si="36"/>
        <v>7.3467781211182599</v>
      </c>
      <c r="AS100" s="10">
        <f t="shared" si="37"/>
        <v>18</v>
      </c>
    </row>
    <row r="101" spans="1:45" x14ac:dyDescent="0.25">
      <c r="A101" t="s">
        <v>45</v>
      </c>
      <c r="B101" s="10" t="s">
        <v>45</v>
      </c>
      <c r="C101" s="11">
        <v>42523</v>
      </c>
      <c r="D101" s="10" t="s">
        <v>40</v>
      </c>
      <c r="E101" s="10" t="s">
        <v>41</v>
      </c>
      <c r="F101" s="10">
        <v>18.079999999999998</v>
      </c>
      <c r="G101" s="10">
        <v>18.41</v>
      </c>
      <c r="H101" s="10">
        <v>61</v>
      </c>
      <c r="I101" s="10">
        <v>20</v>
      </c>
      <c r="J101" s="10">
        <v>8</v>
      </c>
      <c r="K101" s="10">
        <v>12.7</v>
      </c>
      <c r="L101" s="10">
        <v>12.5</v>
      </c>
      <c r="M101" s="10">
        <v>116600</v>
      </c>
      <c r="N101" s="10">
        <v>289</v>
      </c>
      <c r="O101" s="10">
        <v>20</v>
      </c>
      <c r="P101" s="10">
        <v>22</v>
      </c>
      <c r="Q101" s="10">
        <v>20</v>
      </c>
      <c r="R101" s="10">
        <v>265</v>
      </c>
      <c r="S101" s="10">
        <v>290</v>
      </c>
      <c r="T101" s="10">
        <v>19020</v>
      </c>
      <c r="U101" s="10">
        <v>4</v>
      </c>
      <c r="V101" s="12">
        <v>1344</v>
      </c>
      <c r="W101" s="12">
        <v>12.5</v>
      </c>
      <c r="X101" s="10">
        <f t="shared" si="19"/>
        <v>12.6</v>
      </c>
      <c r="Y101" s="10">
        <f t="shared" si="20"/>
        <v>-9.9999999999999645E-2</v>
      </c>
      <c r="Z101" s="10">
        <f t="shared" si="21"/>
        <v>1339.18</v>
      </c>
      <c r="AA101" s="10">
        <f t="shared" si="22"/>
        <v>1.1959256210958717</v>
      </c>
      <c r="AB101" s="10"/>
      <c r="AC101" s="10"/>
      <c r="AD101" s="10">
        <f t="shared" si="23"/>
        <v>9.3010751999999997</v>
      </c>
      <c r="AE101" s="10">
        <f t="shared" si="24"/>
        <v>9.4708404000000002</v>
      </c>
      <c r="AF101" s="10">
        <f t="shared" si="25"/>
        <v>4.1155200000000001</v>
      </c>
      <c r="AG101" s="10">
        <v>0.75</v>
      </c>
      <c r="AH101" s="10">
        <f t="shared" si="26"/>
        <v>10172.409287273782</v>
      </c>
      <c r="AI101" s="10">
        <f t="shared" si="27"/>
        <v>48842.634155572479</v>
      </c>
      <c r="AJ101" s="10">
        <f t="shared" si="28"/>
        <v>-38670.224868298697</v>
      </c>
      <c r="AK101" s="10">
        <f t="shared" si="29"/>
        <v>-523.19932565681142</v>
      </c>
      <c r="AL101" s="10">
        <f t="shared" si="30"/>
        <v>19543.199325656813</v>
      </c>
      <c r="AM101" s="15">
        <f t="shared" si="31"/>
        <v>2.7507850980904998</v>
      </c>
      <c r="AN101" s="15">
        <f t="shared" si="32"/>
        <v>18.77596651954461</v>
      </c>
      <c r="AO101" s="15">
        <f t="shared" si="33"/>
        <v>9.6591082163145288</v>
      </c>
      <c r="AP101" s="10">
        <f t="shared" si="34"/>
        <v>-0.35803301631452911</v>
      </c>
      <c r="AQ101" s="10">
        <f t="shared" si="35"/>
        <v>-3.7066881154701261</v>
      </c>
      <c r="AR101" s="10">
        <f t="shared" si="36"/>
        <v>8.6499907652700614</v>
      </c>
      <c r="AS101" s="10">
        <f t="shared" si="37"/>
        <v>20</v>
      </c>
    </row>
    <row r="102" spans="1:45" x14ac:dyDescent="0.25">
      <c r="A102" t="s">
        <v>45</v>
      </c>
      <c r="B102" s="10" t="s">
        <v>45</v>
      </c>
      <c r="C102" s="11">
        <v>42524</v>
      </c>
      <c r="D102" s="10" t="s">
        <v>40</v>
      </c>
      <c r="E102" s="10" t="s">
        <v>41</v>
      </c>
      <c r="F102" s="10">
        <v>17.64</v>
      </c>
      <c r="G102" s="10">
        <v>17.760000000000002</v>
      </c>
      <c r="H102" s="10">
        <v>60</v>
      </c>
      <c r="I102" s="10">
        <v>80</v>
      </c>
      <c r="J102" s="10">
        <v>20</v>
      </c>
      <c r="K102" s="10">
        <v>12.7</v>
      </c>
      <c r="L102" s="10">
        <v>12.5</v>
      </c>
      <c r="M102" s="10">
        <v>116600</v>
      </c>
      <c r="N102" s="10">
        <v>293</v>
      </c>
      <c r="O102" s="10">
        <v>90</v>
      </c>
      <c r="P102" s="10">
        <v>22</v>
      </c>
      <c r="Q102" s="10">
        <v>20</v>
      </c>
      <c r="R102" s="10">
        <v>280</v>
      </c>
      <c r="S102" s="10">
        <v>300</v>
      </c>
      <c r="T102" s="10">
        <v>18455</v>
      </c>
      <c r="U102" s="10">
        <v>4</v>
      </c>
      <c r="V102" s="12">
        <v>1344</v>
      </c>
      <c r="W102" s="12">
        <v>12.5</v>
      </c>
      <c r="X102" s="10">
        <f t="shared" si="19"/>
        <v>12.6</v>
      </c>
      <c r="Y102" s="10">
        <f t="shared" si="20"/>
        <v>-9.9999999999999645E-2</v>
      </c>
      <c r="Z102" s="10">
        <f t="shared" si="21"/>
        <v>1339.18</v>
      </c>
      <c r="AA102" s="10">
        <f t="shared" si="22"/>
        <v>1.1959256210958717</v>
      </c>
      <c r="AB102" s="10"/>
      <c r="AC102" s="10"/>
      <c r="AD102" s="10">
        <f t="shared" si="23"/>
        <v>9.0747216000000002</v>
      </c>
      <c r="AE102" s="10">
        <f t="shared" si="24"/>
        <v>9.1364544000000016</v>
      </c>
      <c r="AF102" s="10">
        <f t="shared" si="25"/>
        <v>10.2888</v>
      </c>
      <c r="AG102" s="10">
        <v>0.21659999999999999</v>
      </c>
      <c r="AH102" s="10">
        <f t="shared" si="26"/>
        <v>18361.198763529177</v>
      </c>
      <c r="AI102" s="10">
        <f t="shared" si="27"/>
        <v>45454.556417802785</v>
      </c>
      <c r="AJ102" s="10">
        <f t="shared" si="28"/>
        <v>-27093.357654273608</v>
      </c>
      <c r="AK102" s="10">
        <f t="shared" si="29"/>
        <v>-353.62460964451691</v>
      </c>
      <c r="AL102" s="10">
        <f t="shared" si="30"/>
        <v>18808.624609644517</v>
      </c>
      <c r="AM102" s="15">
        <f t="shared" si="31"/>
        <v>1.9161452703577213</v>
      </c>
      <c r="AN102" s="15">
        <f t="shared" si="32"/>
        <v>18.566635736464402</v>
      </c>
      <c r="AO102" s="15">
        <f t="shared" si="33"/>
        <v>9.551420088266747</v>
      </c>
      <c r="AP102" s="10">
        <f t="shared" si="34"/>
        <v>-0.47669848826674688</v>
      </c>
      <c r="AQ102" s="10">
        <f t="shared" si="35"/>
        <v>-4.9908650636394656</v>
      </c>
      <c r="AR102" s="10">
        <f t="shared" si="36"/>
        <v>14.494402442770371</v>
      </c>
      <c r="AS102" s="10">
        <f t="shared" si="37"/>
        <v>20</v>
      </c>
    </row>
    <row r="103" spans="1:45" x14ac:dyDescent="0.25">
      <c r="A103" t="s">
        <v>45</v>
      </c>
      <c r="B103" s="10" t="s">
        <v>45</v>
      </c>
      <c r="C103" s="11">
        <v>42525</v>
      </c>
      <c r="D103" s="10" t="s">
        <v>40</v>
      </c>
      <c r="E103" s="10" t="s">
        <v>41</v>
      </c>
      <c r="F103" s="10">
        <v>15.4</v>
      </c>
      <c r="G103" s="10">
        <v>15.64</v>
      </c>
      <c r="H103" s="10">
        <v>52.7</v>
      </c>
      <c r="I103" s="10">
        <v>120</v>
      </c>
      <c r="J103" s="10">
        <v>8</v>
      </c>
      <c r="K103" s="10">
        <v>12.7</v>
      </c>
      <c r="L103" s="10">
        <v>12.5</v>
      </c>
      <c r="M103" s="10">
        <v>116600</v>
      </c>
      <c r="N103" s="10">
        <v>317</v>
      </c>
      <c r="O103" s="10">
        <v>120</v>
      </c>
      <c r="P103" s="10">
        <v>24</v>
      </c>
      <c r="Q103" s="10">
        <v>23</v>
      </c>
      <c r="R103" s="10">
        <v>250</v>
      </c>
      <c r="S103" s="10">
        <v>270</v>
      </c>
      <c r="T103" s="10">
        <v>12710</v>
      </c>
      <c r="U103" s="10">
        <v>4</v>
      </c>
      <c r="V103" s="12">
        <v>1344</v>
      </c>
      <c r="W103" s="12">
        <v>12.5</v>
      </c>
      <c r="X103" s="10">
        <f t="shared" si="19"/>
        <v>12.6</v>
      </c>
      <c r="Y103" s="10">
        <f t="shared" si="20"/>
        <v>-9.9999999999999645E-2</v>
      </c>
      <c r="Z103" s="10">
        <f t="shared" si="21"/>
        <v>1339.18</v>
      </c>
      <c r="AA103" s="10">
        <f t="shared" si="22"/>
        <v>1.187876315216041</v>
      </c>
      <c r="AB103" s="10"/>
      <c r="AC103" s="10"/>
      <c r="AD103" s="10">
        <f t="shared" si="23"/>
        <v>7.9223760000000008</v>
      </c>
      <c r="AE103" s="10">
        <f t="shared" si="24"/>
        <v>8.045841600000001</v>
      </c>
      <c r="AF103" s="10">
        <f t="shared" si="25"/>
        <v>4.1155200000000001</v>
      </c>
      <c r="AG103" s="10">
        <v>-0.35</v>
      </c>
      <c r="AH103" s="10">
        <f t="shared" si="26"/>
        <v>-4715.1733037123786</v>
      </c>
      <c r="AI103" s="10">
        <f t="shared" si="27"/>
        <v>35013.219906749975</v>
      </c>
      <c r="AJ103" s="10">
        <f t="shared" si="28"/>
        <v>-39728.393210462353</v>
      </c>
      <c r="AK103" s="10">
        <f t="shared" si="29"/>
        <v>-456.64051256270795</v>
      </c>
      <c r="AL103" s="10">
        <f t="shared" si="30"/>
        <v>13166.640512562708</v>
      </c>
      <c r="AM103" s="15">
        <f t="shared" si="31"/>
        <v>3.5927656377868447</v>
      </c>
      <c r="AN103" s="15">
        <f t="shared" si="32"/>
        <v>16.726875156163405</v>
      </c>
      <c r="AO103" s="15">
        <f t="shared" si="33"/>
        <v>8.6049736553367033</v>
      </c>
      <c r="AP103" s="10">
        <f t="shared" si="34"/>
        <v>-0.68259765533670258</v>
      </c>
      <c r="AQ103" s="10">
        <f t="shared" si="35"/>
        <v>-7.9325943655081792</v>
      </c>
      <c r="AR103" s="10">
        <f t="shared" si="36"/>
        <v>5.2681507933808494</v>
      </c>
      <c r="AS103" s="10">
        <f t="shared" si="37"/>
        <v>23</v>
      </c>
    </row>
    <row r="104" spans="1:45" x14ac:dyDescent="0.25">
      <c r="A104" t="s">
        <v>45</v>
      </c>
      <c r="B104" s="10" t="s">
        <v>45</v>
      </c>
      <c r="C104" s="11">
        <v>42527</v>
      </c>
      <c r="D104" s="10" t="s">
        <v>40</v>
      </c>
      <c r="E104" s="10" t="s">
        <v>41</v>
      </c>
      <c r="F104" s="10">
        <v>16.63</v>
      </c>
      <c r="G104" s="10">
        <v>16.760000000000002</v>
      </c>
      <c r="H104" s="10">
        <v>57.5</v>
      </c>
      <c r="I104" s="10">
        <v>120</v>
      </c>
      <c r="J104" s="10">
        <v>18</v>
      </c>
      <c r="K104" s="10">
        <v>10.4</v>
      </c>
      <c r="L104" s="10">
        <v>10.1</v>
      </c>
      <c r="M104" s="10">
        <v>90091</v>
      </c>
      <c r="N104" s="10">
        <v>227</v>
      </c>
      <c r="O104" s="10">
        <v>120</v>
      </c>
      <c r="P104" s="10">
        <v>21</v>
      </c>
      <c r="Q104" s="10">
        <v>20</v>
      </c>
      <c r="R104" s="10">
        <v>250</v>
      </c>
      <c r="S104" s="10">
        <v>275</v>
      </c>
      <c r="T104" s="10">
        <v>17090</v>
      </c>
      <c r="U104" s="10">
        <v>4</v>
      </c>
      <c r="V104" s="12">
        <v>1344</v>
      </c>
      <c r="W104" s="12">
        <v>12.5</v>
      </c>
      <c r="X104" s="10">
        <f t="shared" si="19"/>
        <v>10.25</v>
      </c>
      <c r="Y104" s="10">
        <f t="shared" si="20"/>
        <v>2.25</v>
      </c>
      <c r="Z104" s="10">
        <f t="shared" si="21"/>
        <v>1452.45</v>
      </c>
      <c r="AA104" s="10">
        <f t="shared" si="22"/>
        <v>1.1999913209806103</v>
      </c>
      <c r="AB104" s="10"/>
      <c r="AC104" s="10"/>
      <c r="AD104" s="10">
        <f t="shared" si="23"/>
        <v>8.555137199999999</v>
      </c>
      <c r="AE104" s="10">
        <f t="shared" si="24"/>
        <v>8.6220144000000012</v>
      </c>
      <c r="AF104" s="10">
        <f t="shared" si="25"/>
        <v>9.259920000000001</v>
      </c>
      <c r="AG104" s="10">
        <v>-0.35</v>
      </c>
      <c r="AH104" s="10">
        <f t="shared" si="26"/>
        <v>-26153.620274819583</v>
      </c>
      <c r="AI104" s="10">
        <f t="shared" si="27"/>
        <v>44053.021457015435</v>
      </c>
      <c r="AJ104" s="10">
        <f t="shared" si="28"/>
        <v>-70206.641731835014</v>
      </c>
      <c r="AK104" s="10">
        <f t="shared" si="29"/>
        <v>-864.7466799821749</v>
      </c>
      <c r="AL104" s="10">
        <f t="shared" si="30"/>
        <v>17954.746679982174</v>
      </c>
      <c r="AM104" s="15">
        <f t="shared" si="31"/>
        <v>5.0599571678301585</v>
      </c>
      <c r="AN104" s="15">
        <f t="shared" si="32"/>
        <v>18.664157362362452</v>
      </c>
      <c r="AO104" s="15">
        <f t="shared" si="33"/>
        <v>9.6015891134937394</v>
      </c>
      <c r="AP104" s="10">
        <f t="shared" si="34"/>
        <v>-1.0464519134937404</v>
      </c>
      <c r="AQ104" s="10">
        <f t="shared" si="35"/>
        <v>-10.898736668736358</v>
      </c>
      <c r="AR104" s="10">
        <f t="shared" si="36"/>
        <v>5.4843591545761434</v>
      </c>
      <c r="AS104" s="10">
        <f t="shared" si="37"/>
        <v>20</v>
      </c>
    </row>
    <row r="105" spans="1:45" x14ac:dyDescent="0.25">
      <c r="A105" t="s">
        <v>45</v>
      </c>
      <c r="B105" s="10" t="s">
        <v>45</v>
      </c>
      <c r="C105" s="11">
        <v>42529</v>
      </c>
      <c r="D105" s="10" t="s">
        <v>40</v>
      </c>
      <c r="E105" s="10" t="s">
        <v>41</v>
      </c>
      <c r="F105" s="10">
        <v>13.5</v>
      </c>
      <c r="G105" s="10">
        <v>12.68</v>
      </c>
      <c r="H105" s="10">
        <v>47.3</v>
      </c>
      <c r="I105" s="10">
        <v>40</v>
      </c>
      <c r="J105" s="10">
        <v>18</v>
      </c>
      <c r="K105" s="10">
        <v>9.8000000000000007</v>
      </c>
      <c r="L105" s="10">
        <v>9.8000000000000007</v>
      </c>
      <c r="M105" s="10">
        <v>85715</v>
      </c>
      <c r="N105" s="10">
        <v>213</v>
      </c>
      <c r="O105" s="10">
        <v>40</v>
      </c>
      <c r="P105" s="10">
        <v>18</v>
      </c>
      <c r="Q105" s="10">
        <v>16</v>
      </c>
      <c r="R105" s="10">
        <v>240</v>
      </c>
      <c r="S105" s="10">
        <v>260</v>
      </c>
      <c r="T105" s="10">
        <v>9440</v>
      </c>
      <c r="U105" s="10">
        <v>4</v>
      </c>
      <c r="V105" s="12">
        <v>1344</v>
      </c>
      <c r="W105" s="12">
        <v>12.5</v>
      </c>
      <c r="X105" s="10">
        <f t="shared" si="19"/>
        <v>9.8000000000000007</v>
      </c>
      <c r="Y105" s="10">
        <f t="shared" si="20"/>
        <v>2.6999999999999993</v>
      </c>
      <c r="Z105" s="10">
        <f t="shared" si="21"/>
        <v>1474.1399999999999</v>
      </c>
      <c r="AA105" s="10">
        <f t="shared" si="22"/>
        <v>1.2123559919850473</v>
      </c>
      <c r="AB105" s="10"/>
      <c r="AC105" s="10"/>
      <c r="AD105" s="10">
        <f t="shared" si="23"/>
        <v>6.9449399999999999</v>
      </c>
      <c r="AE105" s="10">
        <f t="shared" si="24"/>
        <v>6.5230991999999999</v>
      </c>
      <c r="AF105" s="10">
        <f t="shared" si="25"/>
        <v>9.259920000000001</v>
      </c>
      <c r="AG105" s="10">
        <v>0.48349999999999999</v>
      </c>
      <c r="AH105" s="10">
        <f t="shared" si="26"/>
        <v>37046.727088884159</v>
      </c>
      <c r="AI105" s="10">
        <f t="shared" si="27"/>
        <v>25855.668872656617</v>
      </c>
      <c r="AJ105" s="10">
        <f t="shared" si="28"/>
        <v>11191.058216227542</v>
      </c>
      <c r="AK105" s="10">
        <f t="shared" si="29"/>
        <v>104.28626128203901</v>
      </c>
      <c r="AL105" s="10">
        <f t="shared" si="30"/>
        <v>9335.713738717961</v>
      </c>
      <c r="AM105" s="15">
        <f t="shared" si="31"/>
        <v>-1.1047273440893968</v>
      </c>
      <c r="AN105" s="15">
        <f t="shared" si="32"/>
        <v>15.347051833065558</v>
      </c>
      <c r="AO105" s="15">
        <f t="shared" si="33"/>
        <v>7.8951373450022455</v>
      </c>
      <c r="AP105" s="10">
        <f t="shared" si="34"/>
        <v>-0.95019734500224562</v>
      </c>
      <c r="AQ105" s="10">
        <f t="shared" si="35"/>
        <v>-12.035222485442086</v>
      </c>
      <c r="AR105" s="10">
        <f t="shared" si="36"/>
        <v>14.452251159778376</v>
      </c>
      <c r="AS105" s="10">
        <f t="shared" si="37"/>
        <v>16</v>
      </c>
    </row>
    <row r="106" spans="1:45" x14ac:dyDescent="0.25">
      <c r="A106" t="s">
        <v>45</v>
      </c>
      <c r="B106" s="10" t="s">
        <v>45</v>
      </c>
      <c r="C106" s="11">
        <v>42530</v>
      </c>
      <c r="D106" s="10" t="s">
        <v>40</v>
      </c>
      <c r="E106" s="10" t="s">
        <v>41</v>
      </c>
      <c r="F106" s="10">
        <v>14.2</v>
      </c>
      <c r="G106" s="10">
        <v>12.75</v>
      </c>
      <c r="H106" s="10">
        <v>54.9</v>
      </c>
      <c r="I106" s="10">
        <v>30</v>
      </c>
      <c r="J106" s="10">
        <v>25</v>
      </c>
      <c r="K106" s="10">
        <v>9.8000000000000007</v>
      </c>
      <c r="L106" s="10">
        <v>9.8000000000000007</v>
      </c>
      <c r="M106" s="10">
        <v>85715</v>
      </c>
      <c r="N106" s="10">
        <v>239</v>
      </c>
      <c r="O106" s="10">
        <v>30</v>
      </c>
      <c r="P106" s="10">
        <v>12</v>
      </c>
      <c r="Q106" s="10">
        <v>11</v>
      </c>
      <c r="R106" s="10">
        <v>250</v>
      </c>
      <c r="S106" s="10">
        <v>270</v>
      </c>
      <c r="T106" s="10">
        <v>16125</v>
      </c>
      <c r="U106" s="10">
        <v>5</v>
      </c>
      <c r="V106" s="12">
        <v>1344</v>
      </c>
      <c r="W106" s="12">
        <v>12.5</v>
      </c>
      <c r="X106" s="10">
        <f t="shared" si="19"/>
        <v>9.8000000000000007</v>
      </c>
      <c r="Y106" s="10">
        <f t="shared" si="20"/>
        <v>2.6999999999999993</v>
      </c>
      <c r="Z106" s="10">
        <f t="shared" si="21"/>
        <v>1474.1399999999999</v>
      </c>
      <c r="AA106" s="10">
        <f t="shared" si="22"/>
        <v>1.2378658497858901</v>
      </c>
      <c r="AB106" s="10"/>
      <c r="AC106" s="10"/>
      <c r="AD106" s="10">
        <f t="shared" si="23"/>
        <v>7.3050479999999993</v>
      </c>
      <c r="AE106" s="10">
        <f t="shared" si="24"/>
        <v>6.5591100000000004</v>
      </c>
      <c r="AF106" s="10">
        <f t="shared" si="25"/>
        <v>12.861000000000001</v>
      </c>
      <c r="AG106" s="10">
        <v>0.65</v>
      </c>
      <c r="AH106" s="10">
        <f t="shared" si="26"/>
        <v>98094.611143004033</v>
      </c>
      <c r="AI106" s="10">
        <f t="shared" si="27"/>
        <v>26691.996436370526</v>
      </c>
      <c r="AJ106" s="10">
        <f t="shared" si="28"/>
        <v>71402.614706633511</v>
      </c>
      <c r="AK106" s="10">
        <f t="shared" si="29"/>
        <v>669.05372021203857</v>
      </c>
      <c r="AL106" s="10">
        <f t="shared" si="30"/>
        <v>15455.946279787961</v>
      </c>
      <c r="AM106" s="15">
        <f t="shared" si="31"/>
        <v>-4.1491703579041204</v>
      </c>
      <c r="AN106" s="15">
        <f t="shared" si="32"/>
        <v>17.888007403374953</v>
      </c>
      <c r="AO106" s="15">
        <f t="shared" si="33"/>
        <v>9.2023065285922101</v>
      </c>
      <c r="AP106" s="10">
        <f t="shared" si="34"/>
        <v>-1.8972585285922108</v>
      </c>
      <c r="AQ106" s="10">
        <f t="shared" si="35"/>
        <v>-20.617206378610579</v>
      </c>
      <c r="AR106" s="10">
        <f t="shared" si="36"/>
        <v>13.505663782171586</v>
      </c>
      <c r="AS106" s="10">
        <f t="shared" si="37"/>
        <v>11</v>
      </c>
    </row>
    <row r="107" spans="1:45" x14ac:dyDescent="0.25">
      <c r="A107" t="s">
        <v>45</v>
      </c>
      <c r="B107" s="10" t="s">
        <v>45</v>
      </c>
      <c r="C107" s="11">
        <v>42537</v>
      </c>
      <c r="D107" s="10" t="s">
        <v>40</v>
      </c>
      <c r="E107" s="10" t="s">
        <v>41</v>
      </c>
      <c r="F107" s="10">
        <v>19.399999999999999</v>
      </c>
      <c r="G107" s="10">
        <v>19.5</v>
      </c>
      <c r="H107" s="10">
        <v>60.8</v>
      </c>
      <c r="I107" s="10">
        <v>110</v>
      </c>
      <c r="J107" s="10">
        <v>11</v>
      </c>
      <c r="K107" s="10">
        <v>10.1</v>
      </c>
      <c r="L107" s="10">
        <v>9.4</v>
      </c>
      <c r="M107" s="10">
        <v>82007</v>
      </c>
      <c r="N107" s="10">
        <v>39</v>
      </c>
      <c r="O107" s="10">
        <v>110</v>
      </c>
      <c r="P107" s="10">
        <v>14</v>
      </c>
      <c r="Q107" s="10">
        <v>11</v>
      </c>
      <c r="R107" s="10">
        <v>275</v>
      </c>
      <c r="S107" s="10">
        <v>305</v>
      </c>
      <c r="T107" s="10">
        <v>21480</v>
      </c>
      <c r="U107" s="10">
        <v>3</v>
      </c>
      <c r="V107" s="12">
        <v>1344</v>
      </c>
      <c r="W107" s="12">
        <v>12.5</v>
      </c>
      <c r="X107" s="10">
        <f t="shared" si="19"/>
        <v>9.75</v>
      </c>
      <c r="Y107" s="10">
        <f t="shared" si="20"/>
        <v>2.75</v>
      </c>
      <c r="Z107" s="10">
        <f t="shared" si="21"/>
        <v>1476.55</v>
      </c>
      <c r="AA107" s="10">
        <f t="shared" si="22"/>
        <v>1.2292441130644143</v>
      </c>
      <c r="AB107" s="10"/>
      <c r="AC107" s="10"/>
      <c r="AD107" s="10">
        <f t="shared" si="23"/>
        <v>9.9801359999999999</v>
      </c>
      <c r="AE107" s="10">
        <f t="shared" si="24"/>
        <v>10.03158</v>
      </c>
      <c r="AF107" s="10">
        <f t="shared" si="25"/>
        <v>5.6588399999999996</v>
      </c>
      <c r="AG107" s="10">
        <v>-0.05</v>
      </c>
      <c r="AH107" s="10">
        <f t="shared" si="26"/>
        <v>-1453.0519216649284</v>
      </c>
      <c r="AI107" s="10">
        <f t="shared" si="27"/>
        <v>62101.757914859598</v>
      </c>
      <c r="AJ107" s="10">
        <f t="shared" si="28"/>
        <v>-63554.809836524524</v>
      </c>
      <c r="AK107" s="10">
        <f t="shared" si="29"/>
        <v>-910.79308465697522</v>
      </c>
      <c r="AL107" s="10">
        <f t="shared" si="30"/>
        <v>22390.793084656976</v>
      </c>
      <c r="AM107" s="15">
        <f t="shared" si="31"/>
        <v>4.240191269352775</v>
      </c>
      <c r="AN107" s="15">
        <f t="shared" si="32"/>
        <v>20.079276533688478</v>
      </c>
      <c r="AO107" s="15">
        <f t="shared" si="33"/>
        <v>10.3295830199907</v>
      </c>
      <c r="AP107" s="10">
        <f t="shared" si="34"/>
        <v>-0.34944701999070027</v>
      </c>
      <c r="AQ107" s="10">
        <f t="shared" si="35"/>
        <v>-3.382973149200895</v>
      </c>
      <c r="AR107" s="10">
        <f t="shared" si="36"/>
        <v>15.686876954555046</v>
      </c>
      <c r="AS107" s="10">
        <f t="shared" si="37"/>
        <v>11</v>
      </c>
    </row>
    <row r="108" spans="1:45" x14ac:dyDescent="0.25">
      <c r="A108" t="s">
        <v>45</v>
      </c>
      <c r="B108" s="10" t="s">
        <v>45</v>
      </c>
      <c r="C108" s="11">
        <v>42539</v>
      </c>
      <c r="D108" s="10" t="s">
        <v>40</v>
      </c>
      <c r="E108" s="10" t="s">
        <v>41</v>
      </c>
      <c r="F108" s="10">
        <v>13.2</v>
      </c>
      <c r="G108" s="10">
        <v>14</v>
      </c>
      <c r="H108" s="10">
        <v>42.2</v>
      </c>
      <c r="I108" s="10">
        <v>150</v>
      </c>
      <c r="J108" s="10">
        <v>13</v>
      </c>
      <c r="K108" s="10">
        <v>10.199999999999999</v>
      </c>
      <c r="L108" s="10">
        <v>9.6999999999999993</v>
      </c>
      <c r="M108" s="10">
        <v>85705</v>
      </c>
      <c r="N108" s="10">
        <v>14</v>
      </c>
      <c r="O108" s="10">
        <v>150</v>
      </c>
      <c r="P108" s="10">
        <v>18</v>
      </c>
      <c r="Q108" s="10">
        <v>17</v>
      </c>
      <c r="R108" s="10">
        <v>190</v>
      </c>
      <c r="S108" s="10">
        <v>205</v>
      </c>
      <c r="T108" s="10">
        <v>6250</v>
      </c>
      <c r="U108" s="10">
        <v>4</v>
      </c>
      <c r="V108" s="12">
        <v>1344</v>
      </c>
      <c r="W108" s="12">
        <v>12.5</v>
      </c>
      <c r="X108" s="10">
        <f t="shared" si="19"/>
        <v>9.9499999999999993</v>
      </c>
      <c r="Y108" s="10">
        <f t="shared" si="20"/>
        <v>2.5500000000000007</v>
      </c>
      <c r="Z108" s="10">
        <f t="shared" si="21"/>
        <v>1466.91</v>
      </c>
      <c r="AA108" s="10">
        <f t="shared" si="22"/>
        <v>1.2123559919850473</v>
      </c>
      <c r="AB108" s="10"/>
      <c r="AC108" s="10"/>
      <c r="AD108" s="10">
        <f t="shared" si="23"/>
        <v>6.7906079999999998</v>
      </c>
      <c r="AE108" s="10">
        <f t="shared" si="24"/>
        <v>7.2021600000000001</v>
      </c>
      <c r="AF108" s="10">
        <f t="shared" si="25"/>
        <v>6.6877200000000006</v>
      </c>
      <c r="AG108" s="10">
        <v>-0.85</v>
      </c>
      <c r="AH108" s="10">
        <f t="shared" si="26"/>
        <v>-33804.827663185213</v>
      </c>
      <c r="AI108" s="10">
        <f t="shared" si="27"/>
        <v>31364.479157322141</v>
      </c>
      <c r="AJ108" s="10">
        <f t="shared" si="28"/>
        <v>-65169.30682050735</v>
      </c>
      <c r="AK108" s="10">
        <f t="shared" si="29"/>
        <v>-670.51396401483612</v>
      </c>
      <c r="AL108" s="10">
        <f t="shared" si="30"/>
        <v>6920.5139640148363</v>
      </c>
      <c r="AM108" s="15">
        <f t="shared" si="31"/>
        <v>10.728223424237383</v>
      </c>
      <c r="AN108" s="15">
        <f t="shared" si="32"/>
        <v>14.012836748698076</v>
      </c>
      <c r="AO108" s="15">
        <f t="shared" si="33"/>
        <v>7.208763737000238</v>
      </c>
      <c r="AP108" s="10">
        <f t="shared" si="34"/>
        <v>-0.41815573700023823</v>
      </c>
      <c r="AQ108" s="10">
        <f t="shared" si="35"/>
        <v>-5.8006580914003454</v>
      </c>
      <c r="AR108" s="10">
        <f t="shared" si="36"/>
        <v>5.4070729191689688</v>
      </c>
      <c r="AS108" s="10">
        <f t="shared" si="37"/>
        <v>17</v>
      </c>
    </row>
    <row r="109" spans="1:45" x14ac:dyDescent="0.25">
      <c r="A109" t="s">
        <v>45</v>
      </c>
      <c r="B109" s="10" t="s">
        <v>45</v>
      </c>
      <c r="C109" s="11">
        <v>42545</v>
      </c>
      <c r="D109" s="10" t="s">
        <v>40</v>
      </c>
      <c r="E109" s="10" t="s">
        <v>41</v>
      </c>
      <c r="F109" s="10">
        <v>18.34</v>
      </c>
      <c r="G109" s="10">
        <v>18.47</v>
      </c>
      <c r="H109" s="10">
        <v>67</v>
      </c>
      <c r="I109" s="10">
        <v>20</v>
      </c>
      <c r="J109" s="10">
        <v>28</v>
      </c>
      <c r="K109" s="10">
        <v>13.7</v>
      </c>
      <c r="L109" s="10">
        <v>13.68</v>
      </c>
      <c r="M109" s="10">
        <v>128715</v>
      </c>
      <c r="N109" s="10">
        <v>112</v>
      </c>
      <c r="O109" s="10">
        <v>20</v>
      </c>
      <c r="P109" s="10">
        <v>21</v>
      </c>
      <c r="Q109" s="10">
        <v>20</v>
      </c>
      <c r="R109" s="10">
        <v>340</v>
      </c>
      <c r="S109" s="10">
        <v>370</v>
      </c>
      <c r="T109" s="10">
        <v>27040</v>
      </c>
      <c r="U109" s="10">
        <v>6</v>
      </c>
      <c r="V109" s="12">
        <v>1344</v>
      </c>
      <c r="W109" s="12">
        <v>12.5</v>
      </c>
      <c r="X109" s="10">
        <f t="shared" si="19"/>
        <v>13.69</v>
      </c>
      <c r="Y109" s="10">
        <f t="shared" si="20"/>
        <v>-1.1899999999999995</v>
      </c>
      <c r="Z109" s="10">
        <f t="shared" si="21"/>
        <v>1286.6420000000001</v>
      </c>
      <c r="AA109" s="10">
        <f t="shared" si="22"/>
        <v>1.1999913209806103</v>
      </c>
      <c r="AB109" s="10"/>
      <c r="AC109" s="10"/>
      <c r="AD109" s="10">
        <f t="shared" si="23"/>
        <v>9.4348296000000005</v>
      </c>
      <c r="AE109" s="10">
        <f t="shared" si="24"/>
        <v>9.5017067999999991</v>
      </c>
      <c r="AF109" s="10">
        <f t="shared" si="25"/>
        <v>14.40432</v>
      </c>
      <c r="AG109" s="10">
        <v>0.75</v>
      </c>
      <c r="AH109" s="10">
        <f t="shared" si="26"/>
        <v>120130.31574157122</v>
      </c>
      <c r="AI109" s="10">
        <f t="shared" si="27"/>
        <v>47393.414183617955</v>
      </c>
      <c r="AJ109" s="10">
        <f t="shared" si="28"/>
        <v>72736.901557953272</v>
      </c>
      <c r="AK109" s="10">
        <f t="shared" si="29"/>
        <v>987.32101734876449</v>
      </c>
      <c r="AL109" s="10">
        <f t="shared" si="30"/>
        <v>26052.678982651236</v>
      </c>
      <c r="AM109" s="15">
        <f t="shared" si="31"/>
        <v>-3.6513351233312283</v>
      </c>
      <c r="AN109" s="15">
        <f t="shared" si="32"/>
        <v>20.212069773129471</v>
      </c>
      <c r="AO109" s="15">
        <f t="shared" si="33"/>
        <v>10.397897174088726</v>
      </c>
      <c r="AP109" s="10">
        <f t="shared" si="34"/>
        <v>-0.96306757408872556</v>
      </c>
      <c r="AQ109" s="10">
        <f t="shared" si="35"/>
        <v>-9.2621378915793038</v>
      </c>
      <c r="AR109" s="10">
        <f t="shared" si="36"/>
        <v>13.640456504581005</v>
      </c>
      <c r="AS109" s="10">
        <f t="shared" si="37"/>
        <v>20</v>
      </c>
    </row>
    <row r="110" spans="1:45" x14ac:dyDescent="0.25">
      <c r="A110" t="s">
        <v>45</v>
      </c>
      <c r="B110" s="10" t="s">
        <v>45</v>
      </c>
      <c r="C110" s="11">
        <v>42546</v>
      </c>
      <c r="D110" s="10" t="s">
        <v>40</v>
      </c>
      <c r="E110" s="10" t="s">
        <v>41</v>
      </c>
      <c r="F110" s="10">
        <v>18.690000000000001</v>
      </c>
      <c r="G110" s="10">
        <v>18.260000000000002</v>
      </c>
      <c r="H110" s="10">
        <v>68.099999999999994</v>
      </c>
      <c r="I110" s="10">
        <v>10</v>
      </c>
      <c r="J110" s="10">
        <v>28</v>
      </c>
      <c r="K110" s="10">
        <v>13.7</v>
      </c>
      <c r="L110" s="10">
        <v>13.6</v>
      </c>
      <c r="M110" s="10">
        <v>128715</v>
      </c>
      <c r="N110" s="10">
        <v>112</v>
      </c>
      <c r="O110" s="10">
        <v>10</v>
      </c>
      <c r="P110" s="10">
        <v>17</v>
      </c>
      <c r="Q110" s="10">
        <v>15</v>
      </c>
      <c r="R110" s="10">
        <v>340</v>
      </c>
      <c r="S110" s="10">
        <v>370</v>
      </c>
      <c r="T110" s="10">
        <v>29590</v>
      </c>
      <c r="U110" s="10">
        <v>6</v>
      </c>
      <c r="V110" s="12">
        <v>1344</v>
      </c>
      <c r="W110" s="12">
        <v>12.5</v>
      </c>
      <c r="X110" s="10">
        <f t="shared" si="19"/>
        <v>13.649999999999999</v>
      </c>
      <c r="Y110" s="10">
        <f t="shared" si="20"/>
        <v>-1.1499999999999986</v>
      </c>
      <c r="Z110" s="10">
        <f t="shared" si="21"/>
        <v>1288.5700000000002</v>
      </c>
      <c r="AA110" s="10">
        <f t="shared" si="22"/>
        <v>1.2165343686591299</v>
      </c>
      <c r="AB110" s="10"/>
      <c r="AC110" s="10"/>
      <c r="AD110" s="10">
        <f t="shared" si="23"/>
        <v>9.6148836000000006</v>
      </c>
      <c r="AE110" s="10">
        <f t="shared" si="24"/>
        <v>9.3936744000000001</v>
      </c>
      <c r="AF110" s="10">
        <f t="shared" si="25"/>
        <v>14.40432</v>
      </c>
      <c r="AG110" s="10">
        <v>0.75</v>
      </c>
      <c r="AH110" s="10">
        <f t="shared" si="26"/>
        <v>121968.92284032263</v>
      </c>
      <c r="AI110" s="10">
        <f t="shared" si="27"/>
        <v>47030.79514918213</v>
      </c>
      <c r="AJ110" s="10">
        <f t="shared" si="28"/>
        <v>74938.1276911405</v>
      </c>
      <c r="AK110" s="10">
        <f t="shared" si="29"/>
        <v>1005.6348166802824</v>
      </c>
      <c r="AL110" s="10">
        <f t="shared" si="30"/>
        <v>28584.365183319718</v>
      </c>
      <c r="AM110" s="15">
        <f t="shared" si="31"/>
        <v>-3.3985630844213648</v>
      </c>
      <c r="AN110" s="15">
        <f t="shared" si="32"/>
        <v>20.759370903824738</v>
      </c>
      <c r="AO110" s="15">
        <f t="shared" si="33"/>
        <v>10.679450767763598</v>
      </c>
      <c r="AP110" s="10">
        <f t="shared" si="34"/>
        <v>-1.0645671677635971</v>
      </c>
      <c r="AQ110" s="10">
        <f t="shared" si="35"/>
        <v>-9.968370011845936</v>
      </c>
      <c r="AR110" s="10">
        <f t="shared" si="36"/>
        <v>22.864694140829322</v>
      </c>
      <c r="AS110" s="10">
        <f t="shared" si="37"/>
        <v>15</v>
      </c>
    </row>
    <row r="111" spans="1:45" x14ac:dyDescent="0.25">
      <c r="A111" t="s">
        <v>45</v>
      </c>
      <c r="B111" s="10" t="s">
        <v>45</v>
      </c>
      <c r="C111" s="11">
        <v>42547</v>
      </c>
      <c r="D111" s="10" t="s">
        <v>40</v>
      </c>
      <c r="E111" s="10" t="s">
        <v>41</v>
      </c>
      <c r="F111" s="10">
        <v>18.79</v>
      </c>
      <c r="G111" s="10">
        <v>18.91</v>
      </c>
      <c r="H111" s="10">
        <v>67.7</v>
      </c>
      <c r="I111" s="10">
        <v>10</v>
      </c>
      <c r="J111" s="10">
        <v>20</v>
      </c>
      <c r="K111" s="10">
        <v>13.7</v>
      </c>
      <c r="L111" s="10">
        <v>13.6</v>
      </c>
      <c r="M111" s="10">
        <v>128715</v>
      </c>
      <c r="N111" s="10">
        <v>106</v>
      </c>
      <c r="O111" s="10">
        <v>10</v>
      </c>
      <c r="P111" s="10">
        <v>14</v>
      </c>
      <c r="Q111" s="10">
        <v>13</v>
      </c>
      <c r="R111" s="10">
        <v>340</v>
      </c>
      <c r="S111" s="10">
        <v>370</v>
      </c>
      <c r="T111" s="10">
        <v>29405</v>
      </c>
      <c r="U111" s="10">
        <v>5</v>
      </c>
      <c r="V111" s="12">
        <v>1344</v>
      </c>
      <c r="W111" s="12">
        <v>12.5</v>
      </c>
      <c r="X111" s="10">
        <f t="shared" si="19"/>
        <v>13.649999999999999</v>
      </c>
      <c r="Y111" s="10">
        <f t="shared" si="20"/>
        <v>-1.1499999999999986</v>
      </c>
      <c r="Z111" s="10">
        <f t="shared" si="21"/>
        <v>1288.5700000000002</v>
      </c>
      <c r="AA111" s="10">
        <f t="shared" si="22"/>
        <v>1.2292441130644143</v>
      </c>
      <c r="AB111" s="10"/>
      <c r="AC111" s="10"/>
      <c r="AD111" s="10">
        <f t="shared" si="23"/>
        <v>9.6663275999999989</v>
      </c>
      <c r="AE111" s="10">
        <f t="shared" si="24"/>
        <v>9.7280604000000004</v>
      </c>
      <c r="AF111" s="10">
        <f t="shared" si="25"/>
        <v>10.2888</v>
      </c>
      <c r="AG111" s="10">
        <v>0.75</v>
      </c>
      <c r="AH111" s="10">
        <f t="shared" si="26"/>
        <v>62879.180265806484</v>
      </c>
      <c r="AI111" s="10">
        <f t="shared" si="27"/>
        <v>50965.652295163069</v>
      </c>
      <c r="AJ111" s="10">
        <f t="shared" si="28"/>
        <v>11913.527970643416</v>
      </c>
      <c r="AK111" s="10">
        <f t="shared" si="29"/>
        <v>165.56502810786941</v>
      </c>
      <c r="AL111" s="10">
        <f t="shared" si="30"/>
        <v>29239.434971892129</v>
      </c>
      <c r="AM111" s="15">
        <f t="shared" si="31"/>
        <v>-0.56305059720411699</v>
      </c>
      <c r="AN111" s="15">
        <f t="shared" si="32"/>
        <v>20.895330780824256</v>
      </c>
      <c r="AO111" s="15">
        <f t="shared" si="33"/>
        <v>10.749393966887231</v>
      </c>
      <c r="AP111" s="10">
        <f t="shared" si="34"/>
        <v>-1.0830663668872322</v>
      </c>
      <c r="AQ111" s="10">
        <f t="shared" si="35"/>
        <v>-10.075603984964582</v>
      </c>
      <c r="AR111" s="10">
        <f t="shared" si="36"/>
        <v>19.195312373798572</v>
      </c>
      <c r="AS111" s="10">
        <f t="shared" si="37"/>
        <v>13</v>
      </c>
    </row>
    <row r="112" spans="1:45" x14ac:dyDescent="0.25">
      <c r="A112" t="s">
        <v>45</v>
      </c>
      <c r="B112" s="10" t="s">
        <v>45</v>
      </c>
      <c r="C112" s="11">
        <v>42548</v>
      </c>
      <c r="D112" s="10" t="s">
        <v>40</v>
      </c>
      <c r="E112" s="10" t="s">
        <v>41</v>
      </c>
      <c r="F112" s="10">
        <v>18.739999999999998</v>
      </c>
      <c r="G112" s="10">
        <v>19.079999999999998</v>
      </c>
      <c r="H112" s="10">
        <v>64.7</v>
      </c>
      <c r="I112" s="10">
        <v>150</v>
      </c>
      <c r="J112" s="10">
        <v>20</v>
      </c>
      <c r="K112" s="10">
        <v>13.7</v>
      </c>
      <c r="L112" s="10">
        <v>13.6</v>
      </c>
      <c r="M112" s="10">
        <v>128715</v>
      </c>
      <c r="N112" s="10">
        <v>100</v>
      </c>
      <c r="O112" s="10">
        <v>150</v>
      </c>
      <c r="P112" s="10">
        <v>14</v>
      </c>
      <c r="Q112" s="10">
        <v>13</v>
      </c>
      <c r="R112" s="10">
        <v>290</v>
      </c>
      <c r="S112" s="10">
        <v>320</v>
      </c>
      <c r="T112" s="10">
        <v>23750</v>
      </c>
      <c r="U112" s="10">
        <v>5</v>
      </c>
      <c r="V112" s="12">
        <v>1344</v>
      </c>
      <c r="W112" s="12">
        <v>12.5</v>
      </c>
      <c r="X112" s="10">
        <f t="shared" si="19"/>
        <v>13.649999999999999</v>
      </c>
      <c r="Y112" s="10">
        <f t="shared" si="20"/>
        <v>-1.1499999999999986</v>
      </c>
      <c r="Z112" s="10">
        <f t="shared" si="21"/>
        <v>1288.5700000000002</v>
      </c>
      <c r="AA112" s="10">
        <f t="shared" si="22"/>
        <v>1.2292441130644143</v>
      </c>
      <c r="AB112" s="10"/>
      <c r="AC112" s="10"/>
      <c r="AD112" s="10">
        <f t="shared" si="23"/>
        <v>9.6406055999999989</v>
      </c>
      <c r="AE112" s="10">
        <f t="shared" si="24"/>
        <v>9.8155152000000001</v>
      </c>
      <c r="AF112" s="10">
        <f t="shared" si="25"/>
        <v>10.2888</v>
      </c>
      <c r="AG112" s="10">
        <v>-0.85</v>
      </c>
      <c r="AH112" s="10">
        <f t="shared" si="26"/>
        <v>-71263.070967914013</v>
      </c>
      <c r="AI112" s="10">
        <f t="shared" si="27"/>
        <v>51886.128877627219</v>
      </c>
      <c r="AJ112" s="10">
        <f t="shared" si="28"/>
        <v>-123149.19984554124</v>
      </c>
      <c r="AK112" s="10">
        <f t="shared" si="29"/>
        <v>-1726.8183470739252</v>
      </c>
      <c r="AL112" s="10">
        <f t="shared" si="30"/>
        <v>25476.818347073924</v>
      </c>
      <c r="AM112" s="15">
        <f t="shared" si="31"/>
        <v>7.270814092942838</v>
      </c>
      <c r="AN112" s="15">
        <f t="shared" si="32"/>
        <v>20.082337378849854</v>
      </c>
      <c r="AO112" s="15">
        <f t="shared" si="33"/>
        <v>10.331157641175519</v>
      </c>
      <c r="AP112" s="10">
        <f t="shared" si="34"/>
        <v>-0.69055204117552016</v>
      </c>
      <c r="AQ112" s="10">
        <f t="shared" si="35"/>
        <v>-6.6841690462962138</v>
      </c>
      <c r="AR112" s="10">
        <f t="shared" si="36"/>
        <v>7.8082804824528855</v>
      </c>
      <c r="AS112" s="10">
        <f t="shared" si="37"/>
        <v>13</v>
      </c>
    </row>
    <row r="113" spans="1:45" x14ac:dyDescent="0.25">
      <c r="A113" t="s">
        <v>45</v>
      </c>
      <c r="B113" s="10" t="s">
        <v>45</v>
      </c>
      <c r="C113" s="11">
        <v>42549</v>
      </c>
      <c r="D113" s="10" t="s">
        <v>40</v>
      </c>
      <c r="E113" s="10" t="s">
        <v>41</v>
      </c>
      <c r="F113" s="10">
        <v>18.62</v>
      </c>
      <c r="G113" s="10">
        <v>19</v>
      </c>
      <c r="H113" s="10">
        <v>62.7</v>
      </c>
      <c r="I113" s="10">
        <v>170</v>
      </c>
      <c r="J113" s="10">
        <v>25</v>
      </c>
      <c r="K113" s="10">
        <v>13.7</v>
      </c>
      <c r="L113" s="10">
        <v>13.6</v>
      </c>
      <c r="M113" s="10">
        <v>128715</v>
      </c>
      <c r="N113" s="10">
        <v>96</v>
      </c>
      <c r="O113" s="10">
        <v>170</v>
      </c>
      <c r="P113" s="10">
        <v>16</v>
      </c>
      <c r="Q113" s="10">
        <v>14</v>
      </c>
      <c r="R113" s="10">
        <v>290</v>
      </c>
      <c r="S113" s="10">
        <v>320</v>
      </c>
      <c r="T113" s="10">
        <v>20470</v>
      </c>
      <c r="U113" s="10">
        <v>5</v>
      </c>
      <c r="V113" s="12">
        <v>1344</v>
      </c>
      <c r="W113" s="12">
        <v>12.5</v>
      </c>
      <c r="X113" s="10">
        <f t="shared" si="19"/>
        <v>13.649999999999999</v>
      </c>
      <c r="Y113" s="10">
        <f t="shared" si="20"/>
        <v>-1.1499999999999986</v>
      </c>
      <c r="Z113" s="10">
        <f t="shared" si="21"/>
        <v>1288.5700000000002</v>
      </c>
      <c r="AA113" s="10">
        <f t="shared" si="22"/>
        <v>1.2207416464341916</v>
      </c>
      <c r="AB113" s="10"/>
      <c r="AC113" s="10"/>
      <c r="AD113" s="10">
        <f t="shared" si="23"/>
        <v>9.578872800000001</v>
      </c>
      <c r="AE113" s="10">
        <f t="shared" si="24"/>
        <v>9.7743599999999997</v>
      </c>
      <c r="AF113" s="10">
        <f t="shared" si="25"/>
        <v>12.861000000000001</v>
      </c>
      <c r="AG113" s="10">
        <v>-0.73340000000000005</v>
      </c>
      <c r="AH113" s="10">
        <f t="shared" si="26"/>
        <v>-95409.619432053223</v>
      </c>
      <c r="AI113" s="10">
        <f t="shared" si="27"/>
        <v>51096.053183922384</v>
      </c>
      <c r="AJ113" s="10">
        <f t="shared" si="28"/>
        <v>-146505.67261597561</v>
      </c>
      <c r="AK113" s="10">
        <f t="shared" si="29"/>
        <v>-2045.7131231295534</v>
      </c>
      <c r="AL113" s="10">
        <f t="shared" si="30"/>
        <v>22515.713123129553</v>
      </c>
      <c r="AM113" s="15">
        <f t="shared" si="31"/>
        <v>9.9937133518786183</v>
      </c>
      <c r="AN113" s="15">
        <f t="shared" si="32"/>
        <v>19.38010434950268</v>
      </c>
      <c r="AO113" s="15">
        <f t="shared" si="33"/>
        <v>9.9699008815581589</v>
      </c>
      <c r="AP113" s="10">
        <f t="shared" si="34"/>
        <v>-0.39102808155815794</v>
      </c>
      <c r="AQ113" s="10">
        <f t="shared" si="35"/>
        <v>-3.9220859485319739</v>
      </c>
      <c r="AR113" s="10">
        <f t="shared" si="36"/>
        <v>5.0116328020157148</v>
      </c>
      <c r="AS113" s="10">
        <f t="shared" si="37"/>
        <v>14</v>
      </c>
    </row>
    <row r="114" spans="1:45" x14ac:dyDescent="0.25">
      <c r="A114" t="s">
        <v>45</v>
      </c>
      <c r="B114" s="10" t="s">
        <v>45</v>
      </c>
      <c r="C114" s="11">
        <v>42550</v>
      </c>
      <c r="D114" s="10" t="s">
        <v>40</v>
      </c>
      <c r="E114" s="10" t="s">
        <v>41</v>
      </c>
      <c r="F114" s="10">
        <v>17.95</v>
      </c>
      <c r="G114" s="10">
        <v>18.079999999999998</v>
      </c>
      <c r="H114" s="10">
        <v>61.4</v>
      </c>
      <c r="I114" s="10">
        <v>170</v>
      </c>
      <c r="J114" s="10">
        <v>25</v>
      </c>
      <c r="K114" s="10">
        <v>13.7</v>
      </c>
      <c r="L114" s="10">
        <v>13.6</v>
      </c>
      <c r="M114" s="10">
        <v>128715</v>
      </c>
      <c r="N114" s="10">
        <v>76</v>
      </c>
      <c r="O114" s="10">
        <v>170</v>
      </c>
      <c r="P114" s="10">
        <v>16</v>
      </c>
      <c r="Q114" s="10">
        <v>14</v>
      </c>
      <c r="R114" s="10">
        <v>290</v>
      </c>
      <c r="S114" s="10">
        <v>320</v>
      </c>
      <c r="T114" s="10">
        <v>19650</v>
      </c>
      <c r="U114" s="10">
        <v>5</v>
      </c>
      <c r="V114" s="12">
        <v>1344</v>
      </c>
      <c r="W114" s="12">
        <v>12.5</v>
      </c>
      <c r="X114" s="10">
        <f t="shared" si="19"/>
        <v>13.649999999999999</v>
      </c>
      <c r="Y114" s="10">
        <f t="shared" si="20"/>
        <v>-1.1499999999999986</v>
      </c>
      <c r="Z114" s="10">
        <f t="shared" si="21"/>
        <v>1288.5700000000002</v>
      </c>
      <c r="AA114" s="10">
        <f t="shared" si="22"/>
        <v>1.2207416464341916</v>
      </c>
      <c r="AB114" s="10"/>
      <c r="AC114" s="10"/>
      <c r="AD114" s="10">
        <f t="shared" si="23"/>
        <v>9.2341979999999992</v>
      </c>
      <c r="AE114" s="10">
        <f t="shared" si="24"/>
        <v>9.3010751999999997</v>
      </c>
      <c r="AF114" s="10">
        <f t="shared" si="25"/>
        <v>12.861000000000001</v>
      </c>
      <c r="AG114" s="10">
        <v>-0.73340000000000005</v>
      </c>
      <c r="AH114" s="10">
        <f t="shared" si="26"/>
        <v>-95409.619432053223</v>
      </c>
      <c r="AI114" s="10">
        <f t="shared" si="27"/>
        <v>46267.603544323894</v>
      </c>
      <c r="AJ114" s="10">
        <f t="shared" si="28"/>
        <v>-141677.22297637712</v>
      </c>
      <c r="AK114" s="10">
        <f t="shared" si="29"/>
        <v>-1882.5007214720733</v>
      </c>
      <c r="AL114" s="10">
        <f t="shared" si="30"/>
        <v>21532.500721472072</v>
      </c>
      <c r="AM114" s="15">
        <f t="shared" si="31"/>
        <v>9.5801563433693211</v>
      </c>
      <c r="AN114" s="15">
        <f t="shared" si="32"/>
        <v>19.13242978567602</v>
      </c>
      <c r="AO114" s="15">
        <f t="shared" si="33"/>
        <v>9.8424871789431716</v>
      </c>
      <c r="AP114" s="10">
        <f t="shared" si="34"/>
        <v>-0.60828917894317236</v>
      </c>
      <c r="AQ114" s="10">
        <f t="shared" si="35"/>
        <v>-6.1802384690379331</v>
      </c>
      <c r="AR114" s="10">
        <f t="shared" si="36"/>
        <v>5.244744034430413</v>
      </c>
      <c r="AS114" s="10">
        <f t="shared" si="37"/>
        <v>14</v>
      </c>
    </row>
    <row r="115" spans="1:45" x14ac:dyDescent="0.25">
      <c r="A115" t="s">
        <v>45</v>
      </c>
      <c r="B115" s="10" t="s">
        <v>45</v>
      </c>
      <c r="C115" s="11">
        <v>42551</v>
      </c>
      <c r="D115" s="10" t="s">
        <v>40</v>
      </c>
      <c r="E115" s="10" t="s">
        <v>41</v>
      </c>
      <c r="F115" s="10">
        <v>13.04</v>
      </c>
      <c r="G115" s="10">
        <v>13.75</v>
      </c>
      <c r="H115" s="10">
        <v>47</v>
      </c>
      <c r="I115" s="10">
        <v>130</v>
      </c>
      <c r="J115" s="10">
        <v>30</v>
      </c>
      <c r="K115" s="10">
        <v>13.7</v>
      </c>
      <c r="L115" s="10">
        <v>13.6</v>
      </c>
      <c r="M115" s="10">
        <v>128715</v>
      </c>
      <c r="N115" s="10">
        <v>73</v>
      </c>
      <c r="O115" s="10">
        <v>130</v>
      </c>
      <c r="P115" s="10">
        <v>18</v>
      </c>
      <c r="Q115" s="10">
        <v>17</v>
      </c>
      <c r="R115" s="10">
        <v>245</v>
      </c>
      <c r="S115" s="10">
        <v>260</v>
      </c>
      <c r="T115" s="10">
        <v>9030</v>
      </c>
      <c r="U115" s="10">
        <v>6</v>
      </c>
      <c r="V115" s="12">
        <v>1344</v>
      </c>
      <c r="W115" s="12">
        <v>12.5</v>
      </c>
      <c r="X115" s="10">
        <f t="shared" si="19"/>
        <v>13.649999999999999</v>
      </c>
      <c r="Y115" s="10">
        <f t="shared" si="20"/>
        <v>-1.1499999999999986</v>
      </c>
      <c r="Z115" s="10">
        <f t="shared" si="21"/>
        <v>1288.5700000000002</v>
      </c>
      <c r="AA115" s="10">
        <f t="shared" si="22"/>
        <v>1.2123559919850473</v>
      </c>
      <c r="AB115" s="10"/>
      <c r="AC115" s="10"/>
      <c r="AD115" s="10">
        <f t="shared" si="23"/>
        <v>6.7082975999999999</v>
      </c>
      <c r="AE115" s="10">
        <f t="shared" si="24"/>
        <v>7.07355</v>
      </c>
      <c r="AF115" s="10">
        <f t="shared" si="25"/>
        <v>15.433199999999999</v>
      </c>
      <c r="AG115" s="10">
        <v>-0.58320000000000005</v>
      </c>
      <c r="AH115" s="10">
        <f t="shared" si="26"/>
        <v>-108501.98100867507</v>
      </c>
      <c r="AI115" s="10">
        <f t="shared" si="27"/>
        <v>26576.142991593868</v>
      </c>
      <c r="AJ115" s="10">
        <f t="shared" si="28"/>
        <v>-135078.12400026893</v>
      </c>
      <c r="AK115" s="10">
        <f t="shared" si="29"/>
        <v>-1364.9740914601462</v>
      </c>
      <c r="AL115" s="10">
        <f t="shared" si="30"/>
        <v>10394.974091460146</v>
      </c>
      <c r="AM115" s="15">
        <f t="shared" si="31"/>
        <v>15.115992153489989</v>
      </c>
      <c r="AN115" s="15">
        <f t="shared" si="32"/>
        <v>15.512396838213883</v>
      </c>
      <c r="AO115" s="15">
        <f t="shared" si="33"/>
        <v>7.9801974294507501</v>
      </c>
      <c r="AP115" s="10">
        <f t="shared" si="34"/>
        <v>-1.2718998294507502</v>
      </c>
      <c r="AQ115" s="10">
        <f t="shared" si="35"/>
        <v>-15.938200034460687</v>
      </c>
      <c r="AR115" s="10">
        <f t="shared" si="36"/>
        <v>19.194044211407782</v>
      </c>
      <c r="AS115" s="10">
        <f t="shared" si="37"/>
        <v>17</v>
      </c>
    </row>
    <row r="116" spans="1:45" x14ac:dyDescent="0.25">
      <c r="A116" t="s">
        <v>45</v>
      </c>
      <c r="B116" s="10" t="s">
        <v>45</v>
      </c>
      <c r="C116" s="11">
        <v>42552</v>
      </c>
      <c r="D116" s="10" t="s">
        <v>40</v>
      </c>
      <c r="E116" s="10" t="s">
        <v>41</v>
      </c>
      <c r="F116" s="10">
        <v>13.300000190734901</v>
      </c>
      <c r="G116" s="10">
        <v>13.3</v>
      </c>
      <c r="H116" s="10">
        <v>48.1</v>
      </c>
      <c r="I116" s="10">
        <v>170</v>
      </c>
      <c r="J116" s="10">
        <v>35</v>
      </c>
      <c r="K116" s="10">
        <v>13.7</v>
      </c>
      <c r="L116" s="10">
        <v>13.6</v>
      </c>
      <c r="M116" s="10">
        <v>128715</v>
      </c>
      <c r="N116" s="10">
        <v>82</v>
      </c>
      <c r="O116" s="10">
        <v>170</v>
      </c>
      <c r="P116" s="10">
        <v>18</v>
      </c>
      <c r="Q116" s="10">
        <v>16</v>
      </c>
      <c r="R116" s="10">
        <v>245</v>
      </c>
      <c r="S116" s="10">
        <v>260</v>
      </c>
      <c r="T116" s="10">
        <v>10000</v>
      </c>
      <c r="U116" s="10">
        <v>6</v>
      </c>
      <c r="V116" s="12">
        <v>1344</v>
      </c>
      <c r="W116" s="12">
        <v>12.5</v>
      </c>
      <c r="X116" s="10">
        <f t="shared" si="19"/>
        <v>13.649999999999999</v>
      </c>
      <c r="Y116" s="10">
        <f t="shared" si="20"/>
        <v>-1.1499999999999986</v>
      </c>
      <c r="Z116" s="10">
        <f t="shared" si="21"/>
        <v>1288.5700000000002</v>
      </c>
      <c r="AA116" s="10">
        <f t="shared" si="22"/>
        <v>1.2123559919850473</v>
      </c>
      <c r="AB116" s="10"/>
      <c r="AC116" s="10"/>
      <c r="AD116" s="10">
        <f t="shared" si="23"/>
        <v>6.8420520981216626</v>
      </c>
      <c r="AE116" s="10">
        <f t="shared" si="24"/>
        <v>6.8420520000000007</v>
      </c>
      <c r="AF116" s="10">
        <f t="shared" si="25"/>
        <v>18.005400000000002</v>
      </c>
      <c r="AG116" s="10">
        <v>-0.73340000000000005</v>
      </c>
      <c r="AH116" s="10">
        <f t="shared" si="26"/>
        <v>-185718.27325847591</v>
      </c>
      <c r="AI116" s="10">
        <f t="shared" si="27"/>
        <v>24865.078658025996</v>
      </c>
      <c r="AJ116" s="10">
        <f t="shared" si="28"/>
        <v>-210583.35191650191</v>
      </c>
      <c r="AK116" s="10">
        <f t="shared" si="29"/>
        <v>-2058.3174916385801</v>
      </c>
      <c r="AL116" s="10">
        <f t="shared" si="30"/>
        <v>12058.31749163858</v>
      </c>
      <c r="AM116" s="15">
        <f t="shared" si="31"/>
        <v>20.583174916385794</v>
      </c>
      <c r="AN116" s="15">
        <f t="shared" si="32"/>
        <v>16.189853806715675</v>
      </c>
      <c r="AO116" s="15">
        <f t="shared" si="33"/>
        <v>8.3287083923268117</v>
      </c>
      <c r="AP116" s="10">
        <f t="shared" si="34"/>
        <v>-1.4866562942051491</v>
      </c>
      <c r="AQ116" s="10">
        <f t="shared" si="35"/>
        <v>-17.849782033127688</v>
      </c>
      <c r="AR116" s="10">
        <f t="shared" si="36"/>
        <v>11.827834674389523</v>
      </c>
      <c r="AS116" s="10">
        <f t="shared" si="37"/>
        <v>16</v>
      </c>
    </row>
    <row r="117" spans="1:45" x14ac:dyDescent="0.25">
      <c r="A117" t="s">
        <v>45</v>
      </c>
      <c r="B117" s="10" t="s">
        <v>45</v>
      </c>
      <c r="C117" s="11">
        <v>42555</v>
      </c>
      <c r="D117" s="10" t="s">
        <v>40</v>
      </c>
      <c r="E117" s="10" t="s">
        <v>41</v>
      </c>
      <c r="F117" s="10">
        <v>19</v>
      </c>
      <c r="G117" s="10">
        <v>17.86</v>
      </c>
      <c r="H117" s="10">
        <v>67.8</v>
      </c>
      <c r="I117" s="10">
        <v>20</v>
      </c>
      <c r="J117" s="10">
        <v>30</v>
      </c>
      <c r="K117" s="10">
        <v>13.5</v>
      </c>
      <c r="L117" s="10">
        <v>13.2</v>
      </c>
      <c r="M117" s="10">
        <v>127031</v>
      </c>
      <c r="N117" s="10">
        <v>68</v>
      </c>
      <c r="O117" s="10">
        <v>20</v>
      </c>
      <c r="P117" s="10">
        <v>22</v>
      </c>
      <c r="Q117" s="10">
        <v>20</v>
      </c>
      <c r="R117" s="10">
        <v>320</v>
      </c>
      <c r="S117" s="10">
        <v>350</v>
      </c>
      <c r="T117" s="10">
        <v>25615</v>
      </c>
      <c r="U117" s="10">
        <v>6</v>
      </c>
      <c r="V117" s="12">
        <v>1344</v>
      </c>
      <c r="W117" s="12">
        <v>12.5</v>
      </c>
      <c r="X117" s="10">
        <f t="shared" si="19"/>
        <v>13.35</v>
      </c>
      <c r="Y117" s="10">
        <f t="shared" si="20"/>
        <v>-0.84999999999999964</v>
      </c>
      <c r="Z117" s="10">
        <f t="shared" si="21"/>
        <v>1303.03</v>
      </c>
      <c r="AA117" s="10">
        <f t="shared" si="22"/>
        <v>1.1959256210958717</v>
      </c>
      <c r="AB117" s="10"/>
      <c r="AC117" s="10"/>
      <c r="AD117" s="10">
        <f t="shared" si="23"/>
        <v>9.7743599999999997</v>
      </c>
      <c r="AE117" s="10">
        <f t="shared" si="24"/>
        <v>9.1878983999999999</v>
      </c>
      <c r="AF117" s="10">
        <f t="shared" si="25"/>
        <v>15.433199999999999</v>
      </c>
      <c r="AG117" s="10">
        <v>0.75</v>
      </c>
      <c r="AH117" s="10">
        <f t="shared" si="26"/>
        <v>139188.00854623632</v>
      </c>
      <c r="AI117" s="10">
        <f t="shared" si="27"/>
        <v>44727.010367103743</v>
      </c>
      <c r="AJ117" s="10">
        <f t="shared" si="28"/>
        <v>94460.998179132584</v>
      </c>
      <c r="AK117" s="10">
        <f t="shared" si="29"/>
        <v>1239.8543629035075</v>
      </c>
      <c r="AL117" s="10">
        <f t="shared" si="30"/>
        <v>24375.145637096492</v>
      </c>
      <c r="AM117" s="15">
        <f t="shared" si="31"/>
        <v>-4.8403449654636281</v>
      </c>
      <c r="AN117" s="15">
        <f t="shared" si="32"/>
        <v>19.85628174469489</v>
      </c>
      <c r="AO117" s="15">
        <f t="shared" si="33"/>
        <v>10.21486558074084</v>
      </c>
      <c r="AP117" s="10">
        <f t="shared" si="34"/>
        <v>-0.44050558074084023</v>
      </c>
      <c r="AQ117" s="10">
        <f t="shared" si="35"/>
        <v>-4.3123972338057168</v>
      </c>
      <c r="AR117" s="10">
        <f t="shared" si="36"/>
        <v>14.382981230928666</v>
      </c>
      <c r="AS117" s="10">
        <f t="shared" si="37"/>
        <v>20</v>
      </c>
    </row>
    <row r="118" spans="1:45" x14ac:dyDescent="0.25">
      <c r="A118" t="s">
        <v>45</v>
      </c>
      <c r="B118" s="10" t="s">
        <v>45</v>
      </c>
      <c r="C118" s="11">
        <v>42556</v>
      </c>
      <c r="D118" s="10" t="s">
        <v>40</v>
      </c>
      <c r="E118" s="10" t="s">
        <v>41</v>
      </c>
      <c r="F118" s="10">
        <v>18.100000000000001</v>
      </c>
      <c r="G118" s="10">
        <v>18</v>
      </c>
      <c r="H118" s="10">
        <v>64.7</v>
      </c>
      <c r="I118" s="10">
        <v>30</v>
      </c>
      <c r="J118" s="10">
        <v>18</v>
      </c>
      <c r="K118" s="10">
        <v>13.5</v>
      </c>
      <c r="L118" s="10">
        <v>13.2</v>
      </c>
      <c r="M118" s="10">
        <v>127031</v>
      </c>
      <c r="N118" s="10">
        <v>67</v>
      </c>
      <c r="O118" s="10">
        <v>30</v>
      </c>
      <c r="P118" s="10">
        <v>24</v>
      </c>
      <c r="Q118" s="10">
        <v>22</v>
      </c>
      <c r="R118" s="10">
        <v>320</v>
      </c>
      <c r="S118" s="10">
        <v>350</v>
      </c>
      <c r="T118" s="10">
        <v>24195</v>
      </c>
      <c r="U118" s="10">
        <v>5</v>
      </c>
      <c r="V118" s="12">
        <v>1344</v>
      </c>
      <c r="W118" s="12">
        <v>12.5</v>
      </c>
      <c r="X118" s="10">
        <f t="shared" si="19"/>
        <v>13.35</v>
      </c>
      <c r="Y118" s="10">
        <f t="shared" si="20"/>
        <v>-0.84999999999999964</v>
      </c>
      <c r="Z118" s="10">
        <f t="shared" si="21"/>
        <v>1303.03</v>
      </c>
      <c r="AA118" s="10">
        <f t="shared" si="22"/>
        <v>1.187876315216041</v>
      </c>
      <c r="AB118" s="10"/>
      <c r="AC118" s="10"/>
      <c r="AD118" s="10">
        <f t="shared" si="23"/>
        <v>9.3113640000000011</v>
      </c>
      <c r="AE118" s="10">
        <f t="shared" si="24"/>
        <v>9.259920000000001</v>
      </c>
      <c r="AF118" s="10">
        <f t="shared" si="25"/>
        <v>9.259920000000001</v>
      </c>
      <c r="AG118" s="10">
        <v>0.65</v>
      </c>
      <c r="AH118" s="10">
        <f t="shared" si="26"/>
        <v>43134.370874627486</v>
      </c>
      <c r="AI118" s="10">
        <f t="shared" si="27"/>
        <v>45125.187991917985</v>
      </c>
      <c r="AJ118" s="10">
        <f t="shared" si="28"/>
        <v>-1990.8171172904986</v>
      </c>
      <c r="AK118" s="10">
        <f t="shared" si="29"/>
        <v>-26.335438915343765</v>
      </c>
      <c r="AL118" s="10">
        <f t="shared" si="30"/>
        <v>24221.335438915343</v>
      </c>
      <c r="AM118" s="15">
        <f t="shared" si="31"/>
        <v>0.10884661671974714</v>
      </c>
      <c r="AN118" s="15">
        <f t="shared" si="32"/>
        <v>19.820024183695327</v>
      </c>
      <c r="AO118" s="15">
        <f t="shared" si="33"/>
        <v>10.196213241060224</v>
      </c>
      <c r="AP118" s="10">
        <f t="shared" si="34"/>
        <v>-0.88484924106022333</v>
      </c>
      <c r="AQ118" s="10">
        <f t="shared" si="35"/>
        <v>-8.6782143540989214</v>
      </c>
      <c r="AR118" s="10">
        <f t="shared" si="36"/>
        <v>12.043226753655381</v>
      </c>
      <c r="AS118" s="10">
        <f t="shared" si="37"/>
        <v>22</v>
      </c>
    </row>
    <row r="119" spans="1:45" x14ac:dyDescent="0.25">
      <c r="A119" t="s">
        <v>45</v>
      </c>
      <c r="B119" s="10" t="s">
        <v>45</v>
      </c>
      <c r="C119" s="11">
        <v>42557</v>
      </c>
      <c r="D119" s="10" t="s">
        <v>40</v>
      </c>
      <c r="E119" s="10" t="s">
        <v>41</v>
      </c>
      <c r="F119" s="10">
        <v>18.670000000000002</v>
      </c>
      <c r="G119" s="10">
        <v>18.46</v>
      </c>
      <c r="H119" s="10">
        <v>65.900000000000006</v>
      </c>
      <c r="I119" s="10">
        <v>10</v>
      </c>
      <c r="J119" s="10">
        <v>24</v>
      </c>
      <c r="K119" s="10">
        <v>13.5</v>
      </c>
      <c r="L119" s="10">
        <v>13.2</v>
      </c>
      <c r="M119" s="10">
        <v>127031</v>
      </c>
      <c r="N119" s="10">
        <v>66</v>
      </c>
      <c r="O119" s="10">
        <v>10</v>
      </c>
      <c r="P119" s="10">
        <v>25</v>
      </c>
      <c r="Q119" s="10">
        <v>22</v>
      </c>
      <c r="R119" s="10">
        <v>325</v>
      </c>
      <c r="S119" s="10">
        <v>355</v>
      </c>
      <c r="T119" s="10">
        <v>24980</v>
      </c>
      <c r="U119" s="10">
        <v>5</v>
      </c>
      <c r="V119" s="12">
        <v>1344</v>
      </c>
      <c r="W119" s="12">
        <v>12.5</v>
      </c>
      <c r="X119" s="10">
        <f t="shared" si="19"/>
        <v>13.35</v>
      </c>
      <c r="Y119" s="10">
        <f t="shared" si="20"/>
        <v>-0.84999999999999964</v>
      </c>
      <c r="Z119" s="10">
        <f t="shared" si="21"/>
        <v>1303.03</v>
      </c>
      <c r="AA119" s="10">
        <f t="shared" si="22"/>
        <v>1.1838921585324385</v>
      </c>
      <c r="AB119" s="10"/>
      <c r="AC119" s="10"/>
      <c r="AD119" s="10">
        <f t="shared" si="23"/>
        <v>9.604594800000001</v>
      </c>
      <c r="AE119" s="10">
        <f t="shared" si="24"/>
        <v>9.4965624000000002</v>
      </c>
      <c r="AF119" s="10">
        <f t="shared" si="25"/>
        <v>12.34656</v>
      </c>
      <c r="AG119" s="10">
        <v>0.75</v>
      </c>
      <c r="AH119" s="10">
        <f t="shared" si="26"/>
        <v>88183.994842696135</v>
      </c>
      <c r="AI119" s="10">
        <f t="shared" si="27"/>
        <v>47301.871971105029</v>
      </c>
      <c r="AJ119" s="10">
        <f t="shared" si="28"/>
        <v>40882.122871591106</v>
      </c>
      <c r="AK119" s="10">
        <f t="shared" si="29"/>
        <v>554.62804413504591</v>
      </c>
      <c r="AL119" s="10">
        <f t="shared" si="30"/>
        <v>24425.371955864954</v>
      </c>
      <c r="AM119" s="15">
        <f t="shared" si="31"/>
        <v>-2.2202884072659983</v>
      </c>
      <c r="AN119" s="15">
        <f t="shared" si="32"/>
        <v>19.868086328636529</v>
      </c>
      <c r="AO119" s="15">
        <f t="shared" si="33"/>
        <v>10.220938330903776</v>
      </c>
      <c r="AP119" s="10">
        <f t="shared" si="34"/>
        <v>-0.61634353090377481</v>
      </c>
      <c r="AQ119" s="10">
        <f t="shared" si="35"/>
        <v>-6.0302049669961688</v>
      </c>
      <c r="AR119" s="10">
        <f t="shared" si="36"/>
        <v>20.9614958719181</v>
      </c>
      <c r="AS119" s="10">
        <f t="shared" si="37"/>
        <v>22</v>
      </c>
    </row>
    <row r="120" spans="1:45" x14ac:dyDescent="0.25">
      <c r="A120" t="s">
        <v>45</v>
      </c>
      <c r="B120" s="10" t="s">
        <v>45</v>
      </c>
      <c r="C120" s="11">
        <v>42558</v>
      </c>
      <c r="D120" s="10" t="s">
        <v>40</v>
      </c>
      <c r="E120" s="10" t="s">
        <v>41</v>
      </c>
      <c r="F120" s="10">
        <v>18.43</v>
      </c>
      <c r="G120" s="10">
        <v>18.91</v>
      </c>
      <c r="H120" s="10">
        <v>64.8</v>
      </c>
      <c r="I120" s="10">
        <v>10</v>
      </c>
      <c r="J120" s="10">
        <v>20</v>
      </c>
      <c r="K120" s="10">
        <v>13.5</v>
      </c>
      <c r="L120" s="10">
        <v>13.2</v>
      </c>
      <c r="M120" s="10">
        <v>127031</v>
      </c>
      <c r="N120" s="10">
        <v>58</v>
      </c>
      <c r="O120" s="10">
        <v>10</v>
      </c>
      <c r="P120" s="10">
        <v>23</v>
      </c>
      <c r="Q120" s="10">
        <v>20</v>
      </c>
      <c r="R120" s="10">
        <v>325</v>
      </c>
      <c r="S120" s="10">
        <v>350</v>
      </c>
      <c r="T120" s="10">
        <v>23890</v>
      </c>
      <c r="U120" s="10">
        <v>4</v>
      </c>
      <c r="V120" s="12">
        <v>1344</v>
      </c>
      <c r="W120" s="12">
        <v>12.5</v>
      </c>
      <c r="X120" s="10">
        <f t="shared" si="19"/>
        <v>13.35</v>
      </c>
      <c r="Y120" s="10">
        <f t="shared" si="20"/>
        <v>-0.84999999999999964</v>
      </c>
      <c r="Z120" s="10">
        <f t="shared" si="21"/>
        <v>1303.03</v>
      </c>
      <c r="AA120" s="10">
        <f t="shared" si="22"/>
        <v>1.1918873782422643</v>
      </c>
      <c r="AB120" s="10"/>
      <c r="AC120" s="10"/>
      <c r="AD120" s="10">
        <f t="shared" si="23"/>
        <v>9.4811291999999998</v>
      </c>
      <c r="AE120" s="10">
        <f t="shared" si="24"/>
        <v>9.7280604000000004</v>
      </c>
      <c r="AF120" s="10">
        <f t="shared" si="25"/>
        <v>10.2888</v>
      </c>
      <c r="AG120" s="10">
        <v>0.75</v>
      </c>
      <c r="AH120" s="10">
        <f t="shared" si="26"/>
        <v>61652.451981798484</v>
      </c>
      <c r="AI120" s="10">
        <f t="shared" si="27"/>
        <v>49971.348506228467</v>
      </c>
      <c r="AJ120" s="10">
        <f t="shared" si="28"/>
        <v>11681.103475570017</v>
      </c>
      <c r="AK120" s="10">
        <f t="shared" si="29"/>
        <v>162.3349716414215</v>
      </c>
      <c r="AL120" s="10">
        <f t="shared" si="30"/>
        <v>23727.665028358577</v>
      </c>
      <c r="AM120" s="15">
        <f t="shared" si="31"/>
        <v>-0.67951013663216064</v>
      </c>
      <c r="AN120" s="15">
        <f t="shared" si="32"/>
        <v>19.702534574135832</v>
      </c>
      <c r="AO120" s="15">
        <f t="shared" si="33"/>
        <v>10.135771886318437</v>
      </c>
      <c r="AP120" s="10">
        <f t="shared" si="34"/>
        <v>-0.65464268631843758</v>
      </c>
      <c r="AQ120" s="10">
        <f t="shared" si="35"/>
        <v>-6.4587353944112884</v>
      </c>
      <c r="AR120" s="10">
        <f t="shared" si="36"/>
        <v>19.195312373798572</v>
      </c>
      <c r="AS120" s="10">
        <f t="shared" si="37"/>
        <v>20</v>
      </c>
    </row>
    <row r="121" spans="1:45" x14ac:dyDescent="0.25">
      <c r="A121" t="s">
        <v>45</v>
      </c>
      <c r="B121" s="10" t="s">
        <v>45</v>
      </c>
      <c r="C121" s="11">
        <v>42559</v>
      </c>
      <c r="D121" s="10" t="s">
        <v>40</v>
      </c>
      <c r="E121" s="10" t="s">
        <v>41</v>
      </c>
      <c r="F121" s="10">
        <v>18.45</v>
      </c>
      <c r="G121" s="10">
        <v>18.66</v>
      </c>
      <c r="H121" s="10">
        <v>63.9</v>
      </c>
      <c r="I121" s="10">
        <v>30</v>
      </c>
      <c r="J121" s="10">
        <v>18</v>
      </c>
      <c r="K121" s="10">
        <v>13.5</v>
      </c>
      <c r="L121" s="10">
        <v>13.2</v>
      </c>
      <c r="M121" s="10">
        <v>127031</v>
      </c>
      <c r="N121" s="10">
        <v>58</v>
      </c>
      <c r="O121" s="10">
        <v>30</v>
      </c>
      <c r="P121" s="10">
        <v>23</v>
      </c>
      <c r="Q121" s="10">
        <v>20</v>
      </c>
      <c r="R121" s="10">
        <v>325</v>
      </c>
      <c r="S121" s="10">
        <v>350</v>
      </c>
      <c r="T121" s="10">
        <v>23070</v>
      </c>
      <c r="U121" s="10">
        <v>4</v>
      </c>
      <c r="V121" s="12">
        <v>1344</v>
      </c>
      <c r="W121" s="12">
        <v>12.5</v>
      </c>
      <c r="X121" s="10">
        <f t="shared" si="19"/>
        <v>13.35</v>
      </c>
      <c r="Y121" s="10">
        <f t="shared" si="20"/>
        <v>-0.84999999999999964</v>
      </c>
      <c r="Z121" s="10">
        <f t="shared" si="21"/>
        <v>1303.03</v>
      </c>
      <c r="AA121" s="10">
        <f t="shared" si="22"/>
        <v>1.1918873782422643</v>
      </c>
      <c r="AB121" s="10"/>
      <c r="AC121" s="10"/>
      <c r="AD121" s="10">
        <f t="shared" si="23"/>
        <v>9.4914179999999995</v>
      </c>
      <c r="AE121" s="10">
        <f t="shared" si="24"/>
        <v>9.5994504000000003</v>
      </c>
      <c r="AF121" s="10">
        <f t="shared" si="25"/>
        <v>9.259920000000001</v>
      </c>
      <c r="AG121" s="10">
        <v>0.65</v>
      </c>
      <c r="AH121" s="10">
        <f t="shared" si="26"/>
        <v>43280.021291222547</v>
      </c>
      <c r="AI121" s="10">
        <f t="shared" si="27"/>
        <v>48658.788354353295</v>
      </c>
      <c r="AJ121" s="10">
        <f t="shared" si="28"/>
        <v>-5378.7670631307483</v>
      </c>
      <c r="AK121" s="10">
        <f t="shared" si="29"/>
        <v>-73.761725193824702</v>
      </c>
      <c r="AL121" s="10">
        <f t="shared" si="30"/>
        <v>23143.761725193825</v>
      </c>
      <c r="AM121" s="15">
        <f t="shared" si="31"/>
        <v>0.31973006152503047</v>
      </c>
      <c r="AN121" s="15">
        <f t="shared" si="32"/>
        <v>19.561305537117331</v>
      </c>
      <c r="AO121" s="15">
        <f t="shared" si="33"/>
        <v>10.06311802051464</v>
      </c>
      <c r="AP121" s="10">
        <f t="shared" si="34"/>
        <v>-0.57170002051464053</v>
      </c>
      <c r="AQ121" s="10">
        <f t="shared" si="35"/>
        <v>-5.6811419616581533</v>
      </c>
      <c r="AR121" s="10">
        <f t="shared" si="36"/>
        <v>12.266731414247376</v>
      </c>
      <c r="AS121" s="10">
        <f t="shared" si="37"/>
        <v>20</v>
      </c>
    </row>
    <row r="122" spans="1:45" x14ac:dyDescent="0.25">
      <c r="A122" t="s">
        <v>45</v>
      </c>
      <c r="B122" s="10" t="s">
        <v>45</v>
      </c>
      <c r="C122" s="11">
        <v>42560</v>
      </c>
      <c r="D122" s="10" t="s">
        <v>40</v>
      </c>
      <c r="E122" s="10" t="s">
        <v>41</v>
      </c>
      <c r="F122" s="10">
        <v>18.649999999999999</v>
      </c>
      <c r="G122" s="10">
        <v>18.739999999999998</v>
      </c>
      <c r="H122" s="10">
        <v>63.9</v>
      </c>
      <c r="I122" s="10">
        <v>50</v>
      </c>
      <c r="J122" s="10">
        <v>14</v>
      </c>
      <c r="K122" s="10">
        <v>13.5</v>
      </c>
      <c r="L122" s="10">
        <v>13.2</v>
      </c>
      <c r="M122" s="10">
        <v>127031</v>
      </c>
      <c r="N122" s="10">
        <v>53</v>
      </c>
      <c r="O122" s="10">
        <v>50</v>
      </c>
      <c r="P122" s="10">
        <v>24</v>
      </c>
      <c r="Q122" s="10">
        <v>22</v>
      </c>
      <c r="R122" s="10">
        <v>325</v>
      </c>
      <c r="S122" s="10">
        <v>350</v>
      </c>
      <c r="T122" s="10">
        <v>22360</v>
      </c>
      <c r="U122" s="10">
        <v>4</v>
      </c>
      <c r="V122" s="12">
        <v>1344</v>
      </c>
      <c r="W122" s="12">
        <v>12.5</v>
      </c>
      <c r="X122" s="10">
        <f t="shared" si="19"/>
        <v>13.35</v>
      </c>
      <c r="Y122" s="10">
        <f t="shared" si="20"/>
        <v>-0.84999999999999964</v>
      </c>
      <c r="Z122" s="10">
        <f t="shared" si="21"/>
        <v>1303.03</v>
      </c>
      <c r="AA122" s="10">
        <f t="shared" si="22"/>
        <v>1.187876315216041</v>
      </c>
      <c r="AB122" s="10"/>
      <c r="AC122" s="10"/>
      <c r="AD122" s="10">
        <f t="shared" si="23"/>
        <v>9.5943059999999996</v>
      </c>
      <c r="AE122" s="10">
        <f t="shared" si="24"/>
        <v>9.6406055999999989</v>
      </c>
      <c r="AF122" s="10">
        <f t="shared" si="25"/>
        <v>7.2021600000000001</v>
      </c>
      <c r="AG122" s="10">
        <v>0.34670000000000001</v>
      </c>
      <c r="AH122" s="10">
        <f t="shared" si="26"/>
        <v>13917.941742249459</v>
      </c>
      <c r="AI122" s="10">
        <f t="shared" si="27"/>
        <v>48911.748365526204</v>
      </c>
      <c r="AJ122" s="10">
        <f t="shared" si="28"/>
        <v>-34993.806623276745</v>
      </c>
      <c r="AK122" s="10">
        <f t="shared" si="29"/>
        <v>-481.94498299668402</v>
      </c>
      <c r="AL122" s="10">
        <f t="shared" si="30"/>
        <v>22841.944982996683</v>
      </c>
      <c r="AM122" s="15">
        <f t="shared" si="31"/>
        <v>2.1553890116130741</v>
      </c>
      <c r="AN122" s="15">
        <f t="shared" si="32"/>
        <v>19.487309992372836</v>
      </c>
      <c r="AO122" s="15">
        <f t="shared" si="33"/>
        <v>10.025051752476282</v>
      </c>
      <c r="AP122" s="10">
        <f t="shared" si="34"/>
        <v>-0.43074575247628211</v>
      </c>
      <c r="AQ122" s="10">
        <f t="shared" si="35"/>
        <v>-4.2966935544236353</v>
      </c>
      <c r="AR122" s="10">
        <f t="shared" si="36"/>
        <v>3.2880172332339912</v>
      </c>
      <c r="AS122" s="10">
        <f t="shared" si="37"/>
        <v>22</v>
      </c>
    </row>
    <row r="123" spans="1:45" x14ac:dyDescent="0.25">
      <c r="A123" t="s">
        <v>45</v>
      </c>
      <c r="B123" s="10" t="s">
        <v>45</v>
      </c>
      <c r="C123" s="11">
        <v>42561</v>
      </c>
      <c r="D123" s="10" t="s">
        <v>40</v>
      </c>
      <c r="E123" s="10" t="s">
        <v>41</v>
      </c>
      <c r="F123" s="10">
        <v>18.54</v>
      </c>
      <c r="G123" s="10">
        <v>18.66</v>
      </c>
      <c r="H123" s="10">
        <v>64.3</v>
      </c>
      <c r="I123" s="10">
        <v>80</v>
      </c>
      <c r="J123" s="10">
        <v>14</v>
      </c>
      <c r="K123" s="10">
        <v>13.5</v>
      </c>
      <c r="L123" s="10">
        <v>13.2</v>
      </c>
      <c r="M123" s="10">
        <v>127031</v>
      </c>
      <c r="N123" s="10">
        <v>56</v>
      </c>
      <c r="O123" s="10">
        <v>80</v>
      </c>
      <c r="P123" s="10">
        <v>28</v>
      </c>
      <c r="Q123" s="10">
        <v>27</v>
      </c>
      <c r="R123" s="10">
        <v>325</v>
      </c>
      <c r="S123" s="10">
        <v>350</v>
      </c>
      <c r="T123" s="10">
        <v>22510</v>
      </c>
      <c r="U123" s="10">
        <v>4</v>
      </c>
      <c r="V123" s="12">
        <v>1344</v>
      </c>
      <c r="W123" s="12">
        <v>12.5</v>
      </c>
      <c r="X123" s="10">
        <f t="shared" si="19"/>
        <v>13.35</v>
      </c>
      <c r="Y123" s="10">
        <f t="shared" si="20"/>
        <v>-0.84999999999999964</v>
      </c>
      <c r="Z123" s="10">
        <f t="shared" si="21"/>
        <v>1303.03</v>
      </c>
      <c r="AA123" s="10">
        <f t="shared" si="22"/>
        <v>1.1720984461778068</v>
      </c>
      <c r="AB123" s="10"/>
      <c r="AC123" s="10"/>
      <c r="AD123" s="10">
        <f t="shared" si="23"/>
        <v>9.5377176000000006</v>
      </c>
      <c r="AE123" s="10">
        <f t="shared" si="24"/>
        <v>9.5994504000000003</v>
      </c>
      <c r="AF123" s="10">
        <f t="shared" si="25"/>
        <v>7.2021600000000001</v>
      </c>
      <c r="AG123" s="10">
        <v>0.21659999999999999</v>
      </c>
      <c r="AH123" s="10">
        <f t="shared" si="26"/>
        <v>8579.7076957755744</v>
      </c>
      <c r="AI123" s="10">
        <f t="shared" si="27"/>
        <v>47850.905432979343</v>
      </c>
      <c r="AJ123" s="10">
        <f t="shared" si="28"/>
        <v>-39271.197737203765</v>
      </c>
      <c r="AK123" s="10">
        <f t="shared" si="29"/>
        <v>-538.5455926098283</v>
      </c>
      <c r="AL123" s="10">
        <f t="shared" si="30"/>
        <v>23048.545592609829</v>
      </c>
      <c r="AM123" s="15">
        <f t="shared" si="31"/>
        <v>2.3924726459788066</v>
      </c>
      <c r="AN123" s="15">
        <f t="shared" si="32"/>
        <v>19.538036113915453</v>
      </c>
      <c r="AO123" s="15">
        <f t="shared" si="33"/>
        <v>10.051147298442666</v>
      </c>
      <c r="AP123" s="10">
        <f t="shared" si="34"/>
        <v>-0.51342969844266584</v>
      </c>
      <c r="AQ123" s="10">
        <f t="shared" si="35"/>
        <v>-5.1081700744970382</v>
      </c>
      <c r="AR123" s="10">
        <f t="shared" si="36"/>
        <v>12.620784180173455</v>
      </c>
      <c r="AS123" s="10">
        <f t="shared" si="37"/>
        <v>27</v>
      </c>
    </row>
    <row r="124" spans="1:45" x14ac:dyDescent="0.25">
      <c r="A124" t="s">
        <v>45</v>
      </c>
      <c r="B124" s="10" t="s">
        <v>45</v>
      </c>
      <c r="C124" s="11">
        <v>42562</v>
      </c>
      <c r="D124" s="10" t="s">
        <v>40</v>
      </c>
      <c r="E124" s="10" t="s">
        <v>41</v>
      </c>
      <c r="F124" s="10">
        <v>18.82</v>
      </c>
      <c r="G124" s="10">
        <v>18.600000000000001</v>
      </c>
      <c r="H124" s="10">
        <v>64.599999999999994</v>
      </c>
      <c r="I124" s="10">
        <v>90</v>
      </c>
      <c r="J124" s="10">
        <v>14</v>
      </c>
      <c r="K124" s="10">
        <v>13.5</v>
      </c>
      <c r="L124" s="10">
        <v>13.2</v>
      </c>
      <c r="M124" s="10">
        <v>127031</v>
      </c>
      <c r="N124" s="10">
        <v>51</v>
      </c>
      <c r="O124" s="10">
        <v>90</v>
      </c>
      <c r="P124" s="10">
        <v>28</v>
      </c>
      <c r="Q124" s="10">
        <v>27</v>
      </c>
      <c r="R124" s="10">
        <v>325</v>
      </c>
      <c r="S124" s="10">
        <v>350</v>
      </c>
      <c r="T124" s="10">
        <v>23610</v>
      </c>
      <c r="U124" s="10">
        <v>4</v>
      </c>
      <c r="V124" s="12">
        <v>1344</v>
      </c>
      <c r="W124" s="12">
        <v>12.5</v>
      </c>
      <c r="X124" s="10">
        <f t="shared" si="19"/>
        <v>13.35</v>
      </c>
      <c r="Y124" s="10">
        <f t="shared" si="20"/>
        <v>-0.84999999999999964</v>
      </c>
      <c r="Z124" s="10">
        <f t="shared" si="21"/>
        <v>1303.03</v>
      </c>
      <c r="AA124" s="10">
        <f t="shared" si="22"/>
        <v>1.1720984461778068</v>
      </c>
      <c r="AB124" s="10"/>
      <c r="AC124" s="10"/>
      <c r="AD124" s="10">
        <f t="shared" si="23"/>
        <v>9.6817608000000011</v>
      </c>
      <c r="AE124" s="10">
        <f t="shared" si="24"/>
        <v>9.5685840000000013</v>
      </c>
      <c r="AF124" s="10">
        <f t="shared" si="25"/>
        <v>7.2021600000000001</v>
      </c>
      <c r="AG124" s="10">
        <v>0.25</v>
      </c>
      <c r="AH124" s="10">
        <f t="shared" si="26"/>
        <v>9902.7097134990472</v>
      </c>
      <c r="AI124" s="10">
        <f t="shared" si="27"/>
        <v>47543.677299752031</v>
      </c>
      <c r="AJ124" s="10">
        <f t="shared" si="28"/>
        <v>-37640.967586252984</v>
      </c>
      <c r="AK124" s="10">
        <f t="shared" si="29"/>
        <v>-514.52965741476987</v>
      </c>
      <c r="AL124" s="10">
        <f t="shared" si="30"/>
        <v>24124.529657414769</v>
      </c>
      <c r="AM124" s="15">
        <f t="shared" si="31"/>
        <v>2.1792869860854247</v>
      </c>
      <c r="AN124" s="15">
        <f t="shared" si="32"/>
        <v>19.797120240490568</v>
      </c>
      <c r="AO124" s="15">
        <f t="shared" si="33"/>
        <v>10.184430536517969</v>
      </c>
      <c r="AP124" s="10">
        <f t="shared" si="34"/>
        <v>-0.50266973651796754</v>
      </c>
      <c r="AQ124" s="10">
        <f t="shared" si="35"/>
        <v>-4.9356685650273882</v>
      </c>
      <c r="AR124" s="10">
        <f t="shared" si="36"/>
        <v>14.324329744168478</v>
      </c>
      <c r="AS124" s="10">
        <f t="shared" si="37"/>
        <v>27</v>
      </c>
    </row>
    <row r="125" spans="1:45" x14ac:dyDescent="0.25">
      <c r="A125" t="s">
        <v>45</v>
      </c>
      <c r="B125" s="10" t="s">
        <v>45</v>
      </c>
      <c r="C125" s="11">
        <v>42563</v>
      </c>
      <c r="D125" s="10" t="s">
        <v>40</v>
      </c>
      <c r="E125" s="10" t="s">
        <v>41</v>
      </c>
      <c r="F125" s="10">
        <v>18.66</v>
      </c>
      <c r="G125" s="10">
        <v>18.75</v>
      </c>
      <c r="H125" s="10">
        <v>64.3</v>
      </c>
      <c r="I125" s="10">
        <v>30</v>
      </c>
      <c r="J125" s="10">
        <v>8</v>
      </c>
      <c r="K125" s="10">
        <v>13.5</v>
      </c>
      <c r="L125" s="10">
        <v>13.2</v>
      </c>
      <c r="M125" s="10">
        <v>127031</v>
      </c>
      <c r="N125" s="10">
        <v>50</v>
      </c>
      <c r="O125" s="10">
        <v>30</v>
      </c>
      <c r="P125" s="10">
        <v>31</v>
      </c>
      <c r="Q125" s="10">
        <v>27</v>
      </c>
      <c r="R125" s="10">
        <v>325</v>
      </c>
      <c r="S125" s="10">
        <v>350</v>
      </c>
      <c r="T125" s="10">
        <v>22440</v>
      </c>
      <c r="U125" s="10">
        <v>3</v>
      </c>
      <c r="V125" s="12">
        <v>1344</v>
      </c>
      <c r="W125" s="12">
        <v>12.5</v>
      </c>
      <c r="X125" s="10">
        <f t="shared" si="19"/>
        <v>13.35</v>
      </c>
      <c r="Y125" s="10">
        <f t="shared" si="20"/>
        <v>-0.84999999999999964</v>
      </c>
      <c r="Z125" s="10">
        <f t="shared" si="21"/>
        <v>1303.03</v>
      </c>
      <c r="AA125" s="10">
        <f t="shared" si="22"/>
        <v>1.1605373896644633</v>
      </c>
      <c r="AB125" s="10"/>
      <c r="AC125" s="10"/>
      <c r="AD125" s="10">
        <f t="shared" si="23"/>
        <v>9.5994504000000003</v>
      </c>
      <c r="AE125" s="10">
        <f t="shared" si="24"/>
        <v>9.6457499999999996</v>
      </c>
      <c r="AF125" s="10">
        <f t="shared" si="25"/>
        <v>4.1155200000000001</v>
      </c>
      <c r="AG125" s="10">
        <v>0.65</v>
      </c>
      <c r="AH125" s="10">
        <f t="shared" si="26"/>
        <v>8324.2735933304866</v>
      </c>
      <c r="AI125" s="10">
        <f t="shared" si="27"/>
        <v>47837.059036191567</v>
      </c>
      <c r="AJ125" s="10">
        <f t="shared" si="28"/>
        <v>-39512.785442861081</v>
      </c>
      <c r="AK125" s="10">
        <f t="shared" si="29"/>
        <v>-544.47207169353896</v>
      </c>
      <c r="AL125" s="10">
        <f t="shared" si="30"/>
        <v>22984.472071693541</v>
      </c>
      <c r="AM125" s="15">
        <f t="shared" si="31"/>
        <v>2.4263461305416256</v>
      </c>
      <c r="AN125" s="15">
        <f t="shared" si="32"/>
        <v>19.522339000694153</v>
      </c>
      <c r="AO125" s="15">
        <f t="shared" si="33"/>
        <v>10.043072075517101</v>
      </c>
      <c r="AP125" s="10">
        <f t="shared" si="34"/>
        <v>-0.4436216755171003</v>
      </c>
      <c r="AQ125" s="10">
        <f t="shared" si="35"/>
        <v>-4.4171909967524448</v>
      </c>
      <c r="AR125" s="10">
        <f t="shared" si="36"/>
        <v>9.8859128487399577</v>
      </c>
      <c r="AS125" s="10">
        <f t="shared" si="37"/>
        <v>27</v>
      </c>
    </row>
    <row r="126" spans="1:45" x14ac:dyDescent="0.25">
      <c r="A126" t="s">
        <v>45</v>
      </c>
      <c r="B126" s="10" t="s">
        <v>45</v>
      </c>
      <c r="C126" s="11">
        <v>42564</v>
      </c>
      <c r="D126" s="10" t="s">
        <v>40</v>
      </c>
      <c r="E126" s="10" t="s">
        <v>41</v>
      </c>
      <c r="F126" s="10">
        <v>18.690000000000001</v>
      </c>
      <c r="G126" s="10">
        <v>18.6086956521739</v>
      </c>
      <c r="H126" s="10">
        <v>64.5</v>
      </c>
      <c r="I126" s="10">
        <v>135</v>
      </c>
      <c r="J126" s="10">
        <v>15</v>
      </c>
      <c r="K126" s="10">
        <v>13.5</v>
      </c>
      <c r="L126" s="10">
        <v>13.2</v>
      </c>
      <c r="M126" s="10">
        <v>127031</v>
      </c>
      <c r="N126" s="10">
        <v>50</v>
      </c>
      <c r="O126" s="10">
        <v>135</v>
      </c>
      <c r="P126" s="10">
        <v>32</v>
      </c>
      <c r="Q126" s="10">
        <v>29</v>
      </c>
      <c r="R126" s="10">
        <v>325</v>
      </c>
      <c r="S126" s="10">
        <v>350</v>
      </c>
      <c r="T126" s="10">
        <v>21730</v>
      </c>
      <c r="U126" s="10">
        <v>4</v>
      </c>
      <c r="V126" s="12">
        <v>1344</v>
      </c>
      <c r="W126" s="12">
        <v>12.5</v>
      </c>
      <c r="X126" s="10">
        <f t="shared" si="19"/>
        <v>13.35</v>
      </c>
      <c r="Y126" s="10">
        <f t="shared" si="20"/>
        <v>-0.84999999999999964</v>
      </c>
      <c r="Z126" s="10">
        <f t="shared" si="21"/>
        <v>1303.03</v>
      </c>
      <c r="AA126" s="10">
        <f t="shared" si="22"/>
        <v>1.1567342194541914</v>
      </c>
      <c r="AB126" s="10"/>
      <c r="AC126" s="10"/>
      <c r="AD126" s="10">
        <f t="shared" si="23"/>
        <v>9.6148836000000006</v>
      </c>
      <c r="AE126" s="10">
        <f t="shared" si="24"/>
        <v>9.5730573913043404</v>
      </c>
      <c r="AF126" s="10">
        <f t="shared" si="25"/>
        <v>7.7165999999999997</v>
      </c>
      <c r="AG126" s="10">
        <v>-0.7</v>
      </c>
      <c r="AH126" s="10">
        <f t="shared" si="26"/>
        <v>-31412.899126872191</v>
      </c>
      <c r="AI126" s="10">
        <f t="shared" si="27"/>
        <v>46964.341816385808</v>
      </c>
      <c r="AJ126" s="10">
        <f t="shared" si="28"/>
        <v>-78377.240943258003</v>
      </c>
      <c r="AK126" s="10">
        <f t="shared" si="29"/>
        <v>-1071.8711796027103</v>
      </c>
      <c r="AL126" s="10">
        <f t="shared" si="30"/>
        <v>22801.871179602709</v>
      </c>
      <c r="AM126" s="15">
        <f t="shared" si="31"/>
        <v>4.9326791514160568</v>
      </c>
      <c r="AN126" s="15">
        <f t="shared" si="32"/>
        <v>19.477433046439604</v>
      </c>
      <c r="AO126" s="15">
        <f t="shared" si="33"/>
        <v>10.01997065641039</v>
      </c>
      <c r="AP126" s="10">
        <f t="shared" si="34"/>
        <v>-0.40508705641038922</v>
      </c>
      <c r="AQ126" s="10">
        <f t="shared" si="35"/>
        <v>-4.0427968334541005</v>
      </c>
      <c r="AR126" s="10">
        <f t="shared" si="36"/>
        <v>17.272934264063505</v>
      </c>
      <c r="AS126" s="10">
        <f t="shared" si="37"/>
        <v>29</v>
      </c>
    </row>
    <row r="127" spans="1:45" x14ac:dyDescent="0.25">
      <c r="A127" t="s">
        <v>45</v>
      </c>
      <c r="B127" s="10" t="s">
        <v>45</v>
      </c>
      <c r="C127" s="11">
        <v>42565</v>
      </c>
      <c r="D127" s="10" t="s">
        <v>40</v>
      </c>
      <c r="E127" s="10" t="s">
        <v>41</v>
      </c>
      <c r="F127" s="10">
        <v>18.91</v>
      </c>
      <c r="G127" s="10">
        <v>18.41</v>
      </c>
      <c r="H127" s="10">
        <v>63.9</v>
      </c>
      <c r="I127" s="10">
        <v>130</v>
      </c>
      <c r="J127" s="10">
        <v>20</v>
      </c>
      <c r="K127" s="10">
        <v>13.5</v>
      </c>
      <c r="L127" s="10">
        <v>13</v>
      </c>
      <c r="M127" s="10">
        <v>127031</v>
      </c>
      <c r="N127" s="10">
        <v>107</v>
      </c>
      <c r="O127" s="10">
        <v>130</v>
      </c>
      <c r="P127" s="10">
        <v>32</v>
      </c>
      <c r="Q127" s="10">
        <v>29</v>
      </c>
      <c r="R127" s="10">
        <v>300</v>
      </c>
      <c r="S127" s="10">
        <v>330</v>
      </c>
      <c r="T127" s="10">
        <v>21020</v>
      </c>
      <c r="U127" s="10">
        <v>4</v>
      </c>
      <c r="V127" s="12">
        <v>1344</v>
      </c>
      <c r="W127" s="12">
        <v>12.5</v>
      </c>
      <c r="X127" s="10">
        <f t="shared" si="19"/>
        <v>13.25</v>
      </c>
      <c r="Y127" s="10">
        <f t="shared" si="20"/>
        <v>-0.75</v>
      </c>
      <c r="Z127" s="10">
        <f t="shared" si="21"/>
        <v>1307.8499999999999</v>
      </c>
      <c r="AA127" s="10">
        <f t="shared" si="22"/>
        <v>1.1567342194541914</v>
      </c>
      <c r="AB127" s="10"/>
      <c r="AC127" s="10"/>
      <c r="AD127" s="10">
        <f t="shared" si="23"/>
        <v>9.7280604000000004</v>
      </c>
      <c r="AE127" s="10">
        <f t="shared" si="24"/>
        <v>9.4708404000000002</v>
      </c>
      <c r="AF127" s="10">
        <f t="shared" si="25"/>
        <v>10.2888</v>
      </c>
      <c r="AG127" s="10">
        <v>-0.58320000000000005</v>
      </c>
      <c r="AH127" s="10">
        <f t="shared" si="26"/>
        <v>-46699.097790325111</v>
      </c>
      <c r="AI127" s="10">
        <f t="shared" si="27"/>
        <v>46136.800455832396</v>
      </c>
      <c r="AJ127" s="10">
        <f t="shared" si="28"/>
        <v>-92835.898246157507</v>
      </c>
      <c r="AK127" s="10">
        <f t="shared" si="29"/>
        <v>-1256.048536685711</v>
      </c>
      <c r="AL127" s="10">
        <f t="shared" si="30"/>
        <v>22276.04853668571</v>
      </c>
      <c r="AM127" s="15">
        <f t="shared" si="31"/>
        <v>5.9754925627293538</v>
      </c>
      <c r="AN127" s="15">
        <f t="shared" si="32"/>
        <v>19.346676210769171</v>
      </c>
      <c r="AO127" s="15">
        <f t="shared" si="33"/>
        <v>9.9527041098680922</v>
      </c>
      <c r="AP127" s="10">
        <f t="shared" si="34"/>
        <v>-0.22464370986809179</v>
      </c>
      <c r="AQ127" s="10">
        <f t="shared" si="35"/>
        <v>-2.2571123122745895</v>
      </c>
      <c r="AR127" s="10">
        <f t="shared" si="36"/>
        <v>16.344313677732288</v>
      </c>
      <c r="AS127" s="10">
        <f t="shared" si="37"/>
        <v>29</v>
      </c>
    </row>
    <row r="128" spans="1:45" x14ac:dyDescent="0.25">
      <c r="A128" t="s">
        <v>45</v>
      </c>
      <c r="B128" s="10" t="s">
        <v>45</v>
      </c>
      <c r="C128" s="11">
        <v>42566</v>
      </c>
      <c r="D128" s="10" t="s">
        <v>40</v>
      </c>
      <c r="E128" s="10" t="s">
        <v>41</v>
      </c>
      <c r="F128" s="10">
        <v>18.3</v>
      </c>
      <c r="G128" s="10">
        <v>18.170000000000002</v>
      </c>
      <c r="H128" s="10">
        <v>61.8</v>
      </c>
      <c r="I128" s="10">
        <v>15</v>
      </c>
      <c r="J128" s="10">
        <v>18</v>
      </c>
      <c r="K128" s="10">
        <v>13.5</v>
      </c>
      <c r="L128" s="10">
        <v>13</v>
      </c>
      <c r="M128" s="10">
        <v>127031</v>
      </c>
      <c r="N128" s="10">
        <v>129</v>
      </c>
      <c r="O128" s="10">
        <v>15</v>
      </c>
      <c r="P128" s="10">
        <v>32</v>
      </c>
      <c r="Q128" s="10">
        <v>29</v>
      </c>
      <c r="R128" s="10">
        <v>275</v>
      </c>
      <c r="S128" s="10">
        <v>295</v>
      </c>
      <c r="T128" s="10">
        <v>18860</v>
      </c>
      <c r="U128" s="10">
        <v>3</v>
      </c>
      <c r="V128" s="12">
        <v>1344</v>
      </c>
      <c r="W128" s="12">
        <v>12.5</v>
      </c>
      <c r="X128" s="10">
        <f t="shared" si="19"/>
        <v>13.25</v>
      </c>
      <c r="Y128" s="10">
        <f t="shared" si="20"/>
        <v>-0.75</v>
      </c>
      <c r="Z128" s="10">
        <f t="shared" si="21"/>
        <v>1307.8499999999999</v>
      </c>
      <c r="AA128" s="10">
        <f t="shared" si="22"/>
        <v>1.1567342194541914</v>
      </c>
      <c r="AB128" s="10"/>
      <c r="AC128" s="10"/>
      <c r="AD128" s="10">
        <f t="shared" si="23"/>
        <v>9.4142520000000012</v>
      </c>
      <c r="AE128" s="10">
        <f t="shared" si="24"/>
        <v>9.3473748000000008</v>
      </c>
      <c r="AF128" s="10">
        <f t="shared" si="25"/>
        <v>9.259920000000001</v>
      </c>
      <c r="AG128" s="10">
        <v>0.79</v>
      </c>
      <c r="AH128" s="10">
        <f t="shared" si="26"/>
        <v>51239.287853273396</v>
      </c>
      <c r="AI128" s="10">
        <f t="shared" si="27"/>
        <v>44941.726342585833</v>
      </c>
      <c r="AJ128" s="10">
        <f t="shared" si="28"/>
        <v>6297.561510687563</v>
      </c>
      <c r="AK128" s="10">
        <f t="shared" si="29"/>
        <v>84.093811094929805</v>
      </c>
      <c r="AL128" s="10">
        <f t="shared" si="30"/>
        <v>18775.906188905072</v>
      </c>
      <c r="AM128" s="15">
        <f t="shared" si="31"/>
        <v>-0.44588447028063755</v>
      </c>
      <c r="AN128" s="15">
        <f t="shared" si="32"/>
        <v>18.415096060309093</v>
      </c>
      <c r="AO128" s="15">
        <f t="shared" si="33"/>
        <v>9.47346201726541</v>
      </c>
      <c r="AP128" s="10">
        <f t="shared" si="34"/>
        <v>-5.9210017265408865E-2</v>
      </c>
      <c r="AQ128" s="10">
        <f t="shared" si="35"/>
        <v>-0.62500928549139112</v>
      </c>
      <c r="AR128" s="10">
        <f t="shared" si="36"/>
        <v>17.453668416947259</v>
      </c>
      <c r="AS128" s="10">
        <f t="shared" si="37"/>
        <v>29</v>
      </c>
    </row>
    <row r="129" spans="1:45" x14ac:dyDescent="0.25">
      <c r="A129" t="s">
        <v>45</v>
      </c>
      <c r="B129" s="10" t="s">
        <v>45</v>
      </c>
      <c r="C129" s="11">
        <v>42568</v>
      </c>
      <c r="D129" s="10" t="s">
        <v>40</v>
      </c>
      <c r="E129" s="10" t="s">
        <v>41</v>
      </c>
      <c r="F129" s="10">
        <v>20</v>
      </c>
      <c r="G129" s="10">
        <v>20.399999999999999</v>
      </c>
      <c r="H129" s="10">
        <v>64.7</v>
      </c>
      <c r="I129" s="10">
        <v>20</v>
      </c>
      <c r="J129" s="10">
        <v>15</v>
      </c>
      <c r="K129" s="10">
        <v>12.6</v>
      </c>
      <c r="L129" s="10">
        <v>11.6</v>
      </c>
      <c r="M129" s="10">
        <v>112812</v>
      </c>
      <c r="N129" s="10">
        <v>25</v>
      </c>
      <c r="O129" s="10">
        <v>20</v>
      </c>
      <c r="P129" s="10">
        <v>32</v>
      </c>
      <c r="Q129" s="10">
        <v>29</v>
      </c>
      <c r="R129" s="10">
        <v>250</v>
      </c>
      <c r="S129" s="10">
        <v>270</v>
      </c>
      <c r="T129" s="10">
        <v>26115</v>
      </c>
      <c r="U129" s="10">
        <v>4</v>
      </c>
      <c r="V129" s="12">
        <v>1344</v>
      </c>
      <c r="W129" s="12">
        <v>12.5</v>
      </c>
      <c r="X129" s="10">
        <f t="shared" si="19"/>
        <v>12.1</v>
      </c>
      <c r="Y129" s="10">
        <f t="shared" si="20"/>
        <v>0.40000000000000036</v>
      </c>
      <c r="Z129" s="10">
        <f t="shared" si="21"/>
        <v>1363.28</v>
      </c>
      <c r="AA129" s="10">
        <f t="shared" si="22"/>
        <v>1.1567342194541914</v>
      </c>
      <c r="AB129" s="10"/>
      <c r="AC129" s="10"/>
      <c r="AD129" s="10">
        <f t="shared" si="23"/>
        <v>10.2888</v>
      </c>
      <c r="AE129" s="10">
        <f t="shared" si="24"/>
        <v>10.494575999999999</v>
      </c>
      <c r="AF129" s="10">
        <f t="shared" si="25"/>
        <v>7.7165999999999997</v>
      </c>
      <c r="AG129" s="10">
        <v>0.75</v>
      </c>
      <c r="AH129" s="10">
        <f t="shared" si="26"/>
        <v>35212.907981793804</v>
      </c>
      <c r="AI129" s="10">
        <f t="shared" si="27"/>
        <v>59051.013773500723</v>
      </c>
      <c r="AJ129" s="10">
        <f t="shared" si="28"/>
        <v>-23838.105791706919</v>
      </c>
      <c r="AK129" s="10">
        <f t="shared" si="29"/>
        <v>-357.38687561015485</v>
      </c>
      <c r="AL129" s="10">
        <f t="shared" si="30"/>
        <v>26472.386875610155</v>
      </c>
      <c r="AM129" s="15">
        <f t="shared" si="31"/>
        <v>1.3685118729088825</v>
      </c>
      <c r="AN129" s="15">
        <f t="shared" si="32"/>
        <v>20.587003402179601</v>
      </c>
      <c r="AO129" s="15">
        <f t="shared" si="33"/>
        <v>10.590778030217274</v>
      </c>
      <c r="AP129" s="10">
        <f t="shared" si="34"/>
        <v>-0.3019780302172741</v>
      </c>
      <c r="AQ129" s="10">
        <f t="shared" si="35"/>
        <v>-2.8513299906360032</v>
      </c>
      <c r="AR129" s="10">
        <f t="shared" si="36"/>
        <v>10.177773557871321</v>
      </c>
      <c r="AS129" s="10">
        <f t="shared" si="37"/>
        <v>29</v>
      </c>
    </row>
    <row r="130" spans="1:45" x14ac:dyDescent="0.25">
      <c r="A130" t="s">
        <v>45</v>
      </c>
      <c r="B130" s="10" t="s">
        <v>45</v>
      </c>
      <c r="C130" s="11">
        <v>42569</v>
      </c>
      <c r="D130" s="10" t="s">
        <v>40</v>
      </c>
      <c r="E130" s="10" t="s">
        <v>41</v>
      </c>
      <c r="F130" s="10">
        <v>21.12</v>
      </c>
      <c r="G130" s="10">
        <v>21.1666666666667</v>
      </c>
      <c r="H130" s="10">
        <v>70.400000000000006</v>
      </c>
      <c r="I130" s="10">
        <v>170</v>
      </c>
      <c r="J130" s="10">
        <v>10</v>
      </c>
      <c r="K130" s="10">
        <v>12.6</v>
      </c>
      <c r="L130" s="10">
        <v>11.6</v>
      </c>
      <c r="M130" s="10">
        <v>112812</v>
      </c>
      <c r="N130" s="10">
        <v>21</v>
      </c>
      <c r="O130" s="10">
        <v>150</v>
      </c>
      <c r="P130" s="10">
        <v>32</v>
      </c>
      <c r="Q130" s="10">
        <v>30</v>
      </c>
      <c r="R130" s="10">
        <v>350</v>
      </c>
      <c r="S130" s="10">
        <v>380</v>
      </c>
      <c r="T130" s="10">
        <v>27900</v>
      </c>
      <c r="U130" s="10">
        <v>3</v>
      </c>
      <c r="V130" s="12">
        <v>1344</v>
      </c>
      <c r="W130" s="12">
        <v>12.5</v>
      </c>
      <c r="X130" s="10">
        <f t="shared" ref="X130:X193" si="38">AVERAGE(K130,L130)</f>
        <v>12.1</v>
      </c>
      <c r="Y130" s="10">
        <f t="shared" ref="Y130:Y193" si="39">(W130-X130)</f>
        <v>0.40000000000000036</v>
      </c>
      <c r="Z130" s="10">
        <f t="shared" ref="Z130:Z193" si="40">(V130+48.2*Y130)</f>
        <v>1363.28</v>
      </c>
      <c r="AA130" s="10">
        <f t="shared" ref="AA130:AA193" si="41">101325/(287.058*(P130+273.15))</f>
        <v>1.1567342194541914</v>
      </c>
      <c r="AB130" s="10"/>
      <c r="AC130" s="10"/>
      <c r="AD130" s="10">
        <f t="shared" ref="AD130:AD193" si="42">(F130*0.51444)</f>
        <v>10.8649728</v>
      </c>
      <c r="AE130" s="10">
        <f t="shared" ref="AE130:AE193" si="43">(G130*0.51444)</f>
        <v>10.888980000000018</v>
      </c>
      <c r="AF130" s="10">
        <f t="shared" ref="AF130:AF193" si="44">(J130*0.51444)</f>
        <v>5.1444000000000001</v>
      </c>
      <c r="AG130" s="10">
        <v>-0.73340000000000005</v>
      </c>
      <c r="AH130" s="10">
        <f t="shared" ref="AH130:AH193" si="45">(0.5*AA130*Z130*AF130^2*AG130)</f>
        <v>-15303.790645243009</v>
      </c>
      <c r="AI130" s="10">
        <f t="shared" ref="AI130:AI193" si="46">(0.5*AA130*AE130^2*Z130*0.68)</f>
        <v>63572.891379437169</v>
      </c>
      <c r="AJ130" s="10">
        <f t="shared" ref="AJ130:AJ193" si="47">(AH130-AI130)</f>
        <v>-78876.68202468018</v>
      </c>
      <c r="AK130" s="10">
        <f t="shared" ref="AK130:AK193" si="48">(AJ130*AE130/700)</f>
        <v>-1226.9808757615763</v>
      </c>
      <c r="AL130" s="10">
        <f t="shared" ref="AL130:AL193" si="49">(T130-AK130)</f>
        <v>29126.980875761576</v>
      </c>
      <c r="AM130" s="15">
        <f t="shared" ref="AM130:AM193" si="50">(-(T130-AL130)*100/T130)</f>
        <v>4.3977809167081565</v>
      </c>
      <c r="AN130" s="15">
        <f t="shared" ref="AN130:AN193" si="51">(0.8987*AL130^0.3115-(0.8987*AL130^0.3115-1.1299*AL130^0.2824)*(M130-64399.4)/(143334.4-64399.4))</f>
        <v>21.173870747602862</v>
      </c>
      <c r="AO130" s="15">
        <f t="shared" ref="AO130:AO193" si="52">(AN130*0.51444)</f>
        <v>10.892686067396816</v>
      </c>
      <c r="AP130" s="10">
        <f t="shared" ref="AP130:AP193" si="53">(AD130-AO130)</f>
        <v>-2.7713267396816121E-2</v>
      </c>
      <c r="AQ130" s="10">
        <f t="shared" ref="AQ130:AQ193" si="54">((AP130/AO130)*100)</f>
        <v>-0.25442087677313519</v>
      </c>
      <c r="AR130" s="10">
        <f t="shared" ref="AR130:AR193" si="55">((AF130^2+AE130^2-2*AE130*AF130*COS(I130))^0.5)</f>
        <v>6.3203582683704758</v>
      </c>
      <c r="AS130" s="10">
        <f t="shared" ref="AS130:AS193" si="56">(Q130)</f>
        <v>30</v>
      </c>
    </row>
    <row r="131" spans="1:45" x14ac:dyDescent="0.25">
      <c r="A131" t="s">
        <v>45</v>
      </c>
      <c r="B131" s="10" t="s">
        <v>45</v>
      </c>
      <c r="C131" s="11">
        <v>42573</v>
      </c>
      <c r="D131" s="10" t="s">
        <v>40</v>
      </c>
      <c r="E131" s="10" t="s">
        <v>41</v>
      </c>
      <c r="F131" s="10">
        <v>20.9</v>
      </c>
      <c r="G131" s="10">
        <v>21.56</v>
      </c>
      <c r="H131" s="10">
        <v>68.2</v>
      </c>
      <c r="I131" s="10">
        <v>170</v>
      </c>
      <c r="J131" s="10">
        <v>18</v>
      </c>
      <c r="K131" s="10">
        <v>10.8</v>
      </c>
      <c r="L131" s="10">
        <v>8.9</v>
      </c>
      <c r="M131" s="10">
        <v>85605</v>
      </c>
      <c r="N131" s="10">
        <v>36</v>
      </c>
      <c r="O131" s="10">
        <v>170</v>
      </c>
      <c r="P131" s="10">
        <v>31</v>
      </c>
      <c r="Q131" s="10">
        <v>29</v>
      </c>
      <c r="R131" s="10">
        <v>330</v>
      </c>
      <c r="S131" s="10">
        <v>365</v>
      </c>
      <c r="T131" s="10">
        <v>25980</v>
      </c>
      <c r="U131" s="10">
        <v>4</v>
      </c>
      <c r="V131" s="12">
        <v>1344</v>
      </c>
      <c r="W131" s="12">
        <v>12.5</v>
      </c>
      <c r="X131" s="10">
        <f t="shared" si="38"/>
        <v>9.8500000000000014</v>
      </c>
      <c r="Y131" s="10">
        <f t="shared" si="39"/>
        <v>2.6499999999999986</v>
      </c>
      <c r="Z131" s="10">
        <f t="shared" si="40"/>
        <v>1471.73</v>
      </c>
      <c r="AA131" s="10">
        <f t="shared" si="41"/>
        <v>1.1605373896644633</v>
      </c>
      <c r="AB131" s="10"/>
      <c r="AC131" s="10"/>
      <c r="AD131" s="10">
        <f t="shared" si="42"/>
        <v>10.751795999999999</v>
      </c>
      <c r="AE131" s="10">
        <f t="shared" si="43"/>
        <v>11.0913264</v>
      </c>
      <c r="AF131" s="10">
        <f t="shared" si="44"/>
        <v>9.259920000000001</v>
      </c>
      <c r="AG131" s="10">
        <v>-0.73340000000000005</v>
      </c>
      <c r="AH131" s="10">
        <f t="shared" si="45"/>
        <v>-53704.745011078994</v>
      </c>
      <c r="AI131" s="10">
        <f t="shared" si="46"/>
        <v>71438.638462141826</v>
      </c>
      <c r="AJ131" s="10">
        <f t="shared" si="47"/>
        <v>-125143.38347322082</v>
      </c>
      <c r="AK131" s="10">
        <f t="shared" si="48"/>
        <v>-1982.8658755740826</v>
      </c>
      <c r="AL131" s="10">
        <f t="shared" si="49"/>
        <v>27962.865875574083</v>
      </c>
      <c r="AM131" s="15">
        <f t="shared" si="50"/>
        <v>7.6322781969749167</v>
      </c>
      <c r="AN131" s="15">
        <f t="shared" si="51"/>
        <v>21.422716216124797</v>
      </c>
      <c r="AO131" s="15">
        <f t="shared" si="52"/>
        <v>11.02070213022324</v>
      </c>
      <c r="AP131" s="10">
        <f t="shared" si="53"/>
        <v>-0.26890613022324139</v>
      </c>
      <c r="AQ131" s="10">
        <f t="shared" si="54"/>
        <v>-2.440009057914664</v>
      </c>
      <c r="AR131" s="10">
        <f t="shared" si="55"/>
        <v>4.0112992865821662</v>
      </c>
      <c r="AS131" s="10">
        <f t="shared" si="56"/>
        <v>29</v>
      </c>
    </row>
    <row r="132" spans="1:45" x14ac:dyDescent="0.25">
      <c r="A132" t="s">
        <v>45</v>
      </c>
      <c r="B132" s="10" t="s">
        <v>45</v>
      </c>
      <c r="C132" s="11">
        <v>42575</v>
      </c>
      <c r="D132" s="10" t="s">
        <v>40</v>
      </c>
      <c r="E132" s="10" t="s">
        <v>41</v>
      </c>
      <c r="F132" s="10">
        <v>16.100000000000001</v>
      </c>
      <c r="G132" s="10">
        <v>16.22</v>
      </c>
      <c r="H132" s="10">
        <v>55.3</v>
      </c>
      <c r="I132" s="10">
        <v>40</v>
      </c>
      <c r="J132" s="10">
        <v>9</v>
      </c>
      <c r="K132" s="10">
        <v>10.7</v>
      </c>
      <c r="L132" s="10">
        <v>10.199999999999999</v>
      </c>
      <c r="M132" s="10">
        <v>92134</v>
      </c>
      <c r="N132" s="10">
        <v>183</v>
      </c>
      <c r="O132" s="10">
        <v>40</v>
      </c>
      <c r="P132" s="10">
        <v>33</v>
      </c>
      <c r="Q132" s="10">
        <v>28</v>
      </c>
      <c r="R132" s="10">
        <v>260</v>
      </c>
      <c r="S132" s="10">
        <v>280</v>
      </c>
      <c r="T132" s="10">
        <v>14160</v>
      </c>
      <c r="U132" s="10">
        <v>3</v>
      </c>
      <c r="V132" s="12">
        <v>1344</v>
      </c>
      <c r="W132" s="12">
        <v>12.5</v>
      </c>
      <c r="X132" s="10">
        <f t="shared" si="38"/>
        <v>10.45</v>
      </c>
      <c r="Y132" s="10">
        <f t="shared" si="39"/>
        <v>2.0500000000000007</v>
      </c>
      <c r="Z132" s="10">
        <f t="shared" si="40"/>
        <v>1442.81</v>
      </c>
      <c r="AA132" s="10">
        <f t="shared" si="41"/>
        <v>1.1529558943865639</v>
      </c>
      <c r="AB132" s="10"/>
      <c r="AC132" s="10"/>
      <c r="AD132" s="10">
        <f t="shared" si="42"/>
        <v>8.2824840000000002</v>
      </c>
      <c r="AE132" s="10">
        <f t="shared" si="43"/>
        <v>8.3442167999999999</v>
      </c>
      <c r="AF132" s="10">
        <f t="shared" si="44"/>
        <v>4.6299600000000005</v>
      </c>
      <c r="AG132" s="10">
        <v>0.48349999999999999</v>
      </c>
      <c r="AH132" s="10">
        <f t="shared" si="45"/>
        <v>8620.7052897414651</v>
      </c>
      <c r="AI132" s="10">
        <f t="shared" si="46"/>
        <v>39379.655593952026</v>
      </c>
      <c r="AJ132" s="10">
        <f t="shared" si="47"/>
        <v>-30758.950304210561</v>
      </c>
      <c r="AK132" s="10">
        <f t="shared" si="48"/>
        <v>-366.65621411251266</v>
      </c>
      <c r="AL132" s="10">
        <f t="shared" si="49"/>
        <v>14526.656214112512</v>
      </c>
      <c r="AM132" s="15">
        <f t="shared" si="50"/>
        <v>2.5893800431674601</v>
      </c>
      <c r="AN132" s="15">
        <f t="shared" si="51"/>
        <v>17.483560918669252</v>
      </c>
      <c r="AO132" s="15">
        <f t="shared" si="52"/>
        <v>8.9942430790002099</v>
      </c>
      <c r="AP132" s="10">
        <f t="shared" si="53"/>
        <v>-0.71175907900020974</v>
      </c>
      <c r="AQ132" s="10">
        <f t="shared" si="54"/>
        <v>-7.9134961413487623</v>
      </c>
      <c r="AR132" s="10">
        <f t="shared" si="55"/>
        <v>11.941299766388902</v>
      </c>
      <c r="AS132" s="10">
        <f t="shared" si="56"/>
        <v>28</v>
      </c>
    </row>
    <row r="133" spans="1:45" x14ac:dyDescent="0.25">
      <c r="A133" t="s">
        <v>45</v>
      </c>
      <c r="B133" s="10" t="s">
        <v>45</v>
      </c>
      <c r="C133" s="11">
        <v>42576</v>
      </c>
      <c r="D133" s="10" t="s">
        <v>40</v>
      </c>
      <c r="E133" s="10" t="s">
        <v>41</v>
      </c>
      <c r="F133" s="10">
        <v>11</v>
      </c>
      <c r="G133" s="10">
        <v>11</v>
      </c>
      <c r="H133" s="10">
        <v>38.799999999999997</v>
      </c>
      <c r="I133" s="10">
        <v>40</v>
      </c>
      <c r="J133" s="10">
        <v>10</v>
      </c>
      <c r="K133" s="10">
        <v>10.7</v>
      </c>
      <c r="L133" s="10">
        <v>10.199999999999999</v>
      </c>
      <c r="M133" s="10">
        <v>92134</v>
      </c>
      <c r="N133" s="10">
        <v>246</v>
      </c>
      <c r="O133" s="10">
        <v>40</v>
      </c>
      <c r="P133" s="10">
        <v>33</v>
      </c>
      <c r="Q133" s="10">
        <v>28</v>
      </c>
      <c r="R133" s="10">
        <v>180</v>
      </c>
      <c r="S133" s="10">
        <v>220</v>
      </c>
      <c r="T133" s="10">
        <v>5170</v>
      </c>
      <c r="U133" s="10">
        <v>2</v>
      </c>
      <c r="V133" s="12">
        <v>1344</v>
      </c>
      <c r="W133" s="12">
        <v>12.5</v>
      </c>
      <c r="X133" s="10">
        <f t="shared" si="38"/>
        <v>10.45</v>
      </c>
      <c r="Y133" s="10">
        <f t="shared" si="39"/>
        <v>2.0500000000000007</v>
      </c>
      <c r="Z133" s="10">
        <f t="shared" si="40"/>
        <v>1442.81</v>
      </c>
      <c r="AA133" s="10">
        <f t="shared" si="41"/>
        <v>1.1529558943865639</v>
      </c>
      <c r="AB133" s="10"/>
      <c r="AC133" s="10"/>
      <c r="AD133" s="10">
        <f t="shared" si="42"/>
        <v>5.6588399999999996</v>
      </c>
      <c r="AE133" s="10">
        <f t="shared" si="43"/>
        <v>5.6588399999999996</v>
      </c>
      <c r="AF133" s="10">
        <f t="shared" si="44"/>
        <v>5.1444000000000001</v>
      </c>
      <c r="AG133" s="10">
        <v>0.48349999999999999</v>
      </c>
      <c r="AH133" s="10">
        <f t="shared" si="45"/>
        <v>10642.846036717856</v>
      </c>
      <c r="AI133" s="10">
        <f t="shared" si="46"/>
        <v>18111.548539837542</v>
      </c>
      <c r="AJ133" s="10">
        <f t="shared" si="47"/>
        <v>-7468.7025031196863</v>
      </c>
      <c r="AK133" s="10">
        <f t="shared" si="48"/>
        <v>-60.377417818219726</v>
      </c>
      <c r="AL133" s="10">
        <f t="shared" si="49"/>
        <v>5230.3774178182193</v>
      </c>
      <c r="AM133" s="15">
        <f t="shared" si="50"/>
        <v>1.1678417372963119</v>
      </c>
      <c r="AN133" s="15">
        <f t="shared" si="51"/>
        <v>12.849067871571966</v>
      </c>
      <c r="AO133" s="15">
        <f t="shared" si="52"/>
        <v>6.6100744758514827</v>
      </c>
      <c r="AP133" s="10">
        <f t="shared" si="53"/>
        <v>-0.95123447585148302</v>
      </c>
      <c r="AQ133" s="10">
        <f t="shared" si="54"/>
        <v>-14.390677129684667</v>
      </c>
      <c r="AR133" s="10">
        <f t="shared" si="55"/>
        <v>9.8650006677697686</v>
      </c>
      <c r="AS133" s="10">
        <f t="shared" si="56"/>
        <v>28</v>
      </c>
    </row>
    <row r="134" spans="1:45" x14ac:dyDescent="0.25">
      <c r="A134" t="s">
        <v>45</v>
      </c>
      <c r="B134" s="10" t="s">
        <v>45</v>
      </c>
      <c r="C134" s="11">
        <v>42579</v>
      </c>
      <c r="D134" s="10" t="s">
        <v>40</v>
      </c>
      <c r="E134" s="10" t="s">
        <v>41</v>
      </c>
      <c r="F134" s="10">
        <v>11.1</v>
      </c>
      <c r="G134" s="10">
        <v>11.05</v>
      </c>
      <c r="H134" s="10">
        <v>40.200000000000003</v>
      </c>
      <c r="I134" s="10">
        <v>30</v>
      </c>
      <c r="J134" s="10">
        <v>10</v>
      </c>
      <c r="K134" s="10">
        <v>11.4</v>
      </c>
      <c r="L134" s="10">
        <v>11.4</v>
      </c>
      <c r="M134" s="10">
        <v>103394</v>
      </c>
      <c r="N134" s="10">
        <v>205</v>
      </c>
      <c r="O134" s="10">
        <v>30</v>
      </c>
      <c r="P134" s="10">
        <v>32</v>
      </c>
      <c r="Q134" s="10">
        <v>28</v>
      </c>
      <c r="R134" s="10">
        <v>205</v>
      </c>
      <c r="S134" s="10">
        <v>230</v>
      </c>
      <c r="T134" s="10">
        <v>5640</v>
      </c>
      <c r="U134" s="10">
        <v>3</v>
      </c>
      <c r="V134" s="12">
        <v>1344</v>
      </c>
      <c r="W134" s="12">
        <v>12.5</v>
      </c>
      <c r="X134" s="10">
        <f t="shared" si="38"/>
        <v>11.4</v>
      </c>
      <c r="Y134" s="10">
        <f t="shared" si="39"/>
        <v>1.0999999999999996</v>
      </c>
      <c r="Z134" s="10">
        <f t="shared" si="40"/>
        <v>1397.02</v>
      </c>
      <c r="AA134" s="10">
        <f t="shared" si="41"/>
        <v>1.1567342194541914</v>
      </c>
      <c r="AB134" s="10"/>
      <c r="AC134" s="10"/>
      <c r="AD134" s="10">
        <f t="shared" si="42"/>
        <v>5.7102839999999997</v>
      </c>
      <c r="AE134" s="10">
        <f t="shared" si="43"/>
        <v>5.6845620000000006</v>
      </c>
      <c r="AF134" s="10">
        <f t="shared" si="44"/>
        <v>5.1444000000000001</v>
      </c>
      <c r="AG134" s="10">
        <v>0.65</v>
      </c>
      <c r="AH134" s="10">
        <f t="shared" si="45"/>
        <v>13899.17513129408</v>
      </c>
      <c r="AI134" s="10">
        <f t="shared" si="46"/>
        <v>17754.528329212433</v>
      </c>
      <c r="AJ134" s="10">
        <f t="shared" si="47"/>
        <v>-3855.3531979183535</v>
      </c>
      <c r="AK134" s="10">
        <f t="shared" si="48"/>
        <v>-31.308563264950219</v>
      </c>
      <c r="AL134" s="10">
        <f t="shared" si="49"/>
        <v>5671.30856326495</v>
      </c>
      <c r="AM134" s="15">
        <f t="shared" si="50"/>
        <v>0.55511636994592117</v>
      </c>
      <c r="AN134" s="15">
        <f t="shared" si="51"/>
        <v>13.124115749754212</v>
      </c>
      <c r="AO134" s="15">
        <f t="shared" si="52"/>
        <v>6.7515701063035571</v>
      </c>
      <c r="AP134" s="10">
        <f t="shared" si="53"/>
        <v>-1.0412861063035574</v>
      </c>
      <c r="AQ134" s="10">
        <f t="shared" si="54"/>
        <v>-15.422873345140381</v>
      </c>
      <c r="AR134" s="10">
        <f t="shared" si="55"/>
        <v>7.0538884559910588</v>
      </c>
      <c r="AS134" s="10">
        <f t="shared" si="56"/>
        <v>28</v>
      </c>
    </row>
    <row r="135" spans="1:45" x14ac:dyDescent="0.25">
      <c r="A135" t="s">
        <v>45</v>
      </c>
      <c r="B135" s="10" t="s">
        <v>45</v>
      </c>
      <c r="C135" s="11">
        <v>42580</v>
      </c>
      <c r="D135" s="10" t="s">
        <v>40</v>
      </c>
      <c r="E135" s="10" t="s">
        <v>41</v>
      </c>
      <c r="F135" s="10">
        <v>11</v>
      </c>
      <c r="G135" s="10">
        <v>10.199999999999999</v>
      </c>
      <c r="H135" s="10">
        <v>40.200000000000003</v>
      </c>
      <c r="I135" s="10">
        <v>30</v>
      </c>
      <c r="J135" s="10">
        <v>9</v>
      </c>
      <c r="K135" s="10">
        <v>11.4</v>
      </c>
      <c r="L135" s="10">
        <v>11.4</v>
      </c>
      <c r="M135" s="10">
        <v>103394</v>
      </c>
      <c r="N135" s="10">
        <v>228</v>
      </c>
      <c r="O135" s="10">
        <v>30</v>
      </c>
      <c r="P135" s="10">
        <v>33</v>
      </c>
      <c r="Q135" s="10">
        <v>29</v>
      </c>
      <c r="R135" s="10">
        <v>205</v>
      </c>
      <c r="S135" s="10">
        <v>230</v>
      </c>
      <c r="T135" s="10">
        <v>5725</v>
      </c>
      <c r="U135" s="10">
        <v>3</v>
      </c>
      <c r="V135" s="12">
        <v>1344</v>
      </c>
      <c r="W135" s="12">
        <v>12.5</v>
      </c>
      <c r="X135" s="10">
        <f t="shared" si="38"/>
        <v>11.4</v>
      </c>
      <c r="Y135" s="10">
        <f t="shared" si="39"/>
        <v>1.0999999999999996</v>
      </c>
      <c r="Z135" s="10">
        <f t="shared" si="40"/>
        <v>1397.02</v>
      </c>
      <c r="AA135" s="10">
        <f t="shared" si="41"/>
        <v>1.1529558943865639</v>
      </c>
      <c r="AB135" s="10"/>
      <c r="AC135" s="10"/>
      <c r="AD135" s="10">
        <f t="shared" si="42"/>
        <v>5.6588399999999996</v>
      </c>
      <c r="AE135" s="10">
        <f t="shared" si="43"/>
        <v>5.2472879999999993</v>
      </c>
      <c r="AF135" s="10">
        <f t="shared" si="44"/>
        <v>4.6299600000000005</v>
      </c>
      <c r="AG135" s="10">
        <v>0.65</v>
      </c>
      <c r="AH135" s="10">
        <f t="shared" si="45"/>
        <v>11221.557948602498</v>
      </c>
      <c r="AI135" s="10">
        <f t="shared" si="46"/>
        <v>15078.704738867435</v>
      </c>
      <c r="AJ135" s="10">
        <f t="shared" si="47"/>
        <v>-3857.1467902649365</v>
      </c>
      <c r="AK135" s="10">
        <f t="shared" si="48"/>
        <v>-28.913657238279594</v>
      </c>
      <c r="AL135" s="10">
        <f t="shared" si="49"/>
        <v>5753.9136572382795</v>
      </c>
      <c r="AM135" s="15">
        <f t="shared" si="50"/>
        <v>0.50504204783020934</v>
      </c>
      <c r="AN135" s="15">
        <f t="shared" si="51"/>
        <v>13.180656824848576</v>
      </c>
      <c r="AO135" s="15">
        <f t="shared" si="52"/>
        <v>6.7806570969751014</v>
      </c>
      <c r="AP135" s="10">
        <f t="shared" si="53"/>
        <v>-1.1218170969751018</v>
      </c>
      <c r="AQ135" s="10">
        <f t="shared" si="54"/>
        <v>-16.544371451485908</v>
      </c>
      <c r="AR135" s="10">
        <f t="shared" si="55"/>
        <v>6.440152576420286</v>
      </c>
      <c r="AS135" s="10">
        <f t="shared" si="56"/>
        <v>29</v>
      </c>
    </row>
    <row r="136" spans="1:45" x14ac:dyDescent="0.25">
      <c r="A136" t="s">
        <v>45</v>
      </c>
      <c r="B136" s="10" t="s">
        <v>45</v>
      </c>
      <c r="C136" s="11">
        <v>42581</v>
      </c>
      <c r="D136" s="10" t="s">
        <v>40</v>
      </c>
      <c r="E136" s="10" t="s">
        <v>41</v>
      </c>
      <c r="F136" s="10">
        <v>11.3</v>
      </c>
      <c r="G136" s="10">
        <v>11.2</v>
      </c>
      <c r="H136" s="10">
        <v>39.9</v>
      </c>
      <c r="I136" s="10">
        <v>160</v>
      </c>
      <c r="J136" s="10">
        <v>9</v>
      </c>
      <c r="K136" s="10">
        <v>11.4</v>
      </c>
      <c r="L136" s="10">
        <v>11.4</v>
      </c>
      <c r="M136" s="10">
        <v>103394</v>
      </c>
      <c r="N136" s="10">
        <v>264</v>
      </c>
      <c r="O136" s="10">
        <v>160</v>
      </c>
      <c r="P136" s="10">
        <v>34</v>
      </c>
      <c r="Q136" s="10">
        <v>30</v>
      </c>
      <c r="R136" s="10">
        <v>205</v>
      </c>
      <c r="S136" s="10">
        <v>230</v>
      </c>
      <c r="T136" s="10">
        <v>5464</v>
      </c>
      <c r="U136" s="10">
        <v>3</v>
      </c>
      <c r="V136" s="12">
        <v>1344</v>
      </c>
      <c r="W136" s="12">
        <v>12.5</v>
      </c>
      <c r="X136" s="10">
        <f t="shared" si="38"/>
        <v>11.4</v>
      </c>
      <c r="Y136" s="10">
        <f t="shared" si="39"/>
        <v>1.0999999999999996</v>
      </c>
      <c r="Z136" s="10">
        <f t="shared" si="40"/>
        <v>1397.02</v>
      </c>
      <c r="AA136" s="10">
        <f t="shared" si="41"/>
        <v>1.1492021717937377</v>
      </c>
      <c r="AB136" s="10"/>
      <c r="AC136" s="10"/>
      <c r="AD136" s="10">
        <f t="shared" si="42"/>
        <v>5.8131720000000007</v>
      </c>
      <c r="AE136" s="10">
        <f t="shared" si="43"/>
        <v>5.7617279999999997</v>
      </c>
      <c r="AF136" s="10">
        <f t="shared" si="44"/>
        <v>4.6299600000000005</v>
      </c>
      <c r="AG136" s="10">
        <v>-0.78400000000000003</v>
      </c>
      <c r="AH136" s="10">
        <f t="shared" si="45"/>
        <v>-13490.859105755342</v>
      </c>
      <c r="AI136" s="10">
        <f t="shared" si="46"/>
        <v>18121.05519390347</v>
      </c>
      <c r="AJ136" s="10">
        <f t="shared" si="47"/>
        <v>-31611.914299658813</v>
      </c>
      <c r="AK136" s="10">
        <f t="shared" si="48"/>
        <v>-260.19893107706366</v>
      </c>
      <c r="AL136" s="10">
        <f t="shared" si="49"/>
        <v>5724.1989310770641</v>
      </c>
      <c r="AM136" s="15">
        <f t="shared" si="50"/>
        <v>4.7620594999462682</v>
      </c>
      <c r="AN136" s="15">
        <f t="shared" si="51"/>
        <v>13.160383875344531</v>
      </c>
      <c r="AO136" s="15">
        <f t="shared" si="52"/>
        <v>6.7702278808322403</v>
      </c>
      <c r="AP136" s="10">
        <f t="shared" si="53"/>
        <v>-0.95705588083223958</v>
      </c>
      <c r="AQ136" s="10">
        <f t="shared" si="54"/>
        <v>-14.136243235502318</v>
      </c>
      <c r="AR136" s="10">
        <f t="shared" si="55"/>
        <v>10.328936382546035</v>
      </c>
      <c r="AS136" s="10">
        <f t="shared" si="56"/>
        <v>30</v>
      </c>
    </row>
    <row r="137" spans="1:45" x14ac:dyDescent="0.25">
      <c r="A137" t="s">
        <v>45</v>
      </c>
      <c r="B137" s="10" t="s">
        <v>45</v>
      </c>
      <c r="C137" s="11">
        <v>42583</v>
      </c>
      <c r="D137" s="10" t="s">
        <v>40</v>
      </c>
      <c r="E137" s="10" t="s">
        <v>41</v>
      </c>
      <c r="F137" s="10">
        <v>18.5</v>
      </c>
      <c r="G137" s="10">
        <v>18.45</v>
      </c>
      <c r="H137" s="10">
        <v>60.3</v>
      </c>
      <c r="I137" s="10">
        <v>20</v>
      </c>
      <c r="J137" s="10">
        <v>10</v>
      </c>
      <c r="K137" s="10">
        <v>12.2</v>
      </c>
      <c r="L137" s="10">
        <v>11.8</v>
      </c>
      <c r="M137" s="10">
        <v>109930</v>
      </c>
      <c r="N137" s="10">
        <v>205</v>
      </c>
      <c r="O137" s="10">
        <v>20</v>
      </c>
      <c r="P137" s="10">
        <v>32</v>
      </c>
      <c r="Q137" s="10">
        <v>30</v>
      </c>
      <c r="R137" s="10">
        <v>250</v>
      </c>
      <c r="S137" s="10">
        <v>280</v>
      </c>
      <c r="T137" s="10">
        <v>17970</v>
      </c>
      <c r="U137" s="10">
        <v>3</v>
      </c>
      <c r="V137" s="12">
        <v>1344</v>
      </c>
      <c r="W137" s="12">
        <v>12.5</v>
      </c>
      <c r="X137" s="10">
        <f t="shared" si="38"/>
        <v>12</v>
      </c>
      <c r="Y137" s="10">
        <f t="shared" si="39"/>
        <v>0.5</v>
      </c>
      <c r="Z137" s="10">
        <f t="shared" si="40"/>
        <v>1368.1</v>
      </c>
      <c r="AA137" s="10">
        <f t="shared" si="41"/>
        <v>1.1567342194541914</v>
      </c>
      <c r="AB137" s="10"/>
      <c r="AC137" s="10"/>
      <c r="AD137" s="10">
        <f t="shared" si="42"/>
        <v>9.5171399999999995</v>
      </c>
      <c r="AE137" s="10">
        <f t="shared" si="43"/>
        <v>9.4914179999999995</v>
      </c>
      <c r="AF137" s="10">
        <f t="shared" si="44"/>
        <v>5.1444000000000001</v>
      </c>
      <c r="AG137" s="10">
        <v>0.75</v>
      </c>
      <c r="AH137" s="10">
        <f t="shared" si="45"/>
        <v>15705.513959761131</v>
      </c>
      <c r="AI137" s="10">
        <f t="shared" si="46"/>
        <v>48472.179022234122</v>
      </c>
      <c r="AJ137" s="10">
        <f t="shared" si="47"/>
        <v>-32766.665062472992</v>
      </c>
      <c r="AK137" s="10">
        <f t="shared" si="48"/>
        <v>-444.28873510561033</v>
      </c>
      <c r="AL137" s="10">
        <f t="shared" si="49"/>
        <v>18414.288735105609</v>
      </c>
      <c r="AM137" s="15">
        <f t="shared" si="50"/>
        <v>2.4723914029249237</v>
      </c>
      <c r="AN137" s="15">
        <f t="shared" si="51"/>
        <v>18.541309855953948</v>
      </c>
      <c r="AO137" s="15">
        <f t="shared" si="52"/>
        <v>9.5383914422969482</v>
      </c>
      <c r="AP137" s="10">
        <f t="shared" si="53"/>
        <v>-2.1251442296948753E-2</v>
      </c>
      <c r="AQ137" s="10">
        <f t="shared" si="54"/>
        <v>-0.22279901622312925</v>
      </c>
      <c r="AR137" s="10">
        <f t="shared" si="55"/>
        <v>8.7578816057358768</v>
      </c>
      <c r="AS137" s="10">
        <f t="shared" si="56"/>
        <v>30</v>
      </c>
    </row>
    <row r="138" spans="1:45" x14ac:dyDescent="0.25">
      <c r="A138" t="s">
        <v>45</v>
      </c>
      <c r="B138" s="10" t="s">
        <v>45</v>
      </c>
      <c r="C138" s="11">
        <v>42587</v>
      </c>
      <c r="D138" s="10" t="s">
        <v>40</v>
      </c>
      <c r="E138" s="10" t="s">
        <v>41</v>
      </c>
      <c r="F138" s="10">
        <v>19</v>
      </c>
      <c r="G138" s="10">
        <v>19.29</v>
      </c>
      <c r="H138" s="10">
        <v>62.8</v>
      </c>
      <c r="I138" s="10">
        <v>30</v>
      </c>
      <c r="J138" s="10">
        <v>9</v>
      </c>
      <c r="K138" s="10">
        <v>11.4</v>
      </c>
      <c r="L138" s="10">
        <v>11.1</v>
      </c>
      <c r="M138" s="10">
        <v>100128</v>
      </c>
      <c r="N138" s="10">
        <v>194</v>
      </c>
      <c r="O138" s="10">
        <v>30</v>
      </c>
      <c r="P138" s="10">
        <v>32</v>
      </c>
      <c r="Q138" s="10">
        <v>30</v>
      </c>
      <c r="R138" s="10">
        <v>320</v>
      </c>
      <c r="S138" s="10">
        <v>350</v>
      </c>
      <c r="T138" s="10">
        <v>20385</v>
      </c>
      <c r="U138" s="10">
        <v>4</v>
      </c>
      <c r="V138" s="12">
        <v>1344</v>
      </c>
      <c r="W138" s="12">
        <v>12.5</v>
      </c>
      <c r="X138" s="10">
        <f t="shared" si="38"/>
        <v>11.25</v>
      </c>
      <c r="Y138" s="10">
        <f t="shared" si="39"/>
        <v>1.25</v>
      </c>
      <c r="Z138" s="10">
        <f t="shared" si="40"/>
        <v>1404.25</v>
      </c>
      <c r="AA138" s="10">
        <f t="shared" si="41"/>
        <v>1.1567342194541914</v>
      </c>
      <c r="AB138" s="10"/>
      <c r="AC138" s="10"/>
      <c r="AD138" s="10">
        <f t="shared" si="42"/>
        <v>9.7743599999999997</v>
      </c>
      <c r="AE138" s="10">
        <f t="shared" si="43"/>
        <v>9.9235475999999991</v>
      </c>
      <c r="AF138" s="10">
        <f t="shared" si="44"/>
        <v>4.6299600000000005</v>
      </c>
      <c r="AG138" s="10">
        <v>0.65</v>
      </c>
      <c r="AH138" s="10">
        <f t="shared" si="45"/>
        <v>11316.597120497179</v>
      </c>
      <c r="AI138" s="10">
        <f t="shared" si="46"/>
        <v>54386.466987235159</v>
      </c>
      <c r="AJ138" s="10">
        <f t="shared" si="47"/>
        <v>-43069.869866737979</v>
      </c>
      <c r="AK138" s="10">
        <f t="shared" si="48"/>
        <v>-610.57986249768567</v>
      </c>
      <c r="AL138" s="10">
        <f t="shared" si="49"/>
        <v>20995.579862497685</v>
      </c>
      <c r="AM138" s="15">
        <f t="shared" si="50"/>
        <v>2.9952409246881779</v>
      </c>
      <c r="AN138" s="15">
        <f t="shared" si="51"/>
        <v>19.419091979286275</v>
      </c>
      <c r="AO138" s="15">
        <f t="shared" si="52"/>
        <v>9.989957677824032</v>
      </c>
      <c r="AP138" s="10">
        <f t="shared" si="53"/>
        <v>-0.21559767782403227</v>
      </c>
      <c r="AQ138" s="10">
        <f t="shared" si="54"/>
        <v>-2.1581440560316048</v>
      </c>
      <c r="AR138" s="10">
        <f t="shared" si="55"/>
        <v>10.282945442014785</v>
      </c>
      <c r="AS138" s="10">
        <f t="shared" si="56"/>
        <v>30</v>
      </c>
    </row>
    <row r="139" spans="1:45" x14ac:dyDescent="0.25">
      <c r="A139" t="s">
        <v>45</v>
      </c>
      <c r="B139" s="10" t="s">
        <v>45</v>
      </c>
      <c r="C139" s="11">
        <v>42588</v>
      </c>
      <c r="D139" s="10" t="s">
        <v>40</v>
      </c>
      <c r="E139" s="10" t="s">
        <v>41</v>
      </c>
      <c r="F139" s="10">
        <v>18.79</v>
      </c>
      <c r="G139" s="10">
        <v>18.66</v>
      </c>
      <c r="H139" s="10">
        <v>63.1</v>
      </c>
      <c r="I139" s="10">
        <v>40</v>
      </c>
      <c r="J139" s="10">
        <v>18</v>
      </c>
      <c r="K139" s="10">
        <v>11.4</v>
      </c>
      <c r="L139" s="10">
        <v>11.1</v>
      </c>
      <c r="M139" s="10">
        <v>100128</v>
      </c>
      <c r="N139" s="10">
        <v>203</v>
      </c>
      <c r="O139" s="10">
        <v>40</v>
      </c>
      <c r="P139" s="10">
        <v>31</v>
      </c>
      <c r="Q139" s="10">
        <v>29</v>
      </c>
      <c r="R139" s="10">
        <v>320</v>
      </c>
      <c r="S139" s="10">
        <v>350</v>
      </c>
      <c r="T139" s="10">
        <v>21195</v>
      </c>
      <c r="U139" s="10">
        <v>4</v>
      </c>
      <c r="V139" s="12">
        <v>1344</v>
      </c>
      <c r="W139" s="12">
        <v>12.5</v>
      </c>
      <c r="X139" s="10">
        <f t="shared" si="38"/>
        <v>11.25</v>
      </c>
      <c r="Y139" s="10">
        <f t="shared" si="39"/>
        <v>1.25</v>
      </c>
      <c r="Z139" s="10">
        <f t="shared" si="40"/>
        <v>1404.25</v>
      </c>
      <c r="AA139" s="10">
        <f t="shared" si="41"/>
        <v>1.1605373896644633</v>
      </c>
      <c r="AB139" s="10"/>
      <c r="AC139" s="10"/>
      <c r="AD139" s="10">
        <f t="shared" si="42"/>
        <v>9.6663275999999989</v>
      </c>
      <c r="AE139" s="10">
        <f t="shared" si="43"/>
        <v>9.5994504000000003</v>
      </c>
      <c r="AF139" s="10">
        <f t="shared" si="44"/>
        <v>9.259920000000001</v>
      </c>
      <c r="AG139" s="10">
        <v>0.48349999999999999</v>
      </c>
      <c r="AH139" s="10">
        <f t="shared" si="45"/>
        <v>33781.934967778179</v>
      </c>
      <c r="AI139" s="10">
        <f t="shared" si="46"/>
        <v>51059.343255717838</v>
      </c>
      <c r="AJ139" s="10">
        <f t="shared" si="47"/>
        <v>-17277.408287939659</v>
      </c>
      <c r="AK139" s="10">
        <f t="shared" si="48"/>
        <v>-236.93374842946525</v>
      </c>
      <c r="AL139" s="10">
        <f t="shared" si="49"/>
        <v>21431.933748429467</v>
      </c>
      <c r="AM139" s="15">
        <f t="shared" si="50"/>
        <v>1.1178756708160722</v>
      </c>
      <c r="AN139" s="15">
        <f t="shared" si="51"/>
        <v>19.538802592305363</v>
      </c>
      <c r="AO139" s="15">
        <f t="shared" si="52"/>
        <v>10.051541605585571</v>
      </c>
      <c r="AP139" s="10">
        <f t="shared" si="53"/>
        <v>-0.38521400558557239</v>
      </c>
      <c r="AQ139" s="10">
        <f t="shared" si="54"/>
        <v>-3.8323873163049105</v>
      </c>
      <c r="AR139" s="10">
        <f t="shared" si="55"/>
        <v>17.218130136490007</v>
      </c>
      <c r="AS139" s="10">
        <f t="shared" si="56"/>
        <v>29</v>
      </c>
    </row>
    <row r="140" spans="1:45" x14ac:dyDescent="0.25">
      <c r="A140" t="s">
        <v>45</v>
      </c>
      <c r="B140" s="10" t="s">
        <v>45</v>
      </c>
      <c r="C140" s="11">
        <v>42589</v>
      </c>
      <c r="D140" s="10" t="s">
        <v>40</v>
      </c>
      <c r="E140" s="10" t="s">
        <v>41</v>
      </c>
      <c r="F140" s="10">
        <v>18.98</v>
      </c>
      <c r="G140" s="10">
        <v>18.829999999999998</v>
      </c>
      <c r="H140" s="10">
        <v>62.9</v>
      </c>
      <c r="I140" s="10">
        <v>30</v>
      </c>
      <c r="J140" s="10">
        <v>10</v>
      </c>
      <c r="K140" s="10">
        <v>11.4</v>
      </c>
      <c r="L140" s="10">
        <v>11.1</v>
      </c>
      <c r="M140" s="10">
        <v>100128</v>
      </c>
      <c r="N140" s="10">
        <v>239</v>
      </c>
      <c r="O140" s="10">
        <v>30</v>
      </c>
      <c r="P140" s="10">
        <v>32</v>
      </c>
      <c r="Q140" s="10">
        <v>30</v>
      </c>
      <c r="R140" s="10">
        <v>320</v>
      </c>
      <c r="S140" s="10">
        <v>350</v>
      </c>
      <c r="T140" s="10">
        <v>21225</v>
      </c>
      <c r="U140" s="10">
        <v>3</v>
      </c>
      <c r="V140" s="12">
        <v>1344</v>
      </c>
      <c r="W140" s="12">
        <v>12.5</v>
      </c>
      <c r="X140" s="10">
        <f t="shared" si="38"/>
        <v>11.25</v>
      </c>
      <c r="Y140" s="10">
        <f t="shared" si="39"/>
        <v>1.25</v>
      </c>
      <c r="Z140" s="10">
        <f t="shared" si="40"/>
        <v>1404.25</v>
      </c>
      <c r="AA140" s="10">
        <f t="shared" si="41"/>
        <v>1.1567342194541914</v>
      </c>
      <c r="AB140" s="10"/>
      <c r="AC140" s="10"/>
      <c r="AD140" s="10">
        <f t="shared" si="42"/>
        <v>9.7640712000000001</v>
      </c>
      <c r="AE140" s="10">
        <f t="shared" si="43"/>
        <v>9.6869052</v>
      </c>
      <c r="AF140" s="10">
        <f t="shared" si="44"/>
        <v>5.1444000000000001</v>
      </c>
      <c r="AG140" s="10">
        <v>0.65</v>
      </c>
      <c r="AH140" s="10">
        <f t="shared" si="45"/>
        <v>13971.107556169354</v>
      </c>
      <c r="AI140" s="10">
        <f t="shared" si="46"/>
        <v>51823.534797252403</v>
      </c>
      <c r="AJ140" s="10">
        <f t="shared" si="47"/>
        <v>-37852.427241083045</v>
      </c>
      <c r="AK140" s="10">
        <f t="shared" si="48"/>
        <v>-523.81839182038425</v>
      </c>
      <c r="AL140" s="10">
        <f t="shared" si="49"/>
        <v>21748.818391820383</v>
      </c>
      <c r="AM140" s="15">
        <f t="shared" si="50"/>
        <v>2.4679311746543373</v>
      </c>
      <c r="AN140" s="15">
        <f t="shared" si="51"/>
        <v>19.624671631835536</v>
      </c>
      <c r="AO140" s="15">
        <f t="shared" si="52"/>
        <v>10.095716074281473</v>
      </c>
      <c r="AP140" s="10">
        <f t="shared" si="53"/>
        <v>-0.33164487428147282</v>
      </c>
      <c r="AQ140" s="10">
        <f t="shared" si="54"/>
        <v>-3.2850059554104138</v>
      </c>
      <c r="AR140" s="10">
        <f t="shared" si="55"/>
        <v>10.243400875523268</v>
      </c>
      <c r="AS140" s="10">
        <f t="shared" si="56"/>
        <v>30</v>
      </c>
    </row>
    <row r="141" spans="1:45" x14ac:dyDescent="0.25">
      <c r="A141" t="s">
        <v>45</v>
      </c>
      <c r="B141" s="10" t="s">
        <v>45</v>
      </c>
      <c r="C141" s="11">
        <v>42592</v>
      </c>
      <c r="D141" s="10" t="s">
        <v>40</v>
      </c>
      <c r="E141" s="10" t="s">
        <v>41</v>
      </c>
      <c r="F141" s="10">
        <v>20</v>
      </c>
      <c r="G141" s="10">
        <v>20.14</v>
      </c>
      <c r="H141" s="10">
        <v>68.2</v>
      </c>
      <c r="I141" s="10">
        <v>140</v>
      </c>
      <c r="J141" s="10">
        <v>9</v>
      </c>
      <c r="K141" s="10">
        <v>13</v>
      </c>
      <c r="L141" s="10">
        <v>12.5</v>
      </c>
      <c r="M141" s="10">
        <v>116602</v>
      </c>
      <c r="N141" s="10">
        <v>312</v>
      </c>
      <c r="O141" s="10">
        <v>140</v>
      </c>
      <c r="P141" s="10">
        <v>30</v>
      </c>
      <c r="Q141" s="10">
        <v>29</v>
      </c>
      <c r="R141" s="10">
        <v>359</v>
      </c>
      <c r="S141" s="10">
        <v>405</v>
      </c>
      <c r="T141" s="10">
        <v>26190</v>
      </c>
      <c r="U141" s="10">
        <v>3</v>
      </c>
      <c r="V141" s="12">
        <v>1344</v>
      </c>
      <c r="W141" s="12">
        <v>12.5</v>
      </c>
      <c r="X141" s="10">
        <f t="shared" si="38"/>
        <v>12.75</v>
      </c>
      <c r="Y141" s="10">
        <f t="shared" si="39"/>
        <v>-0.25</v>
      </c>
      <c r="Z141" s="10">
        <f t="shared" si="40"/>
        <v>1331.95</v>
      </c>
      <c r="AA141" s="10">
        <f t="shared" si="41"/>
        <v>1.1643656508871731</v>
      </c>
      <c r="AB141" s="10"/>
      <c r="AC141" s="10"/>
      <c r="AD141" s="10">
        <f t="shared" si="42"/>
        <v>10.2888</v>
      </c>
      <c r="AE141" s="10">
        <f t="shared" si="43"/>
        <v>10.360821600000001</v>
      </c>
      <c r="AF141" s="10">
        <f t="shared" si="44"/>
        <v>4.6299600000000005</v>
      </c>
      <c r="AG141" s="10">
        <v>-0.75</v>
      </c>
      <c r="AH141" s="10">
        <f t="shared" si="45"/>
        <v>-12467.031392566987</v>
      </c>
      <c r="AI141" s="10">
        <f t="shared" si="46"/>
        <v>56603.673331942657</v>
      </c>
      <c r="AJ141" s="10">
        <f t="shared" si="47"/>
        <v>-69070.704724509647</v>
      </c>
      <c r="AK141" s="10">
        <f t="shared" si="48"/>
        <v>-1022.3274991956024</v>
      </c>
      <c r="AL141" s="10">
        <f t="shared" si="49"/>
        <v>27212.327499195602</v>
      </c>
      <c r="AM141" s="15">
        <f t="shared" si="50"/>
        <v>3.9035032424421621</v>
      </c>
      <c r="AN141" s="15">
        <f t="shared" si="51"/>
        <v>20.686126643618348</v>
      </c>
      <c r="AO141" s="15">
        <f t="shared" si="52"/>
        <v>10.641770990543023</v>
      </c>
      <c r="AP141" s="10">
        <f t="shared" si="53"/>
        <v>-0.35297099054302272</v>
      </c>
      <c r="AQ141" s="10">
        <f t="shared" si="54"/>
        <v>-3.3168444505777841</v>
      </c>
      <c r="AR141" s="10">
        <f t="shared" si="55"/>
        <v>12.155717301733636</v>
      </c>
      <c r="AS141" s="10">
        <f t="shared" si="56"/>
        <v>29</v>
      </c>
    </row>
    <row r="142" spans="1:45" x14ac:dyDescent="0.25">
      <c r="A142" t="s">
        <v>45</v>
      </c>
      <c r="B142" s="10" t="s">
        <v>45</v>
      </c>
      <c r="C142" s="11">
        <v>42593</v>
      </c>
      <c r="D142" s="10" t="s">
        <v>40</v>
      </c>
      <c r="E142" s="10" t="s">
        <v>41</v>
      </c>
      <c r="F142" s="10">
        <v>19.87</v>
      </c>
      <c r="G142" s="10">
        <v>20.3</v>
      </c>
      <c r="H142" s="10">
        <v>69.599999999999994</v>
      </c>
      <c r="I142" s="10">
        <v>20</v>
      </c>
      <c r="J142" s="10">
        <v>10</v>
      </c>
      <c r="K142" s="10">
        <v>13</v>
      </c>
      <c r="L142" s="10">
        <v>12.5</v>
      </c>
      <c r="M142" s="10">
        <v>116602</v>
      </c>
      <c r="N142" s="10">
        <v>232</v>
      </c>
      <c r="O142" s="10">
        <v>20</v>
      </c>
      <c r="P142" s="10">
        <v>30</v>
      </c>
      <c r="Q142" s="10">
        <v>29</v>
      </c>
      <c r="R142" s="10">
        <v>362</v>
      </c>
      <c r="S142" s="10">
        <v>404</v>
      </c>
      <c r="T142" s="10">
        <v>28299</v>
      </c>
      <c r="U142" s="10">
        <v>4</v>
      </c>
      <c r="V142" s="12">
        <v>1344</v>
      </c>
      <c r="W142" s="12">
        <v>12.5</v>
      </c>
      <c r="X142" s="10">
        <f t="shared" si="38"/>
        <v>12.75</v>
      </c>
      <c r="Y142" s="10">
        <f t="shared" si="39"/>
        <v>-0.25</v>
      </c>
      <c r="Z142" s="10">
        <f t="shared" si="40"/>
        <v>1331.95</v>
      </c>
      <c r="AA142" s="10">
        <f t="shared" si="41"/>
        <v>1.1643656508871731</v>
      </c>
      <c r="AB142" s="10"/>
      <c r="AC142" s="10"/>
      <c r="AD142" s="10">
        <f t="shared" si="42"/>
        <v>10.221922800000002</v>
      </c>
      <c r="AE142" s="10">
        <f t="shared" si="43"/>
        <v>10.443132</v>
      </c>
      <c r="AF142" s="10">
        <f t="shared" si="44"/>
        <v>5.1444000000000001</v>
      </c>
      <c r="AG142" s="10">
        <v>0.75</v>
      </c>
      <c r="AH142" s="10">
        <f t="shared" si="45"/>
        <v>15391.3967809469</v>
      </c>
      <c r="AI142" s="10">
        <f t="shared" si="46"/>
        <v>57506.609008441024</v>
      </c>
      <c r="AJ142" s="10">
        <f t="shared" si="47"/>
        <v>-42115.212227494121</v>
      </c>
      <c r="AK142" s="10">
        <f t="shared" si="48"/>
        <v>-628.30674357105022</v>
      </c>
      <c r="AL142" s="10">
        <f t="shared" si="49"/>
        <v>28927.306743571051</v>
      </c>
      <c r="AM142" s="15">
        <f t="shared" si="50"/>
        <v>2.2202436254675111</v>
      </c>
      <c r="AN142" s="15">
        <f t="shared" si="51"/>
        <v>21.059516207061037</v>
      </c>
      <c r="AO142" s="15">
        <f t="shared" si="52"/>
        <v>10.83385751756048</v>
      </c>
      <c r="AP142" s="10">
        <f t="shared" si="53"/>
        <v>-0.61193471756047835</v>
      </c>
      <c r="AQ142" s="10">
        <f t="shared" si="54"/>
        <v>-5.6483548594634936</v>
      </c>
      <c r="AR142" s="10">
        <f t="shared" si="55"/>
        <v>9.5747868398526013</v>
      </c>
      <c r="AS142" s="10">
        <f t="shared" si="56"/>
        <v>29</v>
      </c>
    </row>
    <row r="143" spans="1:45" x14ac:dyDescent="0.25">
      <c r="A143" t="s">
        <v>45</v>
      </c>
      <c r="B143" s="10" t="s">
        <v>45</v>
      </c>
      <c r="C143" s="11">
        <v>42594</v>
      </c>
      <c r="D143" s="10" t="s">
        <v>40</v>
      </c>
      <c r="E143" s="10" t="s">
        <v>41</v>
      </c>
      <c r="F143" s="10">
        <v>19.72</v>
      </c>
      <c r="G143" s="10">
        <v>19.440000000000001</v>
      </c>
      <c r="H143" s="10">
        <v>69.599999999999994</v>
      </c>
      <c r="I143" s="10">
        <v>30</v>
      </c>
      <c r="J143" s="10">
        <v>20</v>
      </c>
      <c r="K143" s="10">
        <v>13</v>
      </c>
      <c r="L143" s="10">
        <v>12.5</v>
      </c>
      <c r="M143" s="10">
        <v>116602</v>
      </c>
      <c r="N143" s="10">
        <v>232</v>
      </c>
      <c r="O143" s="10">
        <v>30</v>
      </c>
      <c r="P143" s="10">
        <v>30</v>
      </c>
      <c r="Q143" s="10">
        <v>29</v>
      </c>
      <c r="R143" s="10">
        <v>355</v>
      </c>
      <c r="S143" s="10">
        <v>404</v>
      </c>
      <c r="T143" s="10">
        <v>28900</v>
      </c>
      <c r="U143" s="10">
        <v>5</v>
      </c>
      <c r="V143" s="12">
        <v>1344</v>
      </c>
      <c r="W143" s="12">
        <v>12.5</v>
      </c>
      <c r="X143" s="10">
        <f t="shared" si="38"/>
        <v>12.75</v>
      </c>
      <c r="Y143" s="10">
        <f t="shared" si="39"/>
        <v>-0.25</v>
      </c>
      <c r="Z143" s="10">
        <f t="shared" si="40"/>
        <v>1331.95</v>
      </c>
      <c r="AA143" s="10">
        <f t="shared" si="41"/>
        <v>1.1643656508871731</v>
      </c>
      <c r="AB143" s="10"/>
      <c r="AC143" s="10"/>
      <c r="AD143" s="10">
        <f t="shared" si="42"/>
        <v>10.1447568</v>
      </c>
      <c r="AE143" s="10">
        <f t="shared" si="43"/>
        <v>10.000713600000001</v>
      </c>
      <c r="AF143" s="10">
        <f t="shared" si="44"/>
        <v>10.2888</v>
      </c>
      <c r="AG143" s="10">
        <v>0.65</v>
      </c>
      <c r="AH143" s="10">
        <f t="shared" si="45"/>
        <v>53356.842173949248</v>
      </c>
      <c r="AI143" s="10">
        <f t="shared" si="46"/>
        <v>52737.338043078904</v>
      </c>
      <c r="AJ143" s="10">
        <f t="shared" si="47"/>
        <v>619.50413087034394</v>
      </c>
      <c r="AK143" s="10">
        <f t="shared" si="48"/>
        <v>8.8506905526446129</v>
      </c>
      <c r="AL143" s="10">
        <f t="shared" si="49"/>
        <v>28891.149309447355</v>
      </c>
      <c r="AM143" s="15">
        <f t="shared" si="50"/>
        <v>-3.0625226825760084E-2</v>
      </c>
      <c r="AN143" s="15">
        <f t="shared" si="51"/>
        <v>21.051807583699222</v>
      </c>
      <c r="AO143" s="15">
        <f t="shared" si="52"/>
        <v>10.829891893358228</v>
      </c>
      <c r="AP143" s="10">
        <f t="shared" si="53"/>
        <v>-0.68513509335822853</v>
      </c>
      <c r="AQ143" s="10">
        <f t="shared" si="54"/>
        <v>-6.326333633841803</v>
      </c>
      <c r="AR143" s="10">
        <f t="shared" si="55"/>
        <v>13.195838985900739</v>
      </c>
      <c r="AS143" s="10">
        <f t="shared" si="56"/>
        <v>29</v>
      </c>
    </row>
    <row r="144" spans="1:45" x14ac:dyDescent="0.25">
      <c r="A144" t="s">
        <v>45</v>
      </c>
      <c r="B144" s="10" t="s">
        <v>45</v>
      </c>
      <c r="C144" s="11">
        <v>42595</v>
      </c>
      <c r="D144" s="10" t="s">
        <v>40</v>
      </c>
      <c r="E144" s="10" t="s">
        <v>41</v>
      </c>
      <c r="F144" s="10">
        <v>19.91</v>
      </c>
      <c r="G144" s="10">
        <v>20.12</v>
      </c>
      <c r="H144" s="10">
        <v>69.599999999999994</v>
      </c>
      <c r="I144" s="10">
        <v>80</v>
      </c>
      <c r="J144" s="10">
        <v>19</v>
      </c>
      <c r="K144" s="10">
        <v>13</v>
      </c>
      <c r="L144" s="10">
        <v>12.5</v>
      </c>
      <c r="M144" s="10">
        <v>116602</v>
      </c>
      <c r="N144" s="10">
        <v>232</v>
      </c>
      <c r="O144" s="10">
        <v>80</v>
      </c>
      <c r="P144" s="10">
        <v>30</v>
      </c>
      <c r="Q144" s="10">
        <v>27</v>
      </c>
      <c r="R144" s="10">
        <v>350</v>
      </c>
      <c r="S144" s="10">
        <v>404</v>
      </c>
      <c r="T144" s="10">
        <v>27778</v>
      </c>
      <c r="U144" s="10">
        <v>5</v>
      </c>
      <c r="V144" s="12">
        <v>1344</v>
      </c>
      <c r="W144" s="12">
        <v>12.5</v>
      </c>
      <c r="X144" s="10">
        <f t="shared" si="38"/>
        <v>12.75</v>
      </c>
      <c r="Y144" s="10">
        <f t="shared" si="39"/>
        <v>-0.25</v>
      </c>
      <c r="Z144" s="10">
        <f t="shared" si="40"/>
        <v>1331.95</v>
      </c>
      <c r="AA144" s="10">
        <f t="shared" si="41"/>
        <v>1.1643656508871731</v>
      </c>
      <c r="AB144" s="10"/>
      <c r="AC144" s="10"/>
      <c r="AD144" s="10">
        <f t="shared" si="42"/>
        <v>10.242500400000001</v>
      </c>
      <c r="AE144" s="10">
        <f t="shared" si="43"/>
        <v>10.3505328</v>
      </c>
      <c r="AF144" s="10">
        <f t="shared" si="44"/>
        <v>9.7743599999999997</v>
      </c>
      <c r="AG144" s="10">
        <v>0.21659999999999999</v>
      </c>
      <c r="AH144" s="10">
        <f t="shared" si="45"/>
        <v>16046.577759118243</v>
      </c>
      <c r="AI144" s="10">
        <f t="shared" si="46"/>
        <v>56491.308747571275</v>
      </c>
      <c r="AJ144" s="10">
        <f t="shared" si="47"/>
        <v>-40444.730988453033</v>
      </c>
      <c r="AK144" s="10">
        <f t="shared" si="48"/>
        <v>-598.03502097594219</v>
      </c>
      <c r="AL144" s="10">
        <f t="shared" si="49"/>
        <v>28376.035020975942</v>
      </c>
      <c r="AM144" s="15">
        <f t="shared" si="50"/>
        <v>2.1529088522425721</v>
      </c>
      <c r="AN144" s="15">
        <f t="shared" si="51"/>
        <v>20.941239478675794</v>
      </c>
      <c r="AO144" s="15">
        <f t="shared" si="52"/>
        <v>10.773011237409975</v>
      </c>
      <c r="AP144" s="10">
        <f t="shared" si="53"/>
        <v>-0.53051083740997385</v>
      </c>
      <c r="AQ144" s="10">
        <f t="shared" si="54"/>
        <v>-4.9244433679577062</v>
      </c>
      <c r="AR144" s="10">
        <f t="shared" si="55"/>
        <v>15.000245360477086</v>
      </c>
      <c r="AS144" s="10">
        <f t="shared" si="56"/>
        <v>27</v>
      </c>
    </row>
    <row r="145" spans="1:45" x14ac:dyDescent="0.25">
      <c r="A145" t="s">
        <v>45</v>
      </c>
      <c r="B145" s="10" t="s">
        <v>45</v>
      </c>
      <c r="C145" s="11">
        <v>42596</v>
      </c>
      <c r="D145" s="10" t="s">
        <v>40</v>
      </c>
      <c r="E145" s="10" t="s">
        <v>41</v>
      </c>
      <c r="F145" s="10">
        <v>19.88</v>
      </c>
      <c r="G145" s="10">
        <v>20.2</v>
      </c>
      <c r="H145" s="10">
        <v>69.5</v>
      </c>
      <c r="I145" s="10">
        <v>120</v>
      </c>
      <c r="J145" s="10">
        <v>22</v>
      </c>
      <c r="K145" s="10">
        <v>13</v>
      </c>
      <c r="L145" s="10">
        <v>12.5</v>
      </c>
      <c r="M145" s="10">
        <v>116602</v>
      </c>
      <c r="N145" s="10">
        <v>232</v>
      </c>
      <c r="O145" s="10">
        <v>120</v>
      </c>
      <c r="P145" s="10">
        <v>29</v>
      </c>
      <c r="Q145" s="10">
        <v>26</v>
      </c>
      <c r="R145" s="10">
        <v>332</v>
      </c>
      <c r="S145" s="10">
        <v>398</v>
      </c>
      <c r="T145" s="10">
        <v>27356</v>
      </c>
      <c r="U145" s="10">
        <v>5</v>
      </c>
      <c r="V145" s="12">
        <v>1344</v>
      </c>
      <c r="W145" s="12">
        <v>12.5</v>
      </c>
      <c r="X145" s="10">
        <f t="shared" si="38"/>
        <v>12.75</v>
      </c>
      <c r="Y145" s="10">
        <f t="shared" si="39"/>
        <v>-0.25</v>
      </c>
      <c r="Z145" s="10">
        <f t="shared" si="40"/>
        <v>1331.95</v>
      </c>
      <c r="AA145" s="10">
        <f t="shared" si="41"/>
        <v>1.1682192522470511</v>
      </c>
      <c r="AB145" s="10"/>
      <c r="AC145" s="10"/>
      <c r="AD145" s="10">
        <f t="shared" si="42"/>
        <v>10.2270672</v>
      </c>
      <c r="AE145" s="10">
        <f t="shared" si="43"/>
        <v>10.391688</v>
      </c>
      <c r="AF145" s="10">
        <f t="shared" si="44"/>
        <v>11.317679999999999</v>
      </c>
      <c r="AG145" s="10">
        <v>-0.35</v>
      </c>
      <c r="AH145" s="10">
        <f t="shared" si="45"/>
        <v>-34879.090413988728</v>
      </c>
      <c r="AI145" s="10">
        <f t="shared" si="46"/>
        <v>57129.891119930915</v>
      </c>
      <c r="AJ145" s="10">
        <f t="shared" si="47"/>
        <v>-92008.981533919636</v>
      </c>
      <c r="AK145" s="10">
        <f t="shared" si="48"/>
        <v>-1365.8980418546489</v>
      </c>
      <c r="AL145" s="10">
        <f t="shared" si="49"/>
        <v>28721.898041854649</v>
      </c>
      <c r="AM145" s="15">
        <f t="shared" si="50"/>
        <v>4.9930473821269521</v>
      </c>
      <c r="AN145" s="15">
        <f t="shared" si="51"/>
        <v>21.015632956992231</v>
      </c>
      <c r="AO145" s="15">
        <f t="shared" si="52"/>
        <v>10.811282218395084</v>
      </c>
      <c r="AP145" s="10">
        <f t="shared" si="53"/>
        <v>-0.58421501839508316</v>
      </c>
      <c r="AQ145" s="10">
        <f t="shared" si="54"/>
        <v>-5.4037532884032773</v>
      </c>
      <c r="AR145" s="10">
        <f t="shared" si="55"/>
        <v>6.6757575422197677</v>
      </c>
      <c r="AS145" s="10">
        <f t="shared" si="56"/>
        <v>26</v>
      </c>
    </row>
    <row r="146" spans="1:45" x14ac:dyDescent="0.25">
      <c r="A146" t="s">
        <v>45</v>
      </c>
      <c r="B146" s="10" t="s">
        <v>45</v>
      </c>
      <c r="C146" s="11">
        <v>42597</v>
      </c>
      <c r="D146" s="10" t="s">
        <v>40</v>
      </c>
      <c r="E146" s="10" t="s">
        <v>41</v>
      </c>
      <c r="F146" s="10">
        <v>19.72</v>
      </c>
      <c r="G146" s="10">
        <v>20.32</v>
      </c>
      <c r="H146" s="10">
        <v>68.8</v>
      </c>
      <c r="I146" s="10">
        <v>120</v>
      </c>
      <c r="J146" s="10">
        <v>22</v>
      </c>
      <c r="K146" s="10">
        <v>13</v>
      </c>
      <c r="L146" s="10">
        <v>12.5</v>
      </c>
      <c r="M146" s="10">
        <v>116602</v>
      </c>
      <c r="N146" s="10">
        <v>236</v>
      </c>
      <c r="O146" s="10">
        <v>100</v>
      </c>
      <c r="P146" s="10">
        <v>27</v>
      </c>
      <c r="Q146" s="10">
        <v>25</v>
      </c>
      <c r="R146" s="10">
        <v>326</v>
      </c>
      <c r="S146" s="10">
        <v>393</v>
      </c>
      <c r="T146" s="10">
        <v>26669</v>
      </c>
      <c r="U146" s="10">
        <v>6</v>
      </c>
      <c r="V146" s="12">
        <v>1344</v>
      </c>
      <c r="W146" s="12">
        <v>12.5</v>
      </c>
      <c r="X146" s="10">
        <f t="shared" si="38"/>
        <v>12.75</v>
      </c>
      <c r="Y146" s="10">
        <f t="shared" si="39"/>
        <v>-0.25</v>
      </c>
      <c r="Z146" s="10">
        <f t="shared" si="40"/>
        <v>1331.95</v>
      </c>
      <c r="AA146" s="10">
        <f t="shared" si="41"/>
        <v>1.1760034884772499</v>
      </c>
      <c r="AB146" s="10"/>
      <c r="AC146" s="10"/>
      <c r="AD146" s="10">
        <f t="shared" si="42"/>
        <v>10.1447568</v>
      </c>
      <c r="AE146" s="10">
        <f t="shared" si="43"/>
        <v>10.4534208</v>
      </c>
      <c r="AF146" s="10">
        <f t="shared" si="44"/>
        <v>11.317679999999999</v>
      </c>
      <c r="AG146" s="10">
        <v>-0.35</v>
      </c>
      <c r="AH146" s="10">
        <f t="shared" si="45"/>
        <v>-35111.501477883379</v>
      </c>
      <c r="AI146" s="10">
        <f t="shared" si="46"/>
        <v>58195.890170712446</v>
      </c>
      <c r="AJ146" s="10">
        <f t="shared" si="47"/>
        <v>-93307.391648595833</v>
      </c>
      <c r="AK146" s="10">
        <f t="shared" si="48"/>
        <v>-1393.4020409331113</v>
      </c>
      <c r="AL146" s="10">
        <f t="shared" si="49"/>
        <v>28062.40204093311</v>
      </c>
      <c r="AM146" s="15">
        <f t="shared" si="50"/>
        <v>5.2248004834568595</v>
      </c>
      <c r="AN146" s="15">
        <f t="shared" si="51"/>
        <v>20.873222526720134</v>
      </c>
      <c r="AO146" s="15">
        <f t="shared" si="52"/>
        <v>10.738020596645907</v>
      </c>
      <c r="AP146" s="10">
        <f t="shared" si="53"/>
        <v>-0.59326379664590689</v>
      </c>
      <c r="AQ146" s="10">
        <f t="shared" si="54"/>
        <v>-5.5248897253113567</v>
      </c>
      <c r="AR146" s="10">
        <f t="shared" si="55"/>
        <v>6.6869181748660633</v>
      </c>
      <c r="AS146" s="10">
        <f t="shared" si="56"/>
        <v>25</v>
      </c>
    </row>
    <row r="147" spans="1:45" x14ac:dyDescent="0.25">
      <c r="A147" t="s">
        <v>45</v>
      </c>
      <c r="B147" s="10" t="s">
        <v>45</v>
      </c>
      <c r="C147" s="11">
        <v>42598</v>
      </c>
      <c r="D147" s="10" t="s">
        <v>40</v>
      </c>
      <c r="E147" s="10" t="s">
        <v>41</v>
      </c>
      <c r="F147" s="10">
        <v>19.5</v>
      </c>
      <c r="G147" s="10">
        <v>20.25</v>
      </c>
      <c r="H147" s="10">
        <v>68.5</v>
      </c>
      <c r="I147" s="10">
        <v>140</v>
      </c>
      <c r="J147" s="10">
        <v>22</v>
      </c>
      <c r="K147" s="10">
        <v>13</v>
      </c>
      <c r="L147" s="10">
        <v>12.5</v>
      </c>
      <c r="M147" s="10">
        <v>116602</v>
      </c>
      <c r="N147" s="10">
        <v>243</v>
      </c>
      <c r="O147" s="10">
        <v>140</v>
      </c>
      <c r="P147" s="10">
        <v>27</v>
      </c>
      <c r="Q147" s="10">
        <v>23</v>
      </c>
      <c r="R147" s="10">
        <v>324</v>
      </c>
      <c r="S147" s="10">
        <v>379</v>
      </c>
      <c r="T147" s="10">
        <v>26470</v>
      </c>
      <c r="U147" s="10">
        <v>6</v>
      </c>
      <c r="V147" s="12">
        <v>1344</v>
      </c>
      <c r="W147" s="12">
        <v>12.5</v>
      </c>
      <c r="X147" s="10">
        <f t="shared" si="38"/>
        <v>12.75</v>
      </c>
      <c r="Y147" s="10">
        <f t="shared" si="39"/>
        <v>-0.25</v>
      </c>
      <c r="Z147" s="10">
        <f t="shared" si="40"/>
        <v>1331.95</v>
      </c>
      <c r="AA147" s="10">
        <f t="shared" si="41"/>
        <v>1.1760034884772499</v>
      </c>
      <c r="AB147" s="10"/>
      <c r="AC147" s="10"/>
      <c r="AD147" s="10">
        <f t="shared" si="42"/>
        <v>10.03158</v>
      </c>
      <c r="AE147" s="10">
        <f t="shared" si="43"/>
        <v>10.41741</v>
      </c>
      <c r="AF147" s="10">
        <f t="shared" si="44"/>
        <v>11.317679999999999</v>
      </c>
      <c r="AG147" s="10">
        <v>-0.75</v>
      </c>
      <c r="AH147" s="10">
        <f t="shared" si="45"/>
        <v>-75238.931738321538</v>
      </c>
      <c r="AI147" s="10">
        <f t="shared" si="46"/>
        <v>57795.62485741853</v>
      </c>
      <c r="AJ147" s="10">
        <f t="shared" si="47"/>
        <v>-133034.55659574008</v>
      </c>
      <c r="AK147" s="10">
        <f t="shared" si="48"/>
        <v>-1979.8221717514696</v>
      </c>
      <c r="AL147" s="10">
        <f t="shared" si="49"/>
        <v>28449.822171751468</v>
      </c>
      <c r="AM147" s="15">
        <f t="shared" si="50"/>
        <v>7.4794944153814429</v>
      </c>
      <c r="AN147" s="15">
        <f t="shared" si="51"/>
        <v>20.957164287799589</v>
      </c>
      <c r="AO147" s="15">
        <f t="shared" si="52"/>
        <v>10.781203596215621</v>
      </c>
      <c r="AP147" s="10">
        <f t="shared" si="53"/>
        <v>-0.74962359621562058</v>
      </c>
      <c r="AQ147" s="10">
        <f t="shared" si="54"/>
        <v>-6.9530603844523515</v>
      </c>
      <c r="AR147" s="10">
        <f t="shared" si="55"/>
        <v>16.830244014055431</v>
      </c>
      <c r="AS147" s="10">
        <f t="shared" si="56"/>
        <v>23</v>
      </c>
    </row>
    <row r="148" spans="1:45" x14ac:dyDescent="0.25">
      <c r="A148" t="s">
        <v>45</v>
      </c>
      <c r="B148" s="10" t="s">
        <v>45</v>
      </c>
      <c r="C148" s="11">
        <v>42599</v>
      </c>
      <c r="D148" s="10" t="s">
        <v>40</v>
      </c>
      <c r="E148" s="10" t="s">
        <v>41</v>
      </c>
      <c r="F148" s="10">
        <v>20.04</v>
      </c>
      <c r="G148" s="10">
        <v>20.440000000000001</v>
      </c>
      <c r="H148" s="10">
        <v>67.599999999999994</v>
      </c>
      <c r="I148" s="10">
        <v>160</v>
      </c>
      <c r="J148" s="10">
        <v>14</v>
      </c>
      <c r="K148" s="10">
        <v>13</v>
      </c>
      <c r="L148" s="10">
        <v>12.5</v>
      </c>
      <c r="M148" s="10">
        <v>116602</v>
      </c>
      <c r="N148" s="10">
        <v>244</v>
      </c>
      <c r="O148" s="10">
        <v>140</v>
      </c>
      <c r="P148" s="10">
        <v>28</v>
      </c>
      <c r="Q148" s="10">
        <v>25</v>
      </c>
      <c r="R148" s="10">
        <v>306</v>
      </c>
      <c r="S148" s="10">
        <v>356</v>
      </c>
      <c r="T148" s="10">
        <v>24674</v>
      </c>
      <c r="U148" s="10">
        <v>4</v>
      </c>
      <c r="V148" s="12">
        <v>1344</v>
      </c>
      <c r="W148" s="12">
        <v>12.5</v>
      </c>
      <c r="X148" s="10">
        <f t="shared" si="38"/>
        <v>12.75</v>
      </c>
      <c r="Y148" s="10">
        <f t="shared" si="39"/>
        <v>-0.25</v>
      </c>
      <c r="Z148" s="10">
        <f t="shared" si="40"/>
        <v>1331.95</v>
      </c>
      <c r="AA148" s="10">
        <f t="shared" si="41"/>
        <v>1.1720984461778068</v>
      </c>
      <c r="AB148" s="10"/>
      <c r="AC148" s="10"/>
      <c r="AD148" s="10">
        <f t="shared" si="42"/>
        <v>10.309377599999999</v>
      </c>
      <c r="AE148" s="10">
        <f t="shared" si="43"/>
        <v>10.515153600000001</v>
      </c>
      <c r="AF148" s="10">
        <f t="shared" si="44"/>
        <v>7.2021600000000001</v>
      </c>
      <c r="AG148" s="10">
        <v>-0.78400000000000003</v>
      </c>
      <c r="AH148" s="10">
        <f t="shared" si="45"/>
        <v>-31744.143220247348</v>
      </c>
      <c r="AI148" s="10">
        <f t="shared" si="46"/>
        <v>58689.738096976907</v>
      </c>
      <c r="AJ148" s="10">
        <f t="shared" si="47"/>
        <v>-90433.881317224252</v>
      </c>
      <c r="AK148" s="10">
        <f t="shared" si="48"/>
        <v>-1358.4659324211191</v>
      </c>
      <c r="AL148" s="10">
        <f t="shared" si="49"/>
        <v>26032.465932421121</v>
      </c>
      <c r="AM148" s="15">
        <f t="shared" si="50"/>
        <v>5.5056575035305215</v>
      </c>
      <c r="AN148" s="15">
        <f t="shared" si="51"/>
        <v>20.419475810110082</v>
      </c>
      <c r="AO148" s="15">
        <f t="shared" si="52"/>
        <v>10.50459513575303</v>
      </c>
      <c r="AP148" s="10">
        <f t="shared" si="53"/>
        <v>-0.1952175357530308</v>
      </c>
      <c r="AQ148" s="10">
        <f t="shared" si="54"/>
        <v>-1.8584013303720388</v>
      </c>
      <c r="AR148" s="10">
        <f t="shared" si="55"/>
        <v>17.612834191950043</v>
      </c>
      <c r="AS148" s="10">
        <f t="shared" si="56"/>
        <v>25</v>
      </c>
    </row>
    <row r="149" spans="1:45" x14ac:dyDescent="0.25">
      <c r="A149" t="s">
        <v>45</v>
      </c>
      <c r="B149" s="10" t="s">
        <v>45</v>
      </c>
      <c r="C149" s="11">
        <v>42600</v>
      </c>
      <c r="D149" s="10" t="s">
        <v>40</v>
      </c>
      <c r="E149" s="10" t="s">
        <v>41</v>
      </c>
      <c r="F149" s="10">
        <v>19.829999999999998</v>
      </c>
      <c r="G149" s="10">
        <v>20.4166666666667</v>
      </c>
      <c r="H149" s="10">
        <v>68.5</v>
      </c>
      <c r="I149" s="10">
        <v>150</v>
      </c>
      <c r="J149" s="10">
        <v>24</v>
      </c>
      <c r="K149" s="10">
        <v>13</v>
      </c>
      <c r="L149" s="10">
        <v>12.5</v>
      </c>
      <c r="M149" s="10">
        <v>116602</v>
      </c>
      <c r="N149" s="10">
        <v>244</v>
      </c>
      <c r="O149" s="10">
        <v>150</v>
      </c>
      <c r="P149" s="10">
        <v>26</v>
      </c>
      <c r="Q149" s="10">
        <v>23</v>
      </c>
      <c r="R149" s="10">
        <v>339</v>
      </c>
      <c r="S149" s="10">
        <v>400</v>
      </c>
      <c r="T149" s="10">
        <v>26550</v>
      </c>
      <c r="U149" s="10">
        <v>5</v>
      </c>
      <c r="V149" s="12">
        <v>1344</v>
      </c>
      <c r="W149" s="12">
        <v>12.5</v>
      </c>
      <c r="X149" s="10">
        <f t="shared" si="38"/>
        <v>12.75</v>
      </c>
      <c r="Y149" s="10">
        <f t="shared" si="39"/>
        <v>-0.25</v>
      </c>
      <c r="Z149" s="10">
        <f t="shared" si="40"/>
        <v>1331.95</v>
      </c>
      <c r="AA149" s="10">
        <f t="shared" si="41"/>
        <v>1.1799346383635183</v>
      </c>
      <c r="AB149" s="10"/>
      <c r="AC149" s="10"/>
      <c r="AD149" s="10">
        <f t="shared" si="42"/>
        <v>10.201345199999999</v>
      </c>
      <c r="AE149" s="10">
        <f t="shared" si="43"/>
        <v>10.503150000000018</v>
      </c>
      <c r="AF149" s="10">
        <f t="shared" si="44"/>
        <v>12.34656</v>
      </c>
      <c r="AG149" s="10">
        <v>-0.85</v>
      </c>
      <c r="AH149" s="10">
        <f t="shared" si="45"/>
        <v>-101818.51187060795</v>
      </c>
      <c r="AI149" s="10">
        <f t="shared" si="46"/>
        <v>58947.301070922658</v>
      </c>
      <c r="AJ149" s="10">
        <f t="shared" si="47"/>
        <v>-160765.8129415306</v>
      </c>
      <c r="AK149" s="10">
        <f t="shared" si="48"/>
        <v>-2412.2106402812001</v>
      </c>
      <c r="AL149" s="10">
        <f t="shared" si="49"/>
        <v>28962.210640281199</v>
      </c>
      <c r="AM149" s="15">
        <f t="shared" si="50"/>
        <v>9.0855391347691103</v>
      </c>
      <c r="AN149" s="15">
        <f t="shared" si="51"/>
        <v>21.066951125289194</v>
      </c>
      <c r="AO149" s="15">
        <f t="shared" si="52"/>
        <v>10.837682336893772</v>
      </c>
      <c r="AP149" s="10">
        <f t="shared" si="53"/>
        <v>-0.6363371368937738</v>
      </c>
      <c r="AQ149" s="10">
        <f t="shared" si="54"/>
        <v>-5.8715241609135109</v>
      </c>
      <c r="AR149" s="10">
        <f t="shared" si="55"/>
        <v>9.0221466913012947</v>
      </c>
      <c r="AS149" s="10">
        <f t="shared" si="56"/>
        <v>23</v>
      </c>
    </row>
    <row r="150" spans="1:45" x14ac:dyDescent="0.25">
      <c r="A150" t="s">
        <v>45</v>
      </c>
      <c r="B150" s="10" t="s">
        <v>45</v>
      </c>
      <c r="C150" s="11">
        <v>42601</v>
      </c>
      <c r="D150" s="10" t="s">
        <v>40</v>
      </c>
      <c r="E150" s="10" t="s">
        <v>41</v>
      </c>
      <c r="F150" s="10">
        <v>20.6</v>
      </c>
      <c r="G150" s="10">
        <v>20.64</v>
      </c>
      <c r="H150" s="10">
        <v>69.900000000000006</v>
      </c>
      <c r="I150" s="10">
        <v>120</v>
      </c>
      <c r="J150" s="10">
        <v>18</v>
      </c>
      <c r="K150" s="10">
        <v>13</v>
      </c>
      <c r="L150" s="10">
        <v>12.5</v>
      </c>
      <c r="M150" s="10">
        <v>116602</v>
      </c>
      <c r="N150" s="10">
        <v>245</v>
      </c>
      <c r="O150" s="10">
        <v>120</v>
      </c>
      <c r="P150" s="10">
        <v>24</v>
      </c>
      <c r="Q150" s="10">
        <v>20</v>
      </c>
      <c r="R150" s="10">
        <v>322</v>
      </c>
      <c r="S150" s="10">
        <v>383</v>
      </c>
      <c r="T150" s="10">
        <v>28221</v>
      </c>
      <c r="U150" s="10">
        <v>5</v>
      </c>
      <c r="V150" s="12">
        <v>1344</v>
      </c>
      <c r="W150" s="12">
        <v>12.5</v>
      </c>
      <c r="X150" s="10">
        <f t="shared" si="38"/>
        <v>12.75</v>
      </c>
      <c r="Y150" s="10">
        <f t="shared" si="39"/>
        <v>-0.25</v>
      </c>
      <c r="Z150" s="10">
        <f t="shared" si="40"/>
        <v>1331.95</v>
      </c>
      <c r="AA150" s="10">
        <f t="shared" si="41"/>
        <v>1.187876315216041</v>
      </c>
      <c r="AB150" s="10"/>
      <c r="AC150" s="10"/>
      <c r="AD150" s="10">
        <f t="shared" si="42"/>
        <v>10.597464</v>
      </c>
      <c r="AE150" s="10">
        <f t="shared" si="43"/>
        <v>10.6180416</v>
      </c>
      <c r="AF150" s="10">
        <f t="shared" si="44"/>
        <v>9.259920000000001</v>
      </c>
      <c r="AG150" s="10">
        <v>-0.35</v>
      </c>
      <c r="AH150" s="10">
        <f t="shared" si="45"/>
        <v>-23741.69182037963</v>
      </c>
      <c r="AI150" s="10">
        <f t="shared" si="46"/>
        <v>60649.45566394864</v>
      </c>
      <c r="AJ150" s="10">
        <f t="shared" si="47"/>
        <v>-84391.147484328278</v>
      </c>
      <c r="AK150" s="10">
        <f t="shared" si="48"/>
        <v>-1280.0981638004757</v>
      </c>
      <c r="AL150" s="10">
        <f t="shared" si="49"/>
        <v>29501.098163800474</v>
      </c>
      <c r="AM150" s="15">
        <f t="shared" si="50"/>
        <v>4.5359773353193518</v>
      </c>
      <c r="AN150" s="15">
        <f t="shared" si="51"/>
        <v>21.180944868247803</v>
      </c>
      <c r="AO150" s="15">
        <f t="shared" si="52"/>
        <v>10.896325278021401</v>
      </c>
      <c r="AP150" s="10">
        <f t="shared" si="53"/>
        <v>-0.29886127802140017</v>
      </c>
      <c r="AQ150" s="10">
        <f t="shared" si="54"/>
        <v>-2.7427712590796358</v>
      </c>
      <c r="AR150" s="10">
        <f t="shared" si="55"/>
        <v>6.1955445040366168</v>
      </c>
      <c r="AS150" s="10">
        <f t="shared" si="56"/>
        <v>20</v>
      </c>
    </row>
    <row r="151" spans="1:45" x14ac:dyDescent="0.25">
      <c r="A151" t="s">
        <v>45</v>
      </c>
      <c r="B151" s="10" t="s">
        <v>45</v>
      </c>
      <c r="C151" s="11">
        <v>42602</v>
      </c>
      <c r="D151" s="10" t="s">
        <v>40</v>
      </c>
      <c r="E151" s="10" t="s">
        <v>41</v>
      </c>
      <c r="F151" s="10">
        <v>18.059999999999999</v>
      </c>
      <c r="G151" s="10">
        <v>20.2202643171806</v>
      </c>
      <c r="H151" s="10">
        <v>67.400000000000006</v>
      </c>
      <c r="I151" s="10">
        <v>160</v>
      </c>
      <c r="J151" s="10">
        <v>22</v>
      </c>
      <c r="K151" s="10">
        <v>13</v>
      </c>
      <c r="L151" s="10">
        <v>12.5</v>
      </c>
      <c r="M151" s="10">
        <v>116602</v>
      </c>
      <c r="N151" s="10">
        <v>260</v>
      </c>
      <c r="O151" s="10">
        <v>150</v>
      </c>
      <c r="P151" s="10">
        <v>22</v>
      </c>
      <c r="Q151" s="10">
        <v>17</v>
      </c>
      <c r="R151" s="10">
        <v>304</v>
      </c>
      <c r="S151" s="10">
        <v>354</v>
      </c>
      <c r="T151" s="10">
        <v>26138</v>
      </c>
      <c r="U151" s="10">
        <v>5</v>
      </c>
      <c r="V151" s="12">
        <v>1344</v>
      </c>
      <c r="W151" s="12">
        <v>12.5</v>
      </c>
      <c r="X151" s="10">
        <f t="shared" si="38"/>
        <v>12.75</v>
      </c>
      <c r="Y151" s="10">
        <f t="shared" si="39"/>
        <v>-0.25</v>
      </c>
      <c r="Z151" s="10">
        <f t="shared" si="40"/>
        <v>1331.95</v>
      </c>
      <c r="AA151" s="10">
        <f t="shared" si="41"/>
        <v>1.1959256210958717</v>
      </c>
      <c r="AB151" s="10"/>
      <c r="AC151" s="10"/>
      <c r="AD151" s="10">
        <f t="shared" si="42"/>
        <v>9.2907864</v>
      </c>
      <c r="AE151" s="10">
        <f t="shared" si="43"/>
        <v>10.402112775330389</v>
      </c>
      <c r="AF151" s="10">
        <f t="shared" si="44"/>
        <v>11.317679999999999</v>
      </c>
      <c r="AG151" s="10">
        <v>-0.78400000000000003</v>
      </c>
      <c r="AH151" s="10">
        <f t="shared" si="45"/>
        <v>-79982.132670283594</v>
      </c>
      <c r="AI151" s="10">
        <f t="shared" si="46"/>
        <v>58602.227649525725</v>
      </c>
      <c r="AJ151" s="10">
        <f t="shared" si="47"/>
        <v>-138584.36031980932</v>
      </c>
      <c r="AK151" s="10">
        <f t="shared" si="48"/>
        <v>-2059.3859213481119</v>
      </c>
      <c r="AL151" s="10">
        <f t="shared" si="49"/>
        <v>28197.385921348112</v>
      </c>
      <c r="AM151" s="15">
        <f t="shared" si="50"/>
        <v>7.8788963246924473</v>
      </c>
      <c r="AN151" s="15">
        <f t="shared" si="51"/>
        <v>20.902561715553158</v>
      </c>
      <c r="AO151" s="15">
        <f t="shared" si="52"/>
        <v>10.753113848949168</v>
      </c>
      <c r="AP151" s="10">
        <f t="shared" si="53"/>
        <v>-1.4623274489491678</v>
      </c>
      <c r="AQ151" s="10">
        <f t="shared" si="54"/>
        <v>-13.599106914431783</v>
      </c>
      <c r="AR151" s="10">
        <f t="shared" si="55"/>
        <v>21.587292192834948</v>
      </c>
      <c r="AS151" s="10">
        <f t="shared" si="56"/>
        <v>17</v>
      </c>
    </row>
    <row r="152" spans="1:45" x14ac:dyDescent="0.25">
      <c r="A152" t="s">
        <v>45</v>
      </c>
      <c r="B152" s="10" t="s">
        <v>45</v>
      </c>
      <c r="C152" s="11">
        <v>42603</v>
      </c>
      <c r="D152" s="10" t="s">
        <v>40</v>
      </c>
      <c r="E152" s="10" t="s">
        <v>41</v>
      </c>
      <c r="F152" s="10">
        <v>18.8</v>
      </c>
      <c r="G152" s="10">
        <v>18.84</v>
      </c>
      <c r="H152" s="10">
        <v>66.3</v>
      </c>
      <c r="I152" s="10">
        <v>30</v>
      </c>
      <c r="J152" s="10">
        <v>42</v>
      </c>
      <c r="K152" s="10">
        <v>13</v>
      </c>
      <c r="L152" s="10">
        <v>12.5</v>
      </c>
      <c r="M152" s="10">
        <v>116602</v>
      </c>
      <c r="N152" s="10">
        <v>283</v>
      </c>
      <c r="O152" s="10">
        <v>30</v>
      </c>
      <c r="P152" s="10">
        <v>19</v>
      </c>
      <c r="Q152" s="10">
        <v>16</v>
      </c>
      <c r="R152" s="10">
        <v>282</v>
      </c>
      <c r="S152" s="10">
        <v>314</v>
      </c>
      <c r="T152" s="10">
        <v>24912</v>
      </c>
      <c r="U152" s="10">
        <v>6</v>
      </c>
      <c r="V152" s="12">
        <v>1344</v>
      </c>
      <c r="W152" s="12">
        <v>12.5</v>
      </c>
      <c r="X152" s="10">
        <f t="shared" si="38"/>
        <v>12.75</v>
      </c>
      <c r="Y152" s="10">
        <f t="shared" si="39"/>
        <v>-0.25</v>
      </c>
      <c r="Z152" s="10">
        <f t="shared" si="40"/>
        <v>1331.95</v>
      </c>
      <c r="AA152" s="10">
        <f t="shared" si="41"/>
        <v>1.2082062196352781</v>
      </c>
      <c r="AB152" s="10"/>
      <c r="AC152" s="10"/>
      <c r="AD152" s="10">
        <f t="shared" si="42"/>
        <v>9.6714720000000014</v>
      </c>
      <c r="AE152" s="10">
        <f t="shared" si="43"/>
        <v>9.6920496000000007</v>
      </c>
      <c r="AF152" s="10">
        <f t="shared" si="44"/>
        <v>21.606480000000001</v>
      </c>
      <c r="AG152" s="10">
        <v>0.65</v>
      </c>
      <c r="AH152" s="10">
        <f t="shared" si="45"/>
        <v>244163.30230769899</v>
      </c>
      <c r="AI152" s="10">
        <f t="shared" si="46"/>
        <v>51397.164737658793</v>
      </c>
      <c r="AJ152" s="10">
        <f t="shared" si="47"/>
        <v>192766.13757004018</v>
      </c>
      <c r="AK152" s="10">
        <f t="shared" si="48"/>
        <v>2668.9985236132188</v>
      </c>
      <c r="AL152" s="10">
        <f t="shared" si="49"/>
        <v>22243.00147638678</v>
      </c>
      <c r="AM152" s="15">
        <f t="shared" si="50"/>
        <v>-10.713706340772397</v>
      </c>
      <c r="AN152" s="15">
        <f t="shared" si="51"/>
        <v>19.500604913395627</v>
      </c>
      <c r="AO152" s="15">
        <f t="shared" si="52"/>
        <v>10.031891191647246</v>
      </c>
      <c r="AP152" s="10">
        <f t="shared" si="53"/>
        <v>-0.36041919164724412</v>
      </c>
      <c r="AQ152" s="10">
        <f t="shared" si="54"/>
        <v>-3.5927342587939588</v>
      </c>
      <c r="AR152" s="10">
        <f t="shared" si="55"/>
        <v>22.274915921213893</v>
      </c>
      <c r="AS152" s="10">
        <f t="shared" si="56"/>
        <v>16</v>
      </c>
    </row>
    <row r="153" spans="1:45" x14ac:dyDescent="0.25">
      <c r="A153" t="s">
        <v>45</v>
      </c>
      <c r="B153" s="10" t="s">
        <v>45</v>
      </c>
      <c r="C153" s="11">
        <v>42604</v>
      </c>
      <c r="D153" s="10" t="s">
        <v>40</v>
      </c>
      <c r="E153" s="10" t="s">
        <v>41</v>
      </c>
      <c r="F153" s="10">
        <v>18</v>
      </c>
      <c r="G153" s="10">
        <v>17.12</v>
      </c>
      <c r="H153" s="10">
        <v>63.6</v>
      </c>
      <c r="I153" s="10">
        <v>20</v>
      </c>
      <c r="J153" s="10">
        <v>18</v>
      </c>
      <c r="K153" s="10">
        <v>13</v>
      </c>
      <c r="L153" s="10">
        <v>12.5</v>
      </c>
      <c r="M153" s="10">
        <v>116602</v>
      </c>
      <c r="N153" s="10">
        <v>280</v>
      </c>
      <c r="O153" s="10">
        <v>30</v>
      </c>
      <c r="P153" s="10">
        <v>22</v>
      </c>
      <c r="Q153" s="10">
        <v>19</v>
      </c>
      <c r="R153" s="10">
        <v>327</v>
      </c>
      <c r="S153" s="10">
        <v>385</v>
      </c>
      <c r="T153" s="10">
        <v>23762</v>
      </c>
      <c r="U153" s="10">
        <v>6</v>
      </c>
      <c r="V153" s="12">
        <v>1344</v>
      </c>
      <c r="W153" s="12">
        <v>12.5</v>
      </c>
      <c r="X153" s="10">
        <f t="shared" si="38"/>
        <v>12.75</v>
      </c>
      <c r="Y153" s="10">
        <f t="shared" si="39"/>
        <v>-0.25</v>
      </c>
      <c r="Z153" s="10">
        <f t="shared" si="40"/>
        <v>1331.95</v>
      </c>
      <c r="AA153" s="10">
        <f t="shared" si="41"/>
        <v>1.1959256210958717</v>
      </c>
      <c r="AB153" s="10"/>
      <c r="AC153" s="10"/>
      <c r="AD153" s="10">
        <f t="shared" si="42"/>
        <v>9.259920000000001</v>
      </c>
      <c r="AE153" s="10">
        <f t="shared" si="43"/>
        <v>8.8072128000000003</v>
      </c>
      <c r="AF153" s="10">
        <f t="shared" si="44"/>
        <v>9.259920000000001</v>
      </c>
      <c r="AG153" s="10">
        <v>0.75</v>
      </c>
      <c r="AH153" s="10">
        <f t="shared" si="45"/>
        <v>51219.79422878784</v>
      </c>
      <c r="AI153" s="10">
        <f t="shared" si="46"/>
        <v>42009.546103600092</v>
      </c>
      <c r="AJ153" s="10">
        <f t="shared" si="47"/>
        <v>9210.2481251877471</v>
      </c>
      <c r="AK153" s="10">
        <f t="shared" si="48"/>
        <v>115.88087882761361</v>
      </c>
      <c r="AL153" s="10">
        <f t="shared" si="49"/>
        <v>23646.119121172385</v>
      </c>
      <c r="AM153" s="15">
        <f t="shared" si="50"/>
        <v>-0.48767308655674879</v>
      </c>
      <c r="AN153" s="15">
        <f t="shared" si="51"/>
        <v>19.852871547440799</v>
      </c>
      <c r="AO153" s="15">
        <f t="shared" si="52"/>
        <v>10.213111238865444</v>
      </c>
      <c r="AP153" s="10">
        <f t="shared" si="53"/>
        <v>-0.95319123886544332</v>
      </c>
      <c r="AQ153" s="10">
        <f t="shared" si="54"/>
        <v>-9.333015342456326</v>
      </c>
      <c r="AR153" s="10">
        <f t="shared" si="55"/>
        <v>9.8362389470021583</v>
      </c>
      <c r="AS153" s="10">
        <f t="shared" si="56"/>
        <v>19</v>
      </c>
    </row>
    <row r="154" spans="1:45" x14ac:dyDescent="0.25">
      <c r="A154" t="s">
        <v>45</v>
      </c>
      <c r="B154" s="10" t="s">
        <v>45</v>
      </c>
      <c r="C154" s="11">
        <v>42605</v>
      </c>
      <c r="D154" s="10" t="s">
        <v>40</v>
      </c>
      <c r="E154" s="10" t="s">
        <v>41</v>
      </c>
      <c r="F154" s="10">
        <v>18.899999999999999</v>
      </c>
      <c r="G154" s="10">
        <v>19.04</v>
      </c>
      <c r="H154" s="10">
        <v>67.900000000000006</v>
      </c>
      <c r="I154" s="10">
        <v>60</v>
      </c>
      <c r="J154" s="10">
        <v>18</v>
      </c>
      <c r="K154" s="10">
        <v>12.8</v>
      </c>
      <c r="L154" s="10">
        <v>12.3</v>
      </c>
      <c r="M154" s="10">
        <v>114100</v>
      </c>
      <c r="N154" s="10">
        <v>280</v>
      </c>
      <c r="O154" s="10">
        <v>30</v>
      </c>
      <c r="P154" s="10">
        <v>20</v>
      </c>
      <c r="Q154" s="10">
        <v>17</v>
      </c>
      <c r="R154" s="10">
        <v>314</v>
      </c>
      <c r="S154" s="10">
        <v>368</v>
      </c>
      <c r="T154" s="10">
        <v>27764</v>
      </c>
      <c r="U154" s="10">
        <v>5</v>
      </c>
      <c r="V154" s="12">
        <v>1344</v>
      </c>
      <c r="W154" s="12">
        <v>12.5</v>
      </c>
      <c r="X154" s="10">
        <f t="shared" si="38"/>
        <v>12.55</v>
      </c>
      <c r="Y154" s="10">
        <f t="shared" si="39"/>
        <v>-5.0000000000000711E-2</v>
      </c>
      <c r="Z154" s="10">
        <f t="shared" si="40"/>
        <v>1341.59</v>
      </c>
      <c r="AA154" s="10">
        <f t="shared" si="41"/>
        <v>1.2040847588826422</v>
      </c>
      <c r="AB154" s="10"/>
      <c r="AC154" s="10"/>
      <c r="AD154" s="10">
        <f t="shared" si="42"/>
        <v>9.7229159999999997</v>
      </c>
      <c r="AE154" s="10">
        <f t="shared" si="43"/>
        <v>9.794937599999999</v>
      </c>
      <c r="AF154" s="10">
        <f t="shared" si="44"/>
        <v>9.259920000000001</v>
      </c>
      <c r="AG154" s="10">
        <v>0.24</v>
      </c>
      <c r="AH154" s="10">
        <f t="shared" si="45"/>
        <v>16621.590823877697</v>
      </c>
      <c r="AI154" s="10">
        <f t="shared" si="46"/>
        <v>52693.753549535395</v>
      </c>
      <c r="AJ154" s="10">
        <f t="shared" si="47"/>
        <v>-36072.162725657698</v>
      </c>
      <c r="AK154" s="10">
        <f t="shared" si="48"/>
        <v>-504.74940427837578</v>
      </c>
      <c r="AL154" s="10">
        <f t="shared" si="49"/>
        <v>28268.749404278376</v>
      </c>
      <c r="AM154" s="15">
        <f t="shared" si="50"/>
        <v>1.8179995831954201</v>
      </c>
      <c r="AN154" s="15">
        <f t="shared" si="51"/>
        <v>20.964499388279201</v>
      </c>
      <c r="AO154" s="15">
        <f t="shared" si="52"/>
        <v>10.784977065306352</v>
      </c>
      <c r="AP154" s="10">
        <f t="shared" si="53"/>
        <v>-1.0620610653063522</v>
      </c>
      <c r="AQ154" s="10">
        <f t="shared" si="54"/>
        <v>-9.8475968829163563</v>
      </c>
      <c r="AR154" s="10">
        <f t="shared" si="55"/>
        <v>18.826982779496731</v>
      </c>
      <c r="AS154" s="10">
        <f t="shared" si="56"/>
        <v>17</v>
      </c>
    </row>
    <row r="155" spans="1:45" x14ac:dyDescent="0.25">
      <c r="A155" t="s">
        <v>45</v>
      </c>
      <c r="B155" s="10" t="s">
        <v>45</v>
      </c>
      <c r="C155" s="11">
        <v>42606</v>
      </c>
      <c r="D155" s="10" t="s">
        <v>40</v>
      </c>
      <c r="E155" s="10" t="s">
        <v>41</v>
      </c>
      <c r="F155" s="10">
        <v>20</v>
      </c>
      <c r="G155" s="10">
        <v>19.559999999999999</v>
      </c>
      <c r="H155" s="10">
        <v>67.2</v>
      </c>
      <c r="I155" s="10">
        <v>160</v>
      </c>
      <c r="J155" s="10">
        <v>12</v>
      </c>
      <c r="K155" s="10">
        <v>12.8</v>
      </c>
      <c r="L155" s="10">
        <v>12.3</v>
      </c>
      <c r="M155" s="10">
        <v>114100</v>
      </c>
      <c r="N155" s="10">
        <v>280</v>
      </c>
      <c r="O155" s="10">
        <v>160</v>
      </c>
      <c r="P155" s="10">
        <v>22</v>
      </c>
      <c r="Q155" s="10">
        <v>18</v>
      </c>
      <c r="R155" s="10">
        <v>313</v>
      </c>
      <c r="S155" s="10">
        <v>363</v>
      </c>
      <c r="T155" s="10">
        <v>26322</v>
      </c>
      <c r="U155" s="10">
        <v>4</v>
      </c>
      <c r="V155" s="12">
        <v>1344</v>
      </c>
      <c r="W155" s="12">
        <v>12.5</v>
      </c>
      <c r="X155" s="10">
        <f t="shared" si="38"/>
        <v>12.55</v>
      </c>
      <c r="Y155" s="10">
        <f t="shared" si="39"/>
        <v>-5.0000000000000711E-2</v>
      </c>
      <c r="Z155" s="10">
        <f t="shared" si="40"/>
        <v>1341.59</v>
      </c>
      <c r="AA155" s="10">
        <f t="shared" si="41"/>
        <v>1.1959256210958717</v>
      </c>
      <c r="AB155" s="10"/>
      <c r="AC155" s="10"/>
      <c r="AD155" s="10">
        <f t="shared" si="42"/>
        <v>10.2888</v>
      </c>
      <c r="AE155" s="10">
        <f t="shared" si="43"/>
        <v>10.062446399999999</v>
      </c>
      <c r="AF155" s="10">
        <f t="shared" si="44"/>
        <v>6.1732800000000001</v>
      </c>
      <c r="AG155" s="10">
        <v>-0.78400000000000003</v>
      </c>
      <c r="AH155" s="10">
        <f t="shared" si="45"/>
        <v>-23968.563193953367</v>
      </c>
      <c r="AI155" s="10">
        <f t="shared" si="46"/>
        <v>55234.453283176001</v>
      </c>
      <c r="AJ155" s="10">
        <f t="shared" si="47"/>
        <v>-79203.016477129364</v>
      </c>
      <c r="AK155" s="10">
        <f t="shared" si="48"/>
        <v>-1138.5372971706158</v>
      </c>
      <c r="AL155" s="10">
        <f t="shared" si="49"/>
        <v>27460.537297170617</v>
      </c>
      <c r="AM155" s="15">
        <f t="shared" si="50"/>
        <v>4.3254209299088844</v>
      </c>
      <c r="AN155" s="15">
        <f t="shared" si="51"/>
        <v>20.78668489784377</v>
      </c>
      <c r="AO155" s="15">
        <f t="shared" si="52"/>
        <v>10.693502178846749</v>
      </c>
      <c r="AP155" s="10">
        <f t="shared" si="53"/>
        <v>-0.40470217884674931</v>
      </c>
      <c r="AQ155" s="10">
        <f t="shared" si="54"/>
        <v>-3.7845616158128919</v>
      </c>
      <c r="AR155" s="10">
        <f t="shared" si="55"/>
        <v>16.142214236620287</v>
      </c>
      <c r="AS155" s="10">
        <f t="shared" si="56"/>
        <v>18</v>
      </c>
    </row>
    <row r="156" spans="1:45" x14ac:dyDescent="0.25">
      <c r="A156" t="s">
        <v>45</v>
      </c>
      <c r="B156" s="10" t="s">
        <v>45</v>
      </c>
      <c r="C156" s="11">
        <v>42607</v>
      </c>
      <c r="D156" s="10" t="s">
        <v>40</v>
      </c>
      <c r="E156" s="10" t="s">
        <v>41</v>
      </c>
      <c r="F156" s="10">
        <v>19.37</v>
      </c>
      <c r="G156" s="10">
        <v>19.625</v>
      </c>
      <c r="H156" s="10">
        <v>66.599999999999994</v>
      </c>
      <c r="I156" s="10">
        <v>60</v>
      </c>
      <c r="J156" s="10">
        <v>15</v>
      </c>
      <c r="K156" s="10">
        <v>12.8</v>
      </c>
      <c r="L156" s="10">
        <v>12.3</v>
      </c>
      <c r="M156" s="10">
        <v>114100</v>
      </c>
      <c r="N156" s="10">
        <v>280</v>
      </c>
      <c r="O156" s="10">
        <v>40</v>
      </c>
      <c r="P156" s="10">
        <v>24</v>
      </c>
      <c r="Q156" s="10">
        <v>19</v>
      </c>
      <c r="R156" s="10">
        <v>305</v>
      </c>
      <c r="S156" s="10">
        <v>349</v>
      </c>
      <c r="T156" s="10">
        <v>24429</v>
      </c>
      <c r="U156" s="10">
        <v>4</v>
      </c>
      <c r="V156" s="12">
        <v>1344</v>
      </c>
      <c r="W156" s="12">
        <v>12.5</v>
      </c>
      <c r="X156" s="10">
        <f t="shared" si="38"/>
        <v>12.55</v>
      </c>
      <c r="Y156" s="10">
        <f t="shared" si="39"/>
        <v>-5.0000000000000711E-2</v>
      </c>
      <c r="Z156" s="10">
        <f t="shared" si="40"/>
        <v>1341.59</v>
      </c>
      <c r="AA156" s="10">
        <f t="shared" si="41"/>
        <v>1.187876315216041</v>
      </c>
      <c r="AB156" s="10"/>
      <c r="AC156" s="10"/>
      <c r="AD156" s="10">
        <f t="shared" si="42"/>
        <v>9.9647028000000013</v>
      </c>
      <c r="AE156" s="10">
        <f t="shared" si="43"/>
        <v>10.095885000000001</v>
      </c>
      <c r="AF156" s="10">
        <f t="shared" si="44"/>
        <v>7.7165999999999997</v>
      </c>
      <c r="AG156" s="10">
        <v>0.24</v>
      </c>
      <c r="AH156" s="10">
        <f t="shared" si="45"/>
        <v>11387.391679332701</v>
      </c>
      <c r="AI156" s="10">
        <f t="shared" si="46"/>
        <v>55227.927055159962</v>
      </c>
      <c r="AJ156" s="10">
        <f t="shared" si="47"/>
        <v>-43840.535375827261</v>
      </c>
      <c r="AK156" s="10">
        <f t="shared" si="48"/>
        <v>-632.29857641826266</v>
      </c>
      <c r="AL156" s="10">
        <f t="shared" si="49"/>
        <v>25061.298576418263</v>
      </c>
      <c r="AM156" s="15">
        <f t="shared" si="50"/>
        <v>2.5883113366010195</v>
      </c>
      <c r="AN156" s="15">
        <f t="shared" si="51"/>
        <v>20.23607314647052</v>
      </c>
      <c r="AO156" s="15">
        <f t="shared" si="52"/>
        <v>10.410245469470295</v>
      </c>
      <c r="AP156" s="10">
        <f t="shared" si="53"/>
        <v>-0.44554266947029397</v>
      </c>
      <c r="AQ156" s="10">
        <f t="shared" si="54"/>
        <v>-4.279847874643484</v>
      </c>
      <c r="AR156" s="10">
        <f t="shared" si="55"/>
        <v>17.603124782488273</v>
      </c>
      <c r="AS156" s="10">
        <f t="shared" si="56"/>
        <v>19</v>
      </c>
    </row>
    <row r="157" spans="1:45" x14ac:dyDescent="0.25">
      <c r="A157" t="s">
        <v>45</v>
      </c>
      <c r="B157" s="10" t="s">
        <v>45</v>
      </c>
      <c r="C157" s="11">
        <v>42608</v>
      </c>
      <c r="D157" s="10" t="s">
        <v>40</v>
      </c>
      <c r="E157" s="10" t="s">
        <v>41</v>
      </c>
      <c r="F157" s="10">
        <v>19</v>
      </c>
      <c r="G157" s="10">
        <v>18.600000000000001</v>
      </c>
      <c r="H157" s="10">
        <v>63.5</v>
      </c>
      <c r="I157" s="10">
        <v>40</v>
      </c>
      <c r="J157" s="10">
        <v>10</v>
      </c>
      <c r="K157" s="10">
        <v>12.8</v>
      </c>
      <c r="L157" s="10">
        <v>12.3</v>
      </c>
      <c r="M157" s="10">
        <v>114100</v>
      </c>
      <c r="N157" s="10">
        <v>280</v>
      </c>
      <c r="O157" s="10">
        <v>40</v>
      </c>
      <c r="P157" s="10">
        <v>26</v>
      </c>
      <c r="Q157" s="10">
        <v>21</v>
      </c>
      <c r="R157" s="10">
        <v>292</v>
      </c>
      <c r="S157" s="10">
        <v>328</v>
      </c>
      <c r="T157" s="10">
        <v>21130</v>
      </c>
      <c r="U157" s="10">
        <v>3</v>
      </c>
      <c r="V157" s="12">
        <v>1344</v>
      </c>
      <c r="W157" s="12">
        <v>12.5</v>
      </c>
      <c r="X157" s="10">
        <f t="shared" si="38"/>
        <v>12.55</v>
      </c>
      <c r="Y157" s="10">
        <f t="shared" si="39"/>
        <v>-5.0000000000000711E-2</v>
      </c>
      <c r="Z157" s="10">
        <f t="shared" si="40"/>
        <v>1341.59</v>
      </c>
      <c r="AA157" s="10">
        <f t="shared" si="41"/>
        <v>1.1799346383635183</v>
      </c>
      <c r="AB157" s="10"/>
      <c r="AC157" s="10"/>
      <c r="AD157" s="10">
        <f t="shared" si="42"/>
        <v>9.7743599999999997</v>
      </c>
      <c r="AE157" s="10">
        <f t="shared" si="43"/>
        <v>9.5685840000000013</v>
      </c>
      <c r="AF157" s="10">
        <f t="shared" si="44"/>
        <v>5.1444000000000001</v>
      </c>
      <c r="AG157" s="10">
        <v>0.48349999999999999</v>
      </c>
      <c r="AH157" s="10">
        <f t="shared" si="45"/>
        <v>10127.767081037506</v>
      </c>
      <c r="AI157" s="10">
        <f t="shared" si="46"/>
        <v>49277.881355985541</v>
      </c>
      <c r="AJ157" s="10">
        <f t="shared" si="47"/>
        <v>-39150.114274948035</v>
      </c>
      <c r="AK157" s="10">
        <f t="shared" si="48"/>
        <v>-535.15879578491354</v>
      </c>
      <c r="AL157" s="10">
        <f t="shared" si="49"/>
        <v>21665.158795784915</v>
      </c>
      <c r="AM157" s="15">
        <f t="shared" si="50"/>
        <v>2.5326966199002134</v>
      </c>
      <c r="AN157" s="15">
        <f t="shared" si="51"/>
        <v>19.389099668221757</v>
      </c>
      <c r="AO157" s="15">
        <f t="shared" si="52"/>
        <v>9.9745284333200015</v>
      </c>
      <c r="AP157" s="10">
        <f t="shared" si="53"/>
        <v>-0.20016843332000178</v>
      </c>
      <c r="AQ157" s="10">
        <f t="shared" si="54"/>
        <v>-2.0067959569029585</v>
      </c>
      <c r="AR157" s="10">
        <f t="shared" si="55"/>
        <v>13.552940682001214</v>
      </c>
      <c r="AS157" s="10">
        <f t="shared" si="56"/>
        <v>21</v>
      </c>
    </row>
    <row r="158" spans="1:45" x14ac:dyDescent="0.25">
      <c r="A158" t="s">
        <v>45</v>
      </c>
      <c r="B158" s="10" t="s">
        <v>45</v>
      </c>
      <c r="C158" s="11">
        <v>42609</v>
      </c>
      <c r="D158" s="10" t="s">
        <v>40</v>
      </c>
      <c r="E158" s="10" t="s">
        <v>41</v>
      </c>
      <c r="F158" s="10">
        <v>18</v>
      </c>
      <c r="G158" s="10">
        <v>18.2083333333333</v>
      </c>
      <c r="H158" s="10">
        <v>59.1</v>
      </c>
      <c r="I158" s="10">
        <v>120</v>
      </c>
      <c r="J158" s="10">
        <v>14</v>
      </c>
      <c r="K158" s="10">
        <v>12.8</v>
      </c>
      <c r="L158" s="10">
        <v>12.3</v>
      </c>
      <c r="M158" s="10">
        <v>114100</v>
      </c>
      <c r="N158" s="10">
        <v>280</v>
      </c>
      <c r="O158" s="10">
        <v>100</v>
      </c>
      <c r="P158" s="10">
        <v>22</v>
      </c>
      <c r="Q158" s="10">
        <v>21</v>
      </c>
      <c r="R158" s="10">
        <v>325</v>
      </c>
      <c r="S158" s="10">
        <v>373</v>
      </c>
      <c r="T158" s="10">
        <v>18543</v>
      </c>
      <c r="U158" s="10">
        <v>4</v>
      </c>
      <c r="V158" s="12">
        <v>1344</v>
      </c>
      <c r="W158" s="12">
        <v>12.5</v>
      </c>
      <c r="X158" s="10">
        <f t="shared" si="38"/>
        <v>12.55</v>
      </c>
      <c r="Y158" s="10">
        <f t="shared" si="39"/>
        <v>-5.0000000000000711E-2</v>
      </c>
      <c r="Z158" s="10">
        <f t="shared" si="40"/>
        <v>1341.59</v>
      </c>
      <c r="AA158" s="10">
        <f t="shared" si="41"/>
        <v>1.1959256210958717</v>
      </c>
      <c r="AB158" s="10"/>
      <c r="AC158" s="10"/>
      <c r="AD158" s="10">
        <f t="shared" si="42"/>
        <v>9.259920000000001</v>
      </c>
      <c r="AE158" s="10">
        <f t="shared" si="43"/>
        <v>9.3670949999999831</v>
      </c>
      <c r="AF158" s="10">
        <f t="shared" si="44"/>
        <v>7.2021600000000001</v>
      </c>
      <c r="AG158" s="10">
        <v>-0.35</v>
      </c>
      <c r="AH158" s="10">
        <f t="shared" si="45"/>
        <v>-14564.231107436937</v>
      </c>
      <c r="AI158" s="10">
        <f t="shared" si="46"/>
        <v>47864.414334359768</v>
      </c>
      <c r="AJ158" s="10">
        <f t="shared" si="47"/>
        <v>-62428.645441796703</v>
      </c>
      <c r="AK158" s="10">
        <f t="shared" si="48"/>
        <v>-835.39293224946516</v>
      </c>
      <c r="AL158" s="10">
        <f t="shared" si="49"/>
        <v>19378.392932249466</v>
      </c>
      <c r="AM158" s="15">
        <f t="shared" si="50"/>
        <v>4.5051660046889177</v>
      </c>
      <c r="AN158" s="15">
        <f t="shared" si="51"/>
        <v>18.764416246334328</v>
      </c>
      <c r="AO158" s="15">
        <f t="shared" si="52"/>
        <v>9.6531662937642313</v>
      </c>
      <c r="AP158" s="10">
        <f t="shared" si="53"/>
        <v>-0.39324629376423026</v>
      </c>
      <c r="AQ158" s="10">
        <f t="shared" si="54"/>
        <v>-4.0737544738896725</v>
      </c>
      <c r="AR158" s="10">
        <f t="shared" si="55"/>
        <v>5.4551699979399526</v>
      </c>
      <c r="AS158" s="10">
        <f t="shared" si="56"/>
        <v>21</v>
      </c>
    </row>
    <row r="159" spans="1:45" x14ac:dyDescent="0.25">
      <c r="A159" t="s">
        <v>45</v>
      </c>
      <c r="B159" s="10" t="s">
        <v>45</v>
      </c>
      <c r="C159" s="11">
        <v>42610</v>
      </c>
      <c r="D159" s="10" t="s">
        <v>40</v>
      </c>
      <c r="E159" s="10" t="s">
        <v>41</v>
      </c>
      <c r="F159" s="10">
        <v>17.7</v>
      </c>
      <c r="G159" s="10">
        <v>17.899999999999999</v>
      </c>
      <c r="H159" s="10">
        <v>59.8</v>
      </c>
      <c r="I159" s="10">
        <v>160</v>
      </c>
      <c r="J159" s="10">
        <v>10</v>
      </c>
      <c r="K159" s="10">
        <v>12.8</v>
      </c>
      <c r="L159" s="10">
        <v>12.3</v>
      </c>
      <c r="M159" s="10">
        <v>114100</v>
      </c>
      <c r="N159" s="10">
        <v>280</v>
      </c>
      <c r="O159" s="10">
        <v>160</v>
      </c>
      <c r="P159" s="10">
        <v>26</v>
      </c>
      <c r="Q159" s="10">
        <v>24</v>
      </c>
      <c r="R159" s="10">
        <v>117</v>
      </c>
      <c r="S159" s="10">
        <v>124</v>
      </c>
      <c r="T159" s="10">
        <v>19311</v>
      </c>
      <c r="U159" s="10">
        <v>3</v>
      </c>
      <c r="V159" s="12">
        <v>1344</v>
      </c>
      <c r="W159" s="12">
        <v>12.5</v>
      </c>
      <c r="X159" s="10">
        <f t="shared" si="38"/>
        <v>12.55</v>
      </c>
      <c r="Y159" s="10">
        <f t="shared" si="39"/>
        <v>-5.0000000000000711E-2</v>
      </c>
      <c r="Z159" s="10">
        <f t="shared" si="40"/>
        <v>1341.59</v>
      </c>
      <c r="AA159" s="10">
        <f t="shared" si="41"/>
        <v>1.1799346383635183</v>
      </c>
      <c r="AB159" s="10"/>
      <c r="AC159" s="10"/>
      <c r="AD159" s="10">
        <f t="shared" si="42"/>
        <v>9.1055879999999991</v>
      </c>
      <c r="AE159" s="10">
        <f t="shared" si="43"/>
        <v>9.2084759999999992</v>
      </c>
      <c r="AF159" s="10">
        <f t="shared" si="44"/>
        <v>5.1444000000000001</v>
      </c>
      <c r="AG159" s="10">
        <v>-0.78400000000000003</v>
      </c>
      <c r="AH159" s="10">
        <f t="shared" si="45"/>
        <v>-16422.273819097012</v>
      </c>
      <c r="AI159" s="10">
        <f t="shared" si="46"/>
        <v>45638.588175717763</v>
      </c>
      <c r="AJ159" s="10">
        <f t="shared" si="47"/>
        <v>-62060.861994814775</v>
      </c>
      <c r="AK159" s="10">
        <f t="shared" si="48"/>
        <v>-816.40851174080558</v>
      </c>
      <c r="AL159" s="10">
        <f t="shared" si="49"/>
        <v>20127.408511740807</v>
      </c>
      <c r="AM159" s="15">
        <f t="shared" si="50"/>
        <v>4.227686353585038</v>
      </c>
      <c r="AN159" s="15">
        <f t="shared" si="51"/>
        <v>18.974500511858704</v>
      </c>
      <c r="AO159" s="15">
        <f t="shared" si="52"/>
        <v>9.7612420433205909</v>
      </c>
      <c r="AP159" s="10">
        <f t="shared" si="53"/>
        <v>-0.65565404332059174</v>
      </c>
      <c r="AQ159" s="10">
        <f t="shared" si="54"/>
        <v>-6.7169120529004989</v>
      </c>
      <c r="AR159" s="10">
        <f t="shared" si="55"/>
        <v>14.272213177772041</v>
      </c>
      <c r="AS159" s="10">
        <f t="shared" si="56"/>
        <v>24</v>
      </c>
    </row>
    <row r="160" spans="1:45" x14ac:dyDescent="0.25">
      <c r="A160" t="s">
        <v>45</v>
      </c>
      <c r="B160" s="10" t="s">
        <v>45</v>
      </c>
      <c r="C160" s="11">
        <v>42612</v>
      </c>
      <c r="D160" s="10" t="s">
        <v>40</v>
      </c>
      <c r="E160" s="10" t="s">
        <v>41</v>
      </c>
      <c r="F160" s="10">
        <v>15.5</v>
      </c>
      <c r="G160" s="10">
        <v>15</v>
      </c>
      <c r="H160" s="10">
        <v>62.2</v>
      </c>
      <c r="I160" s="10">
        <v>30</v>
      </c>
      <c r="J160" s="10">
        <v>8</v>
      </c>
      <c r="K160" s="10">
        <v>10.4</v>
      </c>
      <c r="L160" s="10">
        <v>10.1</v>
      </c>
      <c r="M160" s="10">
        <v>89445</v>
      </c>
      <c r="N160" s="10">
        <v>227</v>
      </c>
      <c r="O160" s="10">
        <v>30</v>
      </c>
      <c r="P160" s="10">
        <v>24</v>
      </c>
      <c r="Q160" s="10">
        <v>22</v>
      </c>
      <c r="R160" s="10">
        <v>291</v>
      </c>
      <c r="S160" s="10">
        <v>327</v>
      </c>
      <c r="T160" s="10">
        <v>20344</v>
      </c>
      <c r="U160" s="10">
        <v>3</v>
      </c>
      <c r="V160" s="12">
        <v>1344</v>
      </c>
      <c r="W160" s="12">
        <v>12.5</v>
      </c>
      <c r="X160" s="10">
        <f t="shared" si="38"/>
        <v>10.25</v>
      </c>
      <c r="Y160" s="10">
        <f t="shared" si="39"/>
        <v>2.25</v>
      </c>
      <c r="Z160" s="10">
        <f t="shared" si="40"/>
        <v>1452.45</v>
      </c>
      <c r="AA160" s="10">
        <f t="shared" si="41"/>
        <v>1.187876315216041</v>
      </c>
      <c r="AB160" s="10"/>
      <c r="AC160" s="10"/>
      <c r="AD160" s="10">
        <f t="shared" si="42"/>
        <v>7.9738199999999999</v>
      </c>
      <c r="AE160" s="10">
        <f t="shared" si="43"/>
        <v>7.7165999999999997</v>
      </c>
      <c r="AF160" s="10">
        <f t="shared" si="44"/>
        <v>4.1155200000000001</v>
      </c>
      <c r="AG160" s="10">
        <v>0.65</v>
      </c>
      <c r="AH160" s="10">
        <f t="shared" si="45"/>
        <v>9497.4104670343659</v>
      </c>
      <c r="AI160" s="10">
        <f t="shared" si="46"/>
        <v>34930.379842698509</v>
      </c>
      <c r="AJ160" s="10">
        <f t="shared" si="47"/>
        <v>-25432.969375664143</v>
      </c>
      <c r="AK160" s="10">
        <f t="shared" si="48"/>
        <v>-280.36578783464273</v>
      </c>
      <c r="AL160" s="10">
        <f t="shared" si="49"/>
        <v>20624.365787834642</v>
      </c>
      <c r="AM160" s="15">
        <f t="shared" si="50"/>
        <v>1.3781251859744499</v>
      </c>
      <c r="AN160" s="15">
        <f t="shared" si="51"/>
        <v>19.472624572747108</v>
      </c>
      <c r="AO160" s="15">
        <f t="shared" si="52"/>
        <v>10.017496985204023</v>
      </c>
      <c r="AP160" s="10">
        <f t="shared" si="53"/>
        <v>-2.0436769852040229</v>
      </c>
      <c r="AQ160" s="10">
        <f t="shared" si="54"/>
        <v>-20.401074122832892</v>
      </c>
      <c r="AR160" s="10">
        <f t="shared" si="55"/>
        <v>8.166152115065298</v>
      </c>
      <c r="AS160" s="10">
        <f t="shared" si="56"/>
        <v>22</v>
      </c>
    </row>
    <row r="161" spans="1:45" x14ac:dyDescent="0.25">
      <c r="A161" t="s">
        <v>45</v>
      </c>
      <c r="B161" s="10" t="s">
        <v>45</v>
      </c>
      <c r="C161" s="11">
        <v>42615</v>
      </c>
      <c r="D161" s="10" t="s">
        <v>40</v>
      </c>
      <c r="E161" s="10" t="s">
        <v>41</v>
      </c>
      <c r="F161" s="10">
        <v>20.049999237060501</v>
      </c>
      <c r="G161" s="10">
        <v>20.054054054054099</v>
      </c>
      <c r="H161" s="10">
        <v>67.400000000000006</v>
      </c>
      <c r="I161" s="10">
        <v>60</v>
      </c>
      <c r="J161" s="10">
        <v>10</v>
      </c>
      <c r="K161" s="10">
        <v>10</v>
      </c>
      <c r="L161" s="10">
        <v>9.6</v>
      </c>
      <c r="M161" s="10">
        <v>84365</v>
      </c>
      <c r="N161" s="10">
        <v>213</v>
      </c>
      <c r="O161" s="10">
        <v>60</v>
      </c>
      <c r="P161" s="10">
        <v>19</v>
      </c>
      <c r="Q161" s="10">
        <v>17</v>
      </c>
      <c r="R161" s="10">
        <v>329</v>
      </c>
      <c r="S161" s="10">
        <v>371</v>
      </c>
      <c r="T161" s="10">
        <v>26356</v>
      </c>
      <c r="U161" s="10">
        <v>3</v>
      </c>
      <c r="V161" s="12">
        <v>1344</v>
      </c>
      <c r="W161" s="12">
        <v>12.5</v>
      </c>
      <c r="X161" s="10">
        <f t="shared" si="38"/>
        <v>9.8000000000000007</v>
      </c>
      <c r="Y161" s="10">
        <f t="shared" si="39"/>
        <v>2.6999999999999993</v>
      </c>
      <c r="Z161" s="10">
        <f t="shared" si="40"/>
        <v>1474.1399999999999</v>
      </c>
      <c r="AA161" s="10">
        <f t="shared" si="41"/>
        <v>1.2082062196352781</v>
      </c>
      <c r="AB161" s="10"/>
      <c r="AC161" s="10"/>
      <c r="AD161" s="10">
        <f t="shared" si="42"/>
        <v>10.314521607513404</v>
      </c>
      <c r="AE161" s="10">
        <f t="shared" si="43"/>
        <v>10.316607567567591</v>
      </c>
      <c r="AF161" s="10">
        <f t="shared" si="44"/>
        <v>5.1444000000000001</v>
      </c>
      <c r="AG161" s="10">
        <v>0.24</v>
      </c>
      <c r="AH161" s="10">
        <f t="shared" si="45"/>
        <v>5656.2748288377652</v>
      </c>
      <c r="AI161" s="10">
        <f t="shared" si="46"/>
        <v>64451.42684768961</v>
      </c>
      <c r="AJ161" s="10">
        <f t="shared" si="47"/>
        <v>-58795.152018851848</v>
      </c>
      <c r="AK161" s="10">
        <f t="shared" si="48"/>
        <v>-866.52358607710551</v>
      </c>
      <c r="AL161" s="10">
        <f t="shared" si="49"/>
        <v>27222.523586077106</v>
      </c>
      <c r="AM161" s="15">
        <f t="shared" si="50"/>
        <v>3.2877659207660734</v>
      </c>
      <c r="AN161" s="15">
        <f t="shared" si="51"/>
        <v>21.271051785247671</v>
      </c>
      <c r="AO161" s="15">
        <f t="shared" si="52"/>
        <v>10.942679880402812</v>
      </c>
      <c r="AP161" s="10">
        <f t="shared" si="53"/>
        <v>-0.62815827288940795</v>
      </c>
      <c r="AQ161" s="10">
        <f t="shared" si="54"/>
        <v>-5.7404427412189341</v>
      </c>
      <c r="AR161" s="10">
        <f t="shared" si="55"/>
        <v>15.296784186514291</v>
      </c>
      <c r="AS161" s="10">
        <f t="shared" si="56"/>
        <v>17</v>
      </c>
    </row>
    <row r="162" spans="1:45" x14ac:dyDescent="0.25">
      <c r="A162" t="s">
        <v>45</v>
      </c>
      <c r="B162" s="10" t="s">
        <v>45</v>
      </c>
      <c r="C162" s="11">
        <v>42622</v>
      </c>
      <c r="D162" s="10" t="s">
        <v>40</v>
      </c>
      <c r="E162" s="10" t="s">
        <v>41</v>
      </c>
      <c r="F162" s="10">
        <v>20.38</v>
      </c>
      <c r="G162" s="10">
        <v>21.125</v>
      </c>
      <c r="H162" s="10">
        <v>66.400000000000006</v>
      </c>
      <c r="I162" s="10">
        <v>30</v>
      </c>
      <c r="J162" s="10">
        <v>10</v>
      </c>
      <c r="K162" s="10">
        <v>10.199999999999999</v>
      </c>
      <c r="L162" s="10">
        <v>9.4</v>
      </c>
      <c r="M162" s="10">
        <v>84425</v>
      </c>
      <c r="N162" s="10">
        <v>14</v>
      </c>
      <c r="O162" s="10">
        <v>20</v>
      </c>
      <c r="P162" s="10">
        <v>24</v>
      </c>
      <c r="Q162" s="10">
        <v>20</v>
      </c>
      <c r="R162" s="10">
        <v>269</v>
      </c>
      <c r="S162" s="10">
        <v>293</v>
      </c>
      <c r="T162" s="10">
        <v>25659</v>
      </c>
      <c r="U162" s="10">
        <v>3</v>
      </c>
      <c r="V162" s="12">
        <v>1344</v>
      </c>
      <c r="W162" s="12">
        <v>12.5</v>
      </c>
      <c r="X162" s="10">
        <f t="shared" si="38"/>
        <v>9.8000000000000007</v>
      </c>
      <c r="Y162" s="10">
        <f t="shared" si="39"/>
        <v>2.6999999999999993</v>
      </c>
      <c r="Z162" s="10">
        <f t="shared" si="40"/>
        <v>1474.1399999999999</v>
      </c>
      <c r="AA162" s="10">
        <f t="shared" si="41"/>
        <v>1.187876315216041</v>
      </c>
      <c r="AB162" s="10"/>
      <c r="AC162" s="10"/>
      <c r="AD162" s="10">
        <f t="shared" si="42"/>
        <v>10.484287199999999</v>
      </c>
      <c r="AE162" s="10">
        <f t="shared" si="43"/>
        <v>10.867545</v>
      </c>
      <c r="AF162" s="10">
        <f t="shared" si="44"/>
        <v>5.1444000000000001</v>
      </c>
      <c r="AG162" s="10">
        <v>0.65</v>
      </c>
      <c r="AH162" s="10">
        <f t="shared" si="45"/>
        <v>15061.310916333219</v>
      </c>
      <c r="AI162" s="10">
        <f t="shared" si="46"/>
        <v>70315.612676766177</v>
      </c>
      <c r="AJ162" s="10">
        <f t="shared" si="47"/>
        <v>-55254.301760432958</v>
      </c>
      <c r="AK162" s="10">
        <f t="shared" si="48"/>
        <v>-857.82658689297773</v>
      </c>
      <c r="AL162" s="10">
        <f t="shared" si="49"/>
        <v>26516.826586892978</v>
      </c>
      <c r="AM162" s="15">
        <f t="shared" si="50"/>
        <v>3.3431801196187596</v>
      </c>
      <c r="AN162" s="15">
        <f t="shared" si="51"/>
        <v>21.100542136706327</v>
      </c>
      <c r="AO162" s="15">
        <f t="shared" si="52"/>
        <v>10.854962896807203</v>
      </c>
      <c r="AP162" s="10">
        <f t="shared" si="53"/>
        <v>-0.37067569680720425</v>
      </c>
      <c r="AQ162" s="10">
        <f t="shared" si="54"/>
        <v>-3.4148039042697418</v>
      </c>
      <c r="AR162" s="10">
        <f t="shared" si="55"/>
        <v>11.283656966279418</v>
      </c>
      <c r="AS162" s="10">
        <f t="shared" si="56"/>
        <v>20</v>
      </c>
    </row>
    <row r="163" spans="1:45" x14ac:dyDescent="0.25">
      <c r="A163" t="s">
        <v>45</v>
      </c>
      <c r="B163" s="10" t="s">
        <v>45</v>
      </c>
      <c r="C163" s="11">
        <v>42624</v>
      </c>
      <c r="D163" s="10" t="s">
        <v>40</v>
      </c>
      <c r="E163" s="10" t="s">
        <v>41</v>
      </c>
      <c r="F163" s="10">
        <v>15</v>
      </c>
      <c r="G163" s="10">
        <v>15</v>
      </c>
      <c r="H163" s="10">
        <v>48.3</v>
      </c>
      <c r="I163" s="10">
        <v>160</v>
      </c>
      <c r="J163" s="10">
        <v>5</v>
      </c>
      <c r="K163" s="10">
        <v>10.7</v>
      </c>
      <c r="L163" s="10">
        <v>9</v>
      </c>
      <c r="M163" s="10">
        <v>86100</v>
      </c>
      <c r="N163" s="10">
        <v>9</v>
      </c>
      <c r="O163" s="10">
        <v>160</v>
      </c>
      <c r="P163" s="10">
        <v>24</v>
      </c>
      <c r="Q163" s="10">
        <v>20</v>
      </c>
      <c r="R163" s="10">
        <v>213</v>
      </c>
      <c r="S163" s="10">
        <v>228</v>
      </c>
      <c r="T163" s="10">
        <v>9890</v>
      </c>
      <c r="U163" s="10">
        <v>2</v>
      </c>
      <c r="V163" s="12">
        <v>1344</v>
      </c>
      <c r="W163" s="12">
        <v>12.5</v>
      </c>
      <c r="X163" s="10">
        <f t="shared" si="38"/>
        <v>9.85</v>
      </c>
      <c r="Y163" s="10">
        <f t="shared" si="39"/>
        <v>2.6500000000000004</v>
      </c>
      <c r="Z163" s="10">
        <f t="shared" si="40"/>
        <v>1471.73</v>
      </c>
      <c r="AA163" s="10">
        <f t="shared" si="41"/>
        <v>1.187876315216041</v>
      </c>
      <c r="AB163" s="10"/>
      <c r="AC163" s="10"/>
      <c r="AD163" s="10">
        <f t="shared" si="42"/>
        <v>7.7165999999999997</v>
      </c>
      <c r="AE163" s="10">
        <f t="shared" si="43"/>
        <v>7.7165999999999997</v>
      </c>
      <c r="AF163" s="10">
        <f t="shared" si="44"/>
        <v>2.5722</v>
      </c>
      <c r="AG163" s="10">
        <v>-0.78400000000000003</v>
      </c>
      <c r="AH163" s="10">
        <f t="shared" si="45"/>
        <v>-4534.1397388614987</v>
      </c>
      <c r="AI163" s="10">
        <f t="shared" si="46"/>
        <v>35394.050002337208</v>
      </c>
      <c r="AJ163" s="10">
        <f t="shared" si="47"/>
        <v>-39928.189741198708</v>
      </c>
      <c r="AK163" s="10">
        <f t="shared" si="48"/>
        <v>-440.1569556527628</v>
      </c>
      <c r="AL163" s="10">
        <f t="shared" si="49"/>
        <v>10330.156955652763</v>
      </c>
      <c r="AM163" s="15">
        <f t="shared" si="50"/>
        <v>4.4505253352149943</v>
      </c>
      <c r="AN163" s="15">
        <f t="shared" si="51"/>
        <v>15.823351960636451</v>
      </c>
      <c r="AO163" s="15">
        <f t="shared" si="52"/>
        <v>8.1401651826298167</v>
      </c>
      <c r="AP163" s="10">
        <f t="shared" si="53"/>
        <v>-0.42356518262981702</v>
      </c>
      <c r="AQ163" s="10">
        <f t="shared" si="54"/>
        <v>-5.2033978810854702</v>
      </c>
      <c r="AR163" s="10">
        <f t="shared" si="55"/>
        <v>10.241677378163079</v>
      </c>
      <c r="AS163" s="10">
        <f t="shared" si="56"/>
        <v>20</v>
      </c>
    </row>
    <row r="164" spans="1:45" x14ac:dyDescent="0.25">
      <c r="A164" t="s">
        <v>45</v>
      </c>
      <c r="B164" s="10" t="s">
        <v>45</v>
      </c>
      <c r="C164" s="11">
        <v>42630</v>
      </c>
      <c r="D164" s="10" t="s">
        <v>40</v>
      </c>
      <c r="E164" s="10" t="s">
        <v>41</v>
      </c>
      <c r="F164" s="10">
        <v>20.5</v>
      </c>
      <c r="G164" s="10">
        <v>20.303030303030301</v>
      </c>
      <c r="H164" s="10">
        <v>70</v>
      </c>
      <c r="I164" s="10">
        <v>20</v>
      </c>
      <c r="J164" s="10">
        <v>14</v>
      </c>
      <c r="K164" s="10">
        <v>13.7</v>
      </c>
      <c r="L164" s="10">
        <v>13.7</v>
      </c>
      <c r="M164" s="10">
        <v>126320</v>
      </c>
      <c r="N164" s="10">
        <v>116</v>
      </c>
      <c r="O164" s="10">
        <v>20</v>
      </c>
      <c r="P164" s="10">
        <v>24</v>
      </c>
      <c r="Q164" s="10">
        <v>21</v>
      </c>
      <c r="R164" s="10">
        <v>345</v>
      </c>
      <c r="S164" s="10">
        <v>413</v>
      </c>
      <c r="T164" s="10">
        <v>29402</v>
      </c>
      <c r="U164" s="10">
        <v>5</v>
      </c>
      <c r="V164" s="12">
        <v>1344</v>
      </c>
      <c r="W164" s="12">
        <v>12.5</v>
      </c>
      <c r="X164" s="10">
        <f t="shared" si="38"/>
        <v>13.7</v>
      </c>
      <c r="Y164" s="10">
        <f t="shared" si="39"/>
        <v>-1.1999999999999993</v>
      </c>
      <c r="Z164" s="10">
        <f t="shared" si="40"/>
        <v>1286.1600000000001</v>
      </c>
      <c r="AA164" s="10">
        <f t="shared" si="41"/>
        <v>1.187876315216041</v>
      </c>
      <c r="AB164" s="10"/>
      <c r="AC164" s="10"/>
      <c r="AD164" s="10">
        <f t="shared" si="42"/>
        <v>10.54602</v>
      </c>
      <c r="AE164" s="10">
        <f t="shared" si="43"/>
        <v>10.444690909090909</v>
      </c>
      <c r="AF164" s="10">
        <f t="shared" si="44"/>
        <v>7.2021600000000001</v>
      </c>
      <c r="AG164" s="10">
        <v>0.75</v>
      </c>
      <c r="AH164" s="10">
        <f t="shared" si="45"/>
        <v>29718.235511272986</v>
      </c>
      <c r="AI164" s="10">
        <f t="shared" si="46"/>
        <v>56667.796244992285</v>
      </c>
      <c r="AJ164" s="10">
        <f t="shared" si="47"/>
        <v>-26949.5607337193</v>
      </c>
      <c r="AK164" s="10">
        <f t="shared" si="48"/>
        <v>-402.1140457135304</v>
      </c>
      <c r="AL164" s="10">
        <f t="shared" si="49"/>
        <v>29804.11404571353</v>
      </c>
      <c r="AM164" s="15">
        <f t="shared" si="50"/>
        <v>1.3676418125077539</v>
      </c>
      <c r="AN164" s="15">
        <f t="shared" si="51"/>
        <v>21.056988618780451</v>
      </c>
      <c r="AO164" s="15">
        <f t="shared" si="52"/>
        <v>10.832557225045415</v>
      </c>
      <c r="AP164" s="10">
        <f t="shared" si="53"/>
        <v>-0.28653722504541435</v>
      </c>
      <c r="AQ164" s="10">
        <f t="shared" si="54"/>
        <v>-2.6451485008814535</v>
      </c>
      <c r="AR164" s="10">
        <f t="shared" si="55"/>
        <v>9.9783402095664826</v>
      </c>
      <c r="AS164" s="10">
        <f t="shared" si="56"/>
        <v>21</v>
      </c>
    </row>
    <row r="165" spans="1:45" x14ac:dyDescent="0.25">
      <c r="A165" t="s">
        <v>45</v>
      </c>
      <c r="B165" s="10" t="s">
        <v>45</v>
      </c>
      <c r="C165" s="11">
        <v>42631</v>
      </c>
      <c r="D165" s="10" t="s">
        <v>40</v>
      </c>
      <c r="E165" s="10" t="s">
        <v>41</v>
      </c>
      <c r="F165" s="10">
        <v>20.9</v>
      </c>
      <c r="G165" s="10">
        <v>20.56</v>
      </c>
      <c r="H165" s="10">
        <v>71.099999999999994</v>
      </c>
      <c r="I165" s="10">
        <v>30</v>
      </c>
      <c r="J165" s="10">
        <v>14</v>
      </c>
      <c r="K165" s="10">
        <v>13.7</v>
      </c>
      <c r="L165" s="10">
        <v>13.7</v>
      </c>
      <c r="M165" s="10">
        <v>126320</v>
      </c>
      <c r="N165" s="10">
        <v>112</v>
      </c>
      <c r="O165" s="10">
        <v>30</v>
      </c>
      <c r="P165" s="10">
        <v>23</v>
      </c>
      <c r="Q165" s="10">
        <v>20</v>
      </c>
      <c r="R165" s="10">
        <v>342</v>
      </c>
      <c r="S165" s="10">
        <v>408</v>
      </c>
      <c r="T165" s="10">
        <v>30806</v>
      </c>
      <c r="U165" s="10">
        <v>4</v>
      </c>
      <c r="V165" s="12">
        <v>1344</v>
      </c>
      <c r="W165" s="12">
        <v>12.5</v>
      </c>
      <c r="X165" s="10">
        <f t="shared" si="38"/>
        <v>13.7</v>
      </c>
      <c r="Y165" s="10">
        <f t="shared" si="39"/>
        <v>-1.1999999999999993</v>
      </c>
      <c r="Z165" s="10">
        <f t="shared" si="40"/>
        <v>1286.1600000000001</v>
      </c>
      <c r="AA165" s="10">
        <f t="shared" si="41"/>
        <v>1.1918873782422643</v>
      </c>
      <c r="AB165" s="10"/>
      <c r="AC165" s="10"/>
      <c r="AD165" s="10">
        <f t="shared" si="42"/>
        <v>10.751795999999999</v>
      </c>
      <c r="AE165" s="10">
        <f t="shared" si="43"/>
        <v>10.576886399999999</v>
      </c>
      <c r="AF165" s="10">
        <f t="shared" si="44"/>
        <v>7.2021600000000001</v>
      </c>
      <c r="AG165" s="10">
        <v>0.65</v>
      </c>
      <c r="AH165" s="10">
        <f t="shared" si="45"/>
        <v>25842.772889475371</v>
      </c>
      <c r="AI165" s="10">
        <f t="shared" si="46"/>
        <v>58307.55307867287</v>
      </c>
      <c r="AJ165" s="10">
        <f t="shared" si="47"/>
        <v>-32464.7801891975</v>
      </c>
      <c r="AK165" s="10">
        <f t="shared" si="48"/>
        <v>-490.53756008873205</v>
      </c>
      <c r="AL165" s="10">
        <f t="shared" si="49"/>
        <v>31296.537560088731</v>
      </c>
      <c r="AM165" s="15">
        <f t="shared" si="50"/>
        <v>1.5923442189467343</v>
      </c>
      <c r="AN165" s="15">
        <f t="shared" si="51"/>
        <v>21.356473445446223</v>
      </c>
      <c r="AO165" s="15">
        <f t="shared" si="52"/>
        <v>10.986624199275356</v>
      </c>
      <c r="AP165" s="10">
        <f t="shared" si="53"/>
        <v>-0.23482819927535736</v>
      </c>
      <c r="AQ165" s="10">
        <f t="shared" si="54"/>
        <v>-2.1374008523095376</v>
      </c>
      <c r="AR165" s="10">
        <f t="shared" si="55"/>
        <v>11.842338688109233</v>
      </c>
      <c r="AS165" s="10">
        <f t="shared" si="56"/>
        <v>20</v>
      </c>
    </row>
    <row r="166" spans="1:45" x14ac:dyDescent="0.25">
      <c r="A166" t="s">
        <v>45</v>
      </c>
      <c r="B166" s="10" t="s">
        <v>45</v>
      </c>
      <c r="C166" s="11">
        <v>42632</v>
      </c>
      <c r="D166" s="10" t="s">
        <v>40</v>
      </c>
      <c r="E166" s="10" t="s">
        <v>41</v>
      </c>
      <c r="F166" s="10">
        <v>20.5</v>
      </c>
      <c r="G166" s="10">
        <v>20.12</v>
      </c>
      <c r="H166" s="10">
        <v>70.7</v>
      </c>
      <c r="I166" s="10">
        <v>10</v>
      </c>
      <c r="J166" s="10">
        <v>15</v>
      </c>
      <c r="K166" s="10">
        <v>13.7</v>
      </c>
      <c r="L166" s="10">
        <v>13.7</v>
      </c>
      <c r="M166" s="10">
        <v>126320</v>
      </c>
      <c r="N166" s="10">
        <v>106</v>
      </c>
      <c r="O166" s="10">
        <v>10</v>
      </c>
      <c r="P166" s="10">
        <v>21</v>
      </c>
      <c r="Q166" s="10">
        <v>18</v>
      </c>
      <c r="R166" s="10">
        <v>338</v>
      </c>
      <c r="S166" s="10">
        <v>409</v>
      </c>
      <c r="T166" s="10">
        <v>30314</v>
      </c>
      <c r="U166" s="10">
        <v>5</v>
      </c>
      <c r="V166" s="12">
        <v>1344</v>
      </c>
      <c r="W166" s="12">
        <v>12.5</v>
      </c>
      <c r="X166" s="10">
        <f t="shared" si="38"/>
        <v>13.7</v>
      </c>
      <c r="Y166" s="10">
        <f t="shared" si="39"/>
        <v>-1.1999999999999993</v>
      </c>
      <c r="Z166" s="10">
        <f t="shared" si="40"/>
        <v>1286.1600000000001</v>
      </c>
      <c r="AA166" s="10">
        <f t="shared" si="41"/>
        <v>1.1999913209806103</v>
      </c>
      <c r="AB166" s="10"/>
      <c r="AC166" s="10"/>
      <c r="AD166" s="10">
        <f t="shared" si="42"/>
        <v>10.54602</v>
      </c>
      <c r="AE166" s="10">
        <f t="shared" si="43"/>
        <v>10.3505328</v>
      </c>
      <c r="AF166" s="10">
        <f t="shared" si="44"/>
        <v>7.7165999999999997</v>
      </c>
      <c r="AG166" s="10">
        <v>0.75</v>
      </c>
      <c r="AH166" s="10">
        <f t="shared" si="45"/>
        <v>34463.25938260922</v>
      </c>
      <c r="AI166" s="10">
        <f t="shared" si="46"/>
        <v>56218.264266254322</v>
      </c>
      <c r="AJ166" s="10">
        <f t="shared" si="47"/>
        <v>-21755.004883645102</v>
      </c>
      <c r="AK166" s="10">
        <f t="shared" si="48"/>
        <v>-321.67984516046977</v>
      </c>
      <c r="AL166" s="10">
        <f t="shared" si="49"/>
        <v>30635.67984516047</v>
      </c>
      <c r="AM166" s="15">
        <f t="shared" si="50"/>
        <v>1.0611593493450882</v>
      </c>
      <c r="AN166" s="15">
        <f t="shared" si="51"/>
        <v>21.225139402026258</v>
      </c>
      <c r="AO166" s="15">
        <f t="shared" si="52"/>
        <v>10.919060713978388</v>
      </c>
      <c r="AP166" s="10">
        <f t="shared" si="53"/>
        <v>-0.37304071397838712</v>
      </c>
      <c r="AQ166" s="10">
        <f t="shared" si="54"/>
        <v>-3.4164176182373183</v>
      </c>
      <c r="AR166" s="10">
        <f t="shared" si="55"/>
        <v>17.341115220973538</v>
      </c>
      <c r="AS166" s="10">
        <f t="shared" si="56"/>
        <v>18</v>
      </c>
    </row>
    <row r="167" spans="1:45" x14ac:dyDescent="0.25">
      <c r="A167" t="s">
        <v>45</v>
      </c>
      <c r="B167" s="10" t="s">
        <v>45</v>
      </c>
      <c r="C167" s="11">
        <v>42633</v>
      </c>
      <c r="D167" s="10" t="s">
        <v>40</v>
      </c>
      <c r="E167" s="10" t="s">
        <v>41</v>
      </c>
      <c r="F167" s="10">
        <v>20.45</v>
      </c>
      <c r="G167" s="10">
        <v>20.043478260869598</v>
      </c>
      <c r="H167" s="10">
        <v>70.900000000000006</v>
      </c>
      <c r="I167" s="10">
        <v>10</v>
      </c>
      <c r="J167" s="10">
        <v>22</v>
      </c>
      <c r="K167" s="10">
        <v>13.7</v>
      </c>
      <c r="L167" s="10">
        <v>13.7</v>
      </c>
      <c r="M167" s="10">
        <v>126320</v>
      </c>
      <c r="N167" s="10">
        <v>102</v>
      </c>
      <c r="O167" s="10">
        <v>10</v>
      </c>
      <c r="P167" s="10">
        <v>17</v>
      </c>
      <c r="Q167" s="10">
        <v>15</v>
      </c>
      <c r="R167" s="10">
        <v>342</v>
      </c>
      <c r="S167" s="10">
        <v>411</v>
      </c>
      <c r="T167" s="10">
        <v>31008</v>
      </c>
      <c r="U167" s="10">
        <v>5</v>
      </c>
      <c r="V167" s="12">
        <v>1344</v>
      </c>
      <c r="W167" s="12">
        <v>12.5</v>
      </c>
      <c r="X167" s="10">
        <f t="shared" si="38"/>
        <v>13.7</v>
      </c>
      <c r="Y167" s="10">
        <f t="shared" si="39"/>
        <v>-1.1999999999999993</v>
      </c>
      <c r="Z167" s="10">
        <f t="shared" si="40"/>
        <v>1286.1600000000001</v>
      </c>
      <c r="AA167" s="10">
        <f t="shared" si="41"/>
        <v>1.2165343686591299</v>
      </c>
      <c r="AB167" s="10"/>
      <c r="AC167" s="10"/>
      <c r="AD167" s="10">
        <f t="shared" si="42"/>
        <v>10.520298</v>
      </c>
      <c r="AE167" s="10">
        <f t="shared" si="43"/>
        <v>10.311166956521756</v>
      </c>
      <c r="AF167" s="10">
        <f t="shared" si="44"/>
        <v>11.317679999999999</v>
      </c>
      <c r="AG167" s="10">
        <v>0.75</v>
      </c>
      <c r="AH167" s="10">
        <f t="shared" si="45"/>
        <v>75156.313626881703</v>
      </c>
      <c r="AI167" s="10">
        <f t="shared" si="46"/>
        <v>56560.590704656293</v>
      </c>
      <c r="AJ167" s="10">
        <f t="shared" si="47"/>
        <v>18595.72292222541</v>
      </c>
      <c r="AK167" s="10">
        <f t="shared" si="48"/>
        <v>273.91943389754977</v>
      </c>
      <c r="AL167" s="10">
        <f t="shared" si="49"/>
        <v>30734.08056610245</v>
      </c>
      <c r="AM167" s="15">
        <f t="shared" si="50"/>
        <v>-0.88338310725474178</v>
      </c>
      <c r="AN167" s="15">
        <f t="shared" si="51"/>
        <v>21.244821563541258</v>
      </c>
      <c r="AO167" s="15">
        <f t="shared" si="52"/>
        <v>10.929186005148164</v>
      </c>
      <c r="AP167" s="10">
        <f t="shared" si="53"/>
        <v>-0.40888800514816381</v>
      </c>
      <c r="AQ167" s="10">
        <f t="shared" si="54"/>
        <v>-3.7412484786658236</v>
      </c>
      <c r="AR167" s="10">
        <f t="shared" si="55"/>
        <v>20.74239142890109</v>
      </c>
      <c r="AS167" s="10">
        <f t="shared" si="56"/>
        <v>15</v>
      </c>
    </row>
    <row r="168" spans="1:45" x14ac:dyDescent="0.25">
      <c r="A168" t="s">
        <v>45</v>
      </c>
      <c r="B168" s="10" t="s">
        <v>45</v>
      </c>
      <c r="C168" s="11">
        <v>42634</v>
      </c>
      <c r="D168" s="10" t="s">
        <v>40</v>
      </c>
      <c r="E168" s="10" t="s">
        <v>41</v>
      </c>
      <c r="F168" s="10">
        <v>20</v>
      </c>
      <c r="G168" s="10">
        <v>20.3333333333333</v>
      </c>
      <c r="H168" s="10">
        <v>70.8</v>
      </c>
      <c r="I168" s="10">
        <v>40</v>
      </c>
      <c r="J168" s="10">
        <v>14</v>
      </c>
      <c r="K168" s="10">
        <v>13.7</v>
      </c>
      <c r="L168" s="10">
        <v>13.7</v>
      </c>
      <c r="M168" s="10">
        <v>126320</v>
      </c>
      <c r="N168" s="10">
        <v>95</v>
      </c>
      <c r="O168" s="10">
        <v>10</v>
      </c>
      <c r="P168" s="10">
        <v>16</v>
      </c>
      <c r="Q168" s="10">
        <v>13</v>
      </c>
      <c r="R168" s="10">
        <v>334</v>
      </c>
      <c r="S168" s="10">
        <v>401</v>
      </c>
      <c r="T168" s="10">
        <v>31094</v>
      </c>
      <c r="U168" s="10">
        <v>5</v>
      </c>
      <c r="V168" s="12">
        <v>1344</v>
      </c>
      <c r="W168" s="12">
        <v>12.5</v>
      </c>
      <c r="X168" s="10">
        <f t="shared" si="38"/>
        <v>13.7</v>
      </c>
      <c r="Y168" s="10">
        <f t="shared" si="39"/>
        <v>-1.1999999999999993</v>
      </c>
      <c r="Z168" s="10">
        <f t="shared" si="40"/>
        <v>1286.1600000000001</v>
      </c>
      <c r="AA168" s="10">
        <f t="shared" si="41"/>
        <v>1.2207416464341916</v>
      </c>
      <c r="AB168" s="10"/>
      <c r="AC168" s="10"/>
      <c r="AD168" s="10">
        <f t="shared" si="42"/>
        <v>10.2888</v>
      </c>
      <c r="AE168" s="10">
        <f t="shared" si="43"/>
        <v>10.460279999999983</v>
      </c>
      <c r="AF168" s="10">
        <f t="shared" si="44"/>
        <v>7.2021600000000001</v>
      </c>
      <c r="AG168" s="10">
        <v>0.48349999999999999</v>
      </c>
      <c r="AH168" s="10">
        <f t="shared" si="45"/>
        <v>19688.415818002188</v>
      </c>
      <c r="AI168" s="10">
        <f t="shared" si="46"/>
        <v>58409.608668808098</v>
      </c>
      <c r="AJ168" s="10">
        <f t="shared" si="47"/>
        <v>-38721.192850805906</v>
      </c>
      <c r="AK168" s="10">
        <f t="shared" si="48"/>
        <v>-578.62074164775333</v>
      </c>
      <c r="AL168" s="10">
        <f t="shared" si="49"/>
        <v>31672.620741647752</v>
      </c>
      <c r="AM168" s="15">
        <f t="shared" si="50"/>
        <v>1.8608758655938504</v>
      </c>
      <c r="AN168" s="15">
        <f t="shared" si="51"/>
        <v>21.430335800632168</v>
      </c>
      <c r="AO168" s="15">
        <f t="shared" si="52"/>
        <v>11.024621949277213</v>
      </c>
      <c r="AP168" s="10">
        <f t="shared" si="53"/>
        <v>-0.73582194927721289</v>
      </c>
      <c r="AQ168" s="10">
        <f t="shared" si="54"/>
        <v>-6.6743508545021282</v>
      </c>
      <c r="AR168" s="10">
        <f t="shared" si="55"/>
        <v>16.179563402851208</v>
      </c>
      <c r="AS168" s="10">
        <f t="shared" si="56"/>
        <v>13</v>
      </c>
    </row>
    <row r="169" spans="1:45" x14ac:dyDescent="0.25">
      <c r="A169" t="s">
        <v>45</v>
      </c>
      <c r="B169" s="10" t="s">
        <v>45</v>
      </c>
      <c r="C169" s="11">
        <v>42635</v>
      </c>
      <c r="D169" s="10" t="s">
        <v>40</v>
      </c>
      <c r="E169" s="10" t="s">
        <v>41</v>
      </c>
      <c r="F169" s="10">
        <v>18.04</v>
      </c>
      <c r="G169" s="10">
        <v>18.2173913043478</v>
      </c>
      <c r="H169" s="10">
        <v>62.2</v>
      </c>
      <c r="I169" s="10">
        <v>20</v>
      </c>
      <c r="J169" s="10">
        <v>12</v>
      </c>
      <c r="K169" s="10">
        <v>13.7</v>
      </c>
      <c r="L169" s="10">
        <v>13.7</v>
      </c>
      <c r="M169" s="10">
        <v>126320</v>
      </c>
      <c r="N169" s="10">
        <v>89</v>
      </c>
      <c r="O169" s="10">
        <v>20</v>
      </c>
      <c r="P169" s="10">
        <v>17</v>
      </c>
      <c r="Q169" s="10">
        <v>13</v>
      </c>
      <c r="R169" s="10">
        <v>265</v>
      </c>
      <c r="S169" s="10">
        <v>294</v>
      </c>
      <c r="T169" s="10">
        <v>20418</v>
      </c>
      <c r="U169" s="10">
        <v>4</v>
      </c>
      <c r="V169" s="12">
        <v>1344</v>
      </c>
      <c r="W169" s="12">
        <v>12.5</v>
      </c>
      <c r="X169" s="10">
        <f t="shared" si="38"/>
        <v>13.7</v>
      </c>
      <c r="Y169" s="10">
        <f t="shared" si="39"/>
        <v>-1.1999999999999993</v>
      </c>
      <c r="Z169" s="10">
        <f t="shared" si="40"/>
        <v>1286.1600000000001</v>
      </c>
      <c r="AA169" s="10">
        <f t="shared" si="41"/>
        <v>1.2165343686591299</v>
      </c>
      <c r="AB169" s="10"/>
      <c r="AC169" s="10"/>
      <c r="AD169" s="10">
        <f t="shared" si="42"/>
        <v>9.2804976000000003</v>
      </c>
      <c r="AE169" s="10">
        <f t="shared" si="43"/>
        <v>9.3717547826086829</v>
      </c>
      <c r="AF169" s="10">
        <f t="shared" si="44"/>
        <v>6.1732800000000001</v>
      </c>
      <c r="AG169" s="10">
        <v>0.75</v>
      </c>
      <c r="AH169" s="10">
        <f t="shared" si="45"/>
        <v>22360.556120394562</v>
      </c>
      <c r="AI169" s="10">
        <f t="shared" si="46"/>
        <v>46724.012519704433</v>
      </c>
      <c r="AJ169" s="10">
        <f t="shared" si="47"/>
        <v>-24363.456399309871</v>
      </c>
      <c r="AK169" s="10">
        <f t="shared" si="48"/>
        <v>-326.18334147301488</v>
      </c>
      <c r="AL169" s="10">
        <f t="shared" si="49"/>
        <v>20744.183341473014</v>
      </c>
      <c r="AM169" s="15">
        <f t="shared" si="50"/>
        <v>1.5975283645460554</v>
      </c>
      <c r="AN169" s="15">
        <f t="shared" si="51"/>
        <v>18.963272242903404</v>
      </c>
      <c r="AO169" s="15">
        <f t="shared" si="52"/>
        <v>9.7554657726392264</v>
      </c>
      <c r="AP169" s="10">
        <f t="shared" si="53"/>
        <v>-0.47496817263922608</v>
      </c>
      <c r="AQ169" s="10">
        <f t="shared" si="54"/>
        <v>-4.8687390608385988</v>
      </c>
      <c r="AR169" s="10">
        <f t="shared" si="55"/>
        <v>8.872453653052645</v>
      </c>
      <c r="AS169" s="10">
        <f t="shared" si="56"/>
        <v>13</v>
      </c>
    </row>
    <row r="170" spans="1:45" x14ac:dyDescent="0.25">
      <c r="A170" t="s">
        <v>45</v>
      </c>
      <c r="B170" s="10" t="s">
        <v>45</v>
      </c>
      <c r="C170" s="11">
        <v>42636</v>
      </c>
      <c r="D170" s="10" t="s">
        <v>40</v>
      </c>
      <c r="E170" s="10" t="s">
        <v>41</v>
      </c>
      <c r="F170" s="10">
        <v>16.91</v>
      </c>
      <c r="G170" s="10">
        <v>16.9583333333333</v>
      </c>
      <c r="H170" s="10">
        <v>57.3</v>
      </c>
      <c r="I170" s="10">
        <v>160</v>
      </c>
      <c r="J170" s="10">
        <v>18</v>
      </c>
      <c r="K170" s="10">
        <v>13.6</v>
      </c>
      <c r="L170" s="10">
        <v>13.4</v>
      </c>
      <c r="M170" s="10">
        <v>125000</v>
      </c>
      <c r="N170" s="10">
        <v>84</v>
      </c>
      <c r="O170" s="10">
        <v>30</v>
      </c>
      <c r="P170" s="10">
        <v>17</v>
      </c>
      <c r="Q170" s="10">
        <v>15</v>
      </c>
      <c r="R170" s="10">
        <v>250</v>
      </c>
      <c r="S170" s="10">
        <v>272</v>
      </c>
      <c r="T170" s="10">
        <v>15756</v>
      </c>
      <c r="U170" s="10">
        <v>4</v>
      </c>
      <c r="V170" s="12">
        <v>1344</v>
      </c>
      <c r="W170" s="12">
        <v>12.5</v>
      </c>
      <c r="X170" s="10">
        <f t="shared" si="38"/>
        <v>13.5</v>
      </c>
      <c r="Y170" s="10">
        <f t="shared" si="39"/>
        <v>-1</v>
      </c>
      <c r="Z170" s="10">
        <f t="shared" si="40"/>
        <v>1295.8</v>
      </c>
      <c r="AA170" s="10">
        <f t="shared" si="41"/>
        <v>1.2165343686591299</v>
      </c>
      <c r="AB170" s="10"/>
      <c r="AC170" s="10"/>
      <c r="AD170" s="10">
        <f t="shared" si="42"/>
        <v>8.6991803999999995</v>
      </c>
      <c r="AE170" s="10">
        <f t="shared" si="43"/>
        <v>8.7240449999999825</v>
      </c>
      <c r="AF170" s="10">
        <f t="shared" si="44"/>
        <v>9.259920000000001</v>
      </c>
      <c r="AG170" s="10">
        <v>-0.78400000000000003</v>
      </c>
      <c r="AH170" s="10">
        <f t="shared" si="45"/>
        <v>-52986.214682573474</v>
      </c>
      <c r="AI170" s="10">
        <f t="shared" si="46"/>
        <v>40792.194490813687</v>
      </c>
      <c r="AJ170" s="10">
        <f t="shared" si="47"/>
        <v>-93778.409173387161</v>
      </c>
      <c r="AK170" s="10">
        <f t="shared" si="48"/>
        <v>-1168.7529452243439</v>
      </c>
      <c r="AL170" s="10">
        <f t="shared" si="49"/>
        <v>16924.752945224343</v>
      </c>
      <c r="AM170" s="15">
        <f t="shared" si="50"/>
        <v>7.417827781317234</v>
      </c>
      <c r="AN170" s="15">
        <f t="shared" si="51"/>
        <v>17.8968986256722</v>
      </c>
      <c r="AO170" s="15">
        <f t="shared" si="52"/>
        <v>9.2068805289908067</v>
      </c>
      <c r="AP170" s="10">
        <f t="shared" si="53"/>
        <v>-0.50770012899080719</v>
      </c>
      <c r="AQ170" s="10">
        <f t="shared" si="54"/>
        <v>-5.514355566927919</v>
      </c>
      <c r="AR170" s="10">
        <f t="shared" si="55"/>
        <v>17.874156649761694</v>
      </c>
      <c r="AS170" s="10">
        <f t="shared" si="56"/>
        <v>15</v>
      </c>
    </row>
    <row r="171" spans="1:45" x14ac:dyDescent="0.25">
      <c r="A171" t="s">
        <v>45</v>
      </c>
      <c r="B171" s="10" t="s">
        <v>45</v>
      </c>
      <c r="C171" s="11">
        <v>42637</v>
      </c>
      <c r="D171" s="10" t="s">
        <v>40</v>
      </c>
      <c r="E171" s="10" t="s">
        <v>41</v>
      </c>
      <c r="F171" s="10">
        <v>15.836</v>
      </c>
      <c r="G171" s="10">
        <v>16.130434782608699</v>
      </c>
      <c r="H171" s="10">
        <v>53.3</v>
      </c>
      <c r="I171" s="10">
        <v>160</v>
      </c>
      <c r="J171" s="10">
        <v>20</v>
      </c>
      <c r="K171" s="10">
        <v>13.6</v>
      </c>
      <c r="L171" s="10">
        <v>13.4</v>
      </c>
      <c r="M171" s="10">
        <v>125000</v>
      </c>
      <c r="N171" s="10">
        <v>93</v>
      </c>
      <c r="O171" s="10">
        <v>160</v>
      </c>
      <c r="P171" s="10">
        <v>21</v>
      </c>
      <c r="Q171" s="10">
        <v>19</v>
      </c>
      <c r="R171" s="10">
        <v>247</v>
      </c>
      <c r="S171" s="10">
        <v>271</v>
      </c>
      <c r="T171" s="10">
        <v>12723</v>
      </c>
      <c r="U171" s="10">
        <v>5</v>
      </c>
      <c r="V171" s="12">
        <v>1344</v>
      </c>
      <c r="W171" s="12">
        <v>12.5</v>
      </c>
      <c r="X171" s="10">
        <f t="shared" si="38"/>
        <v>13.5</v>
      </c>
      <c r="Y171" s="10">
        <f t="shared" si="39"/>
        <v>-1</v>
      </c>
      <c r="Z171" s="10">
        <f t="shared" si="40"/>
        <v>1295.8</v>
      </c>
      <c r="AA171" s="10">
        <f t="shared" si="41"/>
        <v>1.1999913209806103</v>
      </c>
      <c r="AB171" s="10"/>
      <c r="AC171" s="10"/>
      <c r="AD171" s="10">
        <f t="shared" si="42"/>
        <v>8.1466718399999998</v>
      </c>
      <c r="AE171" s="10">
        <f t="shared" si="43"/>
        <v>8.2981408695652199</v>
      </c>
      <c r="AF171" s="10">
        <f t="shared" si="44"/>
        <v>10.2888</v>
      </c>
      <c r="AG171" s="10">
        <v>-0.78400000000000003</v>
      </c>
      <c r="AH171" s="10">
        <f t="shared" si="45"/>
        <v>-64525.532619196521</v>
      </c>
      <c r="AI171" s="10">
        <f t="shared" si="46"/>
        <v>36404.628534552139</v>
      </c>
      <c r="AJ171" s="10">
        <f t="shared" si="47"/>
        <v>-100930.16115374866</v>
      </c>
      <c r="AK171" s="10">
        <f t="shared" si="48"/>
        <v>-1196.475278916751</v>
      </c>
      <c r="AL171" s="10">
        <f t="shared" si="49"/>
        <v>13919.475278916751</v>
      </c>
      <c r="AM171" s="15">
        <f t="shared" si="50"/>
        <v>9.4040342601332281</v>
      </c>
      <c r="AN171" s="15">
        <f t="shared" si="51"/>
        <v>16.912402103572756</v>
      </c>
      <c r="AO171" s="15">
        <f t="shared" si="52"/>
        <v>8.7004161381619678</v>
      </c>
      <c r="AP171" s="10">
        <f t="shared" si="53"/>
        <v>-0.55374429816196802</v>
      </c>
      <c r="AQ171" s="10">
        <f t="shared" si="54"/>
        <v>-6.364572560306879</v>
      </c>
      <c r="AR171" s="10">
        <f t="shared" si="55"/>
        <v>18.474656536033379</v>
      </c>
      <c r="AS171" s="10">
        <f t="shared" si="56"/>
        <v>19</v>
      </c>
    </row>
    <row r="172" spans="1:45" x14ac:dyDescent="0.25">
      <c r="A172" t="s">
        <v>45</v>
      </c>
      <c r="B172" s="10" t="s">
        <v>45</v>
      </c>
      <c r="C172" s="11">
        <v>42638</v>
      </c>
      <c r="D172" s="10" t="s">
        <v>40</v>
      </c>
      <c r="E172" s="10" t="s">
        <v>41</v>
      </c>
      <c r="F172" s="10">
        <v>12.329999923706101</v>
      </c>
      <c r="G172" s="10">
        <v>12.3333333333333</v>
      </c>
      <c r="H172" s="10">
        <v>42.5</v>
      </c>
      <c r="I172" s="10">
        <v>20</v>
      </c>
      <c r="J172" s="10">
        <v>10</v>
      </c>
      <c r="K172" s="10">
        <v>13.6</v>
      </c>
      <c r="L172" s="10">
        <v>13.4</v>
      </c>
      <c r="M172" s="10">
        <v>125000</v>
      </c>
      <c r="N172" s="10">
        <v>71</v>
      </c>
      <c r="O172" s="10">
        <v>20</v>
      </c>
      <c r="P172" s="10">
        <v>23</v>
      </c>
      <c r="Q172" s="10">
        <v>16</v>
      </c>
      <c r="R172" s="10">
        <v>177</v>
      </c>
      <c r="S172" s="10">
        <v>189</v>
      </c>
      <c r="T172" s="10">
        <v>7149</v>
      </c>
      <c r="U172" s="10">
        <v>3</v>
      </c>
      <c r="V172" s="12">
        <v>1344</v>
      </c>
      <c r="W172" s="12">
        <v>12.5</v>
      </c>
      <c r="X172" s="10">
        <f t="shared" si="38"/>
        <v>13.5</v>
      </c>
      <c r="Y172" s="10">
        <f t="shared" si="39"/>
        <v>-1</v>
      </c>
      <c r="Z172" s="10">
        <f t="shared" si="40"/>
        <v>1295.8</v>
      </c>
      <c r="AA172" s="10">
        <f t="shared" si="41"/>
        <v>1.1918873782422643</v>
      </c>
      <c r="AB172" s="10"/>
      <c r="AC172" s="10"/>
      <c r="AD172" s="10">
        <f t="shared" si="42"/>
        <v>6.3430451607513669</v>
      </c>
      <c r="AE172" s="10">
        <f t="shared" si="43"/>
        <v>6.3447599999999831</v>
      </c>
      <c r="AF172" s="10">
        <f t="shared" si="44"/>
        <v>5.1444000000000001</v>
      </c>
      <c r="AG172" s="10">
        <v>0.75</v>
      </c>
      <c r="AH172" s="10">
        <f t="shared" si="45"/>
        <v>15327.5917051055</v>
      </c>
      <c r="AI172" s="10">
        <f t="shared" si="46"/>
        <v>21138.906177950721</v>
      </c>
      <c r="AJ172" s="10">
        <f t="shared" si="47"/>
        <v>-5811.3144728452207</v>
      </c>
      <c r="AK172" s="10">
        <f t="shared" si="48"/>
        <v>-52.673422306756201</v>
      </c>
      <c r="AL172" s="10">
        <f t="shared" si="49"/>
        <v>7201.673422306756</v>
      </c>
      <c r="AM172" s="15">
        <f t="shared" si="50"/>
        <v>0.73679426922305269</v>
      </c>
      <c r="AN172" s="15">
        <f t="shared" si="51"/>
        <v>13.976302490531095</v>
      </c>
      <c r="AO172" s="15">
        <f t="shared" si="52"/>
        <v>7.1899690532288165</v>
      </c>
      <c r="AP172" s="10">
        <f t="shared" si="53"/>
        <v>-0.84692389247744959</v>
      </c>
      <c r="AQ172" s="10">
        <f t="shared" si="54"/>
        <v>-11.779242528131876</v>
      </c>
      <c r="AR172" s="10">
        <f t="shared" si="55"/>
        <v>6.3309752342313956</v>
      </c>
      <c r="AS172" s="10">
        <f t="shared" si="56"/>
        <v>16</v>
      </c>
    </row>
    <row r="173" spans="1:45" x14ac:dyDescent="0.25">
      <c r="A173" t="s">
        <v>45</v>
      </c>
      <c r="B173" s="10" t="s">
        <v>45</v>
      </c>
      <c r="C173" s="11">
        <v>42642</v>
      </c>
      <c r="D173" s="10" t="s">
        <v>40</v>
      </c>
      <c r="E173" s="10" t="s">
        <v>41</v>
      </c>
      <c r="F173" s="10">
        <v>19.2</v>
      </c>
      <c r="G173" s="10">
        <v>18.739999999999998</v>
      </c>
      <c r="H173" s="10">
        <v>68</v>
      </c>
      <c r="I173" s="10">
        <v>90</v>
      </c>
      <c r="J173" s="10">
        <v>18</v>
      </c>
      <c r="K173" s="10">
        <v>14.1</v>
      </c>
      <c r="L173" s="10">
        <v>14</v>
      </c>
      <c r="M173" s="10">
        <v>132220</v>
      </c>
      <c r="N173" s="10">
        <v>68</v>
      </c>
      <c r="O173" s="10">
        <v>120</v>
      </c>
      <c r="P173" s="10">
        <v>23</v>
      </c>
      <c r="Q173" s="10">
        <v>20</v>
      </c>
      <c r="R173" s="10">
        <v>294</v>
      </c>
      <c r="S173" s="10">
        <v>334</v>
      </c>
      <c r="T173" s="10">
        <v>27398</v>
      </c>
      <c r="U173" s="10">
        <v>5</v>
      </c>
      <c r="V173" s="12">
        <v>1344</v>
      </c>
      <c r="W173" s="12">
        <v>12.5</v>
      </c>
      <c r="X173" s="10">
        <f t="shared" si="38"/>
        <v>14.05</v>
      </c>
      <c r="Y173" s="10">
        <f t="shared" si="39"/>
        <v>-1.5500000000000007</v>
      </c>
      <c r="Z173" s="10">
        <f t="shared" si="40"/>
        <v>1269.29</v>
      </c>
      <c r="AA173" s="10">
        <f t="shared" si="41"/>
        <v>1.1918873782422643</v>
      </c>
      <c r="AB173" s="10"/>
      <c r="AC173" s="10"/>
      <c r="AD173" s="10">
        <f t="shared" si="42"/>
        <v>9.8772479999999998</v>
      </c>
      <c r="AE173" s="10">
        <f t="shared" si="43"/>
        <v>9.6406055999999989</v>
      </c>
      <c r="AF173" s="10">
        <f t="shared" si="44"/>
        <v>9.259920000000001</v>
      </c>
      <c r="AG173" s="10">
        <v>0.25</v>
      </c>
      <c r="AH173" s="10">
        <f t="shared" si="45"/>
        <v>16215.134731751223</v>
      </c>
      <c r="AI173" s="10">
        <f t="shared" si="46"/>
        <v>47806.134445454816</v>
      </c>
      <c r="AJ173" s="10">
        <f t="shared" si="47"/>
        <v>-31590.999713703593</v>
      </c>
      <c r="AK173" s="10">
        <f t="shared" si="48"/>
        <v>-435.0805267850418</v>
      </c>
      <c r="AL173" s="10">
        <f t="shared" si="49"/>
        <v>27833.080526785041</v>
      </c>
      <c r="AM173" s="15">
        <f t="shared" si="50"/>
        <v>1.5880010467371377</v>
      </c>
      <c r="AN173" s="15">
        <f t="shared" si="51"/>
        <v>20.536312489410125</v>
      </c>
      <c r="AO173" s="15">
        <f t="shared" si="52"/>
        <v>10.564700597052145</v>
      </c>
      <c r="AP173" s="10">
        <f t="shared" si="53"/>
        <v>-0.68745259705214501</v>
      </c>
      <c r="AQ173" s="10">
        <f t="shared" si="54"/>
        <v>-6.50707126753752</v>
      </c>
      <c r="AR173" s="10">
        <f t="shared" si="55"/>
        <v>16.083767169021332</v>
      </c>
      <c r="AS173" s="10">
        <f t="shared" si="56"/>
        <v>20</v>
      </c>
    </row>
    <row r="174" spans="1:45" x14ac:dyDescent="0.25">
      <c r="A174" t="s">
        <v>45</v>
      </c>
      <c r="B174" s="10" t="s">
        <v>45</v>
      </c>
      <c r="C174" s="11">
        <v>42643</v>
      </c>
      <c r="D174" s="10" t="s">
        <v>40</v>
      </c>
      <c r="E174" s="10" t="s">
        <v>41</v>
      </c>
      <c r="F174" s="10">
        <v>18.04</v>
      </c>
      <c r="G174" s="10">
        <v>17.75</v>
      </c>
      <c r="H174" s="10">
        <v>63.4</v>
      </c>
      <c r="I174" s="10">
        <v>90</v>
      </c>
      <c r="J174" s="10">
        <v>14</v>
      </c>
      <c r="K174" s="10">
        <v>14.1</v>
      </c>
      <c r="L174" s="10">
        <v>14</v>
      </c>
      <c r="M174" s="10">
        <v>132220</v>
      </c>
      <c r="N174" s="10">
        <v>68</v>
      </c>
      <c r="O174" s="10">
        <v>120</v>
      </c>
      <c r="P174" s="10">
        <v>23</v>
      </c>
      <c r="Q174" s="10">
        <v>22</v>
      </c>
      <c r="R174" s="10">
        <v>300</v>
      </c>
      <c r="S174" s="10">
        <v>334</v>
      </c>
      <c r="T174" s="10">
        <v>21903</v>
      </c>
      <c r="U174" s="10">
        <v>5</v>
      </c>
      <c r="V174" s="12">
        <v>1344</v>
      </c>
      <c r="W174" s="12">
        <v>12.5</v>
      </c>
      <c r="X174" s="10">
        <f t="shared" si="38"/>
        <v>14.05</v>
      </c>
      <c r="Y174" s="10">
        <f t="shared" si="39"/>
        <v>-1.5500000000000007</v>
      </c>
      <c r="Z174" s="10">
        <f t="shared" si="40"/>
        <v>1269.29</v>
      </c>
      <c r="AA174" s="10">
        <f t="shared" si="41"/>
        <v>1.1918873782422643</v>
      </c>
      <c r="AB174" s="10"/>
      <c r="AC174" s="10"/>
      <c r="AD174" s="10">
        <f t="shared" si="42"/>
        <v>9.2804976000000003</v>
      </c>
      <c r="AE174" s="10">
        <f t="shared" si="43"/>
        <v>9.1313100000000009</v>
      </c>
      <c r="AF174" s="10">
        <f t="shared" si="44"/>
        <v>7.2021600000000001</v>
      </c>
      <c r="AG174" s="10">
        <v>0.25</v>
      </c>
      <c r="AH174" s="10">
        <f t="shared" si="45"/>
        <v>9809.1555784667889</v>
      </c>
      <c r="AI174" s="10">
        <f t="shared" si="46"/>
        <v>42888.530898360637</v>
      </c>
      <c r="AJ174" s="10">
        <f t="shared" si="47"/>
        <v>-33079.37531989385</v>
      </c>
      <c r="AK174" s="10">
        <f t="shared" si="48"/>
        <v>-431.51147236042846</v>
      </c>
      <c r="AL174" s="10">
        <f t="shared" si="49"/>
        <v>22334.511472360427</v>
      </c>
      <c r="AM174" s="15">
        <f t="shared" si="50"/>
        <v>1.9701021429047503</v>
      </c>
      <c r="AN174" s="15">
        <f t="shared" si="51"/>
        <v>19.280355463110304</v>
      </c>
      <c r="AO174" s="15">
        <f t="shared" si="52"/>
        <v>9.918586064442465</v>
      </c>
      <c r="AP174" s="10">
        <f t="shared" si="53"/>
        <v>-0.6380884644424647</v>
      </c>
      <c r="AQ174" s="10">
        <f t="shared" si="54"/>
        <v>-6.433260348770613</v>
      </c>
      <c r="AR174" s="10">
        <f t="shared" si="55"/>
        <v>13.935106500425645</v>
      </c>
      <c r="AS174" s="10">
        <f t="shared" si="56"/>
        <v>22</v>
      </c>
    </row>
    <row r="175" spans="1:45" x14ac:dyDescent="0.25">
      <c r="A175" t="s">
        <v>45</v>
      </c>
      <c r="B175" s="10" t="s">
        <v>45</v>
      </c>
      <c r="C175" s="11">
        <v>42644</v>
      </c>
      <c r="D175" s="10" t="s">
        <v>40</v>
      </c>
      <c r="E175" s="10" t="s">
        <v>41</v>
      </c>
      <c r="F175" s="10">
        <v>18.91</v>
      </c>
      <c r="G175" s="10">
        <v>19.173913043478301</v>
      </c>
      <c r="H175" s="10">
        <v>68</v>
      </c>
      <c r="I175" s="10">
        <v>30</v>
      </c>
      <c r="J175" s="10">
        <v>22</v>
      </c>
      <c r="K175" s="10">
        <v>14.1</v>
      </c>
      <c r="L175" s="10">
        <v>14</v>
      </c>
      <c r="M175" s="10">
        <v>132220</v>
      </c>
      <c r="N175" s="10">
        <v>58</v>
      </c>
      <c r="O175" s="10">
        <v>40</v>
      </c>
      <c r="P175" s="10">
        <v>26</v>
      </c>
      <c r="Q175" s="10">
        <v>23</v>
      </c>
      <c r="R175" s="10">
        <v>317</v>
      </c>
      <c r="S175" s="10">
        <v>363</v>
      </c>
      <c r="T175" s="10">
        <v>27713</v>
      </c>
      <c r="U175" s="10">
        <v>5</v>
      </c>
      <c r="V175" s="12">
        <v>1344</v>
      </c>
      <c r="W175" s="12">
        <v>12.5</v>
      </c>
      <c r="X175" s="10">
        <f t="shared" si="38"/>
        <v>14.05</v>
      </c>
      <c r="Y175" s="10">
        <f t="shared" si="39"/>
        <v>-1.5500000000000007</v>
      </c>
      <c r="Z175" s="10">
        <f t="shared" si="40"/>
        <v>1269.29</v>
      </c>
      <c r="AA175" s="10">
        <f t="shared" si="41"/>
        <v>1.1799346383635183</v>
      </c>
      <c r="AB175" s="10"/>
      <c r="AC175" s="10"/>
      <c r="AD175" s="10">
        <f t="shared" si="42"/>
        <v>9.7280604000000004</v>
      </c>
      <c r="AE175" s="10">
        <f t="shared" si="43"/>
        <v>9.8638278260869772</v>
      </c>
      <c r="AF175" s="10">
        <f t="shared" si="44"/>
        <v>11.317679999999999</v>
      </c>
      <c r="AG175" s="10">
        <v>0.65</v>
      </c>
      <c r="AH175" s="10">
        <f t="shared" si="45"/>
        <v>62347.205256219175</v>
      </c>
      <c r="AI175" s="10">
        <f t="shared" si="46"/>
        <v>49543.729074731513</v>
      </c>
      <c r="AJ175" s="10">
        <f t="shared" si="47"/>
        <v>12803.476181487662</v>
      </c>
      <c r="AK175" s="10">
        <f t="shared" si="48"/>
        <v>180.41612089942834</v>
      </c>
      <c r="AL175" s="10">
        <f t="shared" si="49"/>
        <v>27532.58387910057</v>
      </c>
      <c r="AM175" s="15">
        <f t="shared" si="50"/>
        <v>-0.65101620502807378</v>
      </c>
      <c r="AN175" s="15">
        <f t="shared" si="51"/>
        <v>20.472489596244895</v>
      </c>
      <c r="AO175" s="15">
        <f t="shared" si="52"/>
        <v>10.531867547892224</v>
      </c>
      <c r="AP175" s="10">
        <f t="shared" si="53"/>
        <v>-0.80380714789222374</v>
      </c>
      <c r="AQ175" s="10">
        <f t="shared" si="54"/>
        <v>-7.6321425828517198</v>
      </c>
      <c r="AR175" s="10">
        <f t="shared" si="55"/>
        <v>13.818287128832038</v>
      </c>
      <c r="AS175" s="10">
        <f t="shared" si="56"/>
        <v>23</v>
      </c>
    </row>
    <row r="176" spans="1:45" x14ac:dyDescent="0.25">
      <c r="A176" t="s">
        <v>45</v>
      </c>
      <c r="B176" s="10" t="s">
        <v>45</v>
      </c>
      <c r="C176" s="11">
        <v>42645</v>
      </c>
      <c r="D176" s="10" t="s">
        <v>40</v>
      </c>
      <c r="E176" s="10" t="s">
        <v>41</v>
      </c>
      <c r="F176" s="10">
        <v>19.12</v>
      </c>
      <c r="G176" s="10">
        <v>19.1666666666667</v>
      </c>
      <c r="H176" s="10">
        <v>68.8</v>
      </c>
      <c r="I176" s="10">
        <v>30</v>
      </c>
      <c r="J176" s="10">
        <v>16</v>
      </c>
      <c r="K176" s="10">
        <v>14.1</v>
      </c>
      <c r="L176" s="10">
        <v>14</v>
      </c>
      <c r="M176" s="10">
        <v>132220</v>
      </c>
      <c r="N176" s="10">
        <v>58</v>
      </c>
      <c r="O176" s="10">
        <v>100</v>
      </c>
      <c r="P176" s="10">
        <v>26</v>
      </c>
      <c r="Q176" s="10">
        <v>23</v>
      </c>
      <c r="R176" s="10">
        <v>346</v>
      </c>
      <c r="S176" s="10">
        <v>396</v>
      </c>
      <c r="T176" s="10">
        <v>28330</v>
      </c>
      <c r="U176" s="10">
        <v>5</v>
      </c>
      <c r="V176" s="12">
        <v>1344</v>
      </c>
      <c r="W176" s="12">
        <v>12.5</v>
      </c>
      <c r="X176" s="10">
        <f t="shared" si="38"/>
        <v>14.05</v>
      </c>
      <c r="Y176" s="10">
        <f t="shared" si="39"/>
        <v>-1.5500000000000007</v>
      </c>
      <c r="Z176" s="10">
        <f t="shared" si="40"/>
        <v>1269.29</v>
      </c>
      <c r="AA176" s="10">
        <f t="shared" si="41"/>
        <v>1.1799346383635183</v>
      </c>
      <c r="AB176" s="10"/>
      <c r="AC176" s="10"/>
      <c r="AD176" s="10">
        <f t="shared" si="42"/>
        <v>9.8360928000000012</v>
      </c>
      <c r="AE176" s="10">
        <f t="shared" si="43"/>
        <v>9.860100000000017</v>
      </c>
      <c r="AF176" s="10">
        <f t="shared" si="44"/>
        <v>8.2310400000000001</v>
      </c>
      <c r="AG176" s="10">
        <v>0.65</v>
      </c>
      <c r="AH176" s="10">
        <f t="shared" si="45"/>
        <v>32977.034185107666</v>
      </c>
      <c r="AI176" s="10">
        <f t="shared" si="46"/>
        <v>49506.288132123773</v>
      </c>
      <c r="AJ176" s="10">
        <f t="shared" si="47"/>
        <v>-16529.253947016106</v>
      </c>
      <c r="AK176" s="10">
        <f t="shared" si="48"/>
        <v>-232.82870977567683</v>
      </c>
      <c r="AL176" s="10">
        <f t="shared" si="49"/>
        <v>28562.828709775677</v>
      </c>
      <c r="AM176" s="15">
        <f t="shared" si="50"/>
        <v>0.82184507509945837</v>
      </c>
      <c r="AN176" s="15">
        <f t="shared" si="51"/>
        <v>20.689285211799479</v>
      </c>
      <c r="AO176" s="15">
        <f t="shared" si="52"/>
        <v>10.643395884358124</v>
      </c>
      <c r="AP176" s="10">
        <f t="shared" si="53"/>
        <v>-0.80730308435812326</v>
      </c>
      <c r="AQ176" s="10">
        <f t="shared" si="54"/>
        <v>-7.5850141545947922</v>
      </c>
      <c r="AR176" s="10">
        <f t="shared" si="55"/>
        <v>11.829363568642172</v>
      </c>
      <c r="AS176" s="10">
        <f t="shared" si="56"/>
        <v>23</v>
      </c>
    </row>
    <row r="177" spans="1:45" x14ac:dyDescent="0.25">
      <c r="A177" t="s">
        <v>45</v>
      </c>
      <c r="B177" s="10" t="s">
        <v>45</v>
      </c>
      <c r="C177" s="11">
        <v>42646</v>
      </c>
      <c r="D177" s="10" t="s">
        <v>40</v>
      </c>
      <c r="E177" s="10" t="s">
        <v>41</v>
      </c>
      <c r="F177" s="10">
        <v>20.3</v>
      </c>
      <c r="G177" s="10">
        <v>20.043478260869598</v>
      </c>
      <c r="H177" s="10">
        <v>70.8</v>
      </c>
      <c r="I177" s="10">
        <v>30</v>
      </c>
      <c r="J177" s="10">
        <v>18</v>
      </c>
      <c r="K177" s="10">
        <v>14.1</v>
      </c>
      <c r="L177" s="10">
        <v>14</v>
      </c>
      <c r="M177" s="10">
        <v>132220</v>
      </c>
      <c r="N177" s="10">
        <v>56</v>
      </c>
      <c r="O177" s="10">
        <v>60</v>
      </c>
      <c r="P177" s="10">
        <v>25</v>
      </c>
      <c r="Q177" s="10">
        <v>22</v>
      </c>
      <c r="R177" s="10">
        <v>358</v>
      </c>
      <c r="S177" s="10">
        <v>436</v>
      </c>
      <c r="T177" s="10">
        <v>31282</v>
      </c>
      <c r="U177" s="10">
        <v>5</v>
      </c>
      <c r="V177" s="12">
        <v>1344</v>
      </c>
      <c r="W177" s="12">
        <v>12.5</v>
      </c>
      <c r="X177" s="10">
        <f t="shared" si="38"/>
        <v>14.05</v>
      </c>
      <c r="Y177" s="10">
        <f t="shared" si="39"/>
        <v>-1.5500000000000007</v>
      </c>
      <c r="Z177" s="10">
        <f t="shared" si="40"/>
        <v>1269.29</v>
      </c>
      <c r="AA177" s="10">
        <f t="shared" si="41"/>
        <v>1.1838921585324385</v>
      </c>
      <c r="AB177" s="10"/>
      <c r="AC177" s="10"/>
      <c r="AD177" s="10">
        <f t="shared" si="42"/>
        <v>10.443132</v>
      </c>
      <c r="AE177" s="10">
        <f t="shared" si="43"/>
        <v>10.311166956521756</v>
      </c>
      <c r="AF177" s="10">
        <f t="shared" si="44"/>
        <v>9.259920000000001</v>
      </c>
      <c r="AG177" s="10">
        <v>0.65</v>
      </c>
      <c r="AH177" s="10">
        <f t="shared" si="45"/>
        <v>41876.543994972737</v>
      </c>
      <c r="AI177" s="10">
        <f t="shared" si="46"/>
        <v>54320.975126623802</v>
      </c>
      <c r="AJ177" s="10">
        <f t="shared" si="47"/>
        <v>-12444.431131651065</v>
      </c>
      <c r="AK177" s="10">
        <f t="shared" si="48"/>
        <v>-183.3094386819873</v>
      </c>
      <c r="AL177" s="10">
        <f t="shared" si="49"/>
        <v>31465.309438681987</v>
      </c>
      <c r="AM177" s="15">
        <f t="shared" si="50"/>
        <v>0.58599014986889153</v>
      </c>
      <c r="AN177" s="15">
        <f t="shared" si="51"/>
        <v>21.271493387547327</v>
      </c>
      <c r="AO177" s="15">
        <f t="shared" si="52"/>
        <v>10.942907058289848</v>
      </c>
      <c r="AP177" s="10">
        <f t="shared" si="53"/>
        <v>-0.49977505828984725</v>
      </c>
      <c r="AQ177" s="10">
        <f t="shared" si="54"/>
        <v>-4.5671141647067222</v>
      </c>
      <c r="AR177" s="10">
        <f t="shared" si="55"/>
        <v>12.75187226499243</v>
      </c>
      <c r="AS177" s="10">
        <f t="shared" si="56"/>
        <v>22</v>
      </c>
    </row>
    <row r="178" spans="1:45" x14ac:dyDescent="0.25">
      <c r="A178" t="s">
        <v>45</v>
      </c>
      <c r="B178" s="10" t="s">
        <v>45</v>
      </c>
      <c r="C178" s="11">
        <v>42647</v>
      </c>
      <c r="D178" s="10" t="s">
        <v>40</v>
      </c>
      <c r="E178" s="10" t="s">
        <v>41</v>
      </c>
      <c r="F178" s="10">
        <v>20.3</v>
      </c>
      <c r="G178" s="10">
        <v>20.1666666666667</v>
      </c>
      <c r="H178" s="10">
        <v>72.099999999999994</v>
      </c>
      <c r="I178" s="10">
        <v>30</v>
      </c>
      <c r="J178" s="10">
        <v>14</v>
      </c>
      <c r="K178" s="10">
        <v>14.1</v>
      </c>
      <c r="L178" s="10">
        <v>14</v>
      </c>
      <c r="M178" s="10">
        <v>132220</v>
      </c>
      <c r="N178" s="10">
        <v>56</v>
      </c>
      <c r="O178" s="10">
        <v>60</v>
      </c>
      <c r="P178" s="10">
        <v>28</v>
      </c>
      <c r="Q178" s="10">
        <v>24</v>
      </c>
      <c r="R178" s="10">
        <v>352</v>
      </c>
      <c r="S178" s="10">
        <v>415</v>
      </c>
      <c r="T178" s="10">
        <v>32928</v>
      </c>
      <c r="U178" s="10">
        <v>4</v>
      </c>
      <c r="V178" s="12">
        <v>1344</v>
      </c>
      <c r="W178" s="12">
        <v>12.5</v>
      </c>
      <c r="X178" s="10">
        <f t="shared" si="38"/>
        <v>14.05</v>
      </c>
      <c r="Y178" s="10">
        <f t="shared" si="39"/>
        <v>-1.5500000000000007</v>
      </c>
      <c r="Z178" s="10">
        <f t="shared" si="40"/>
        <v>1269.29</v>
      </c>
      <c r="AA178" s="10">
        <f t="shared" si="41"/>
        <v>1.1720984461778068</v>
      </c>
      <c r="AB178" s="10"/>
      <c r="AC178" s="10"/>
      <c r="AD178" s="10">
        <f t="shared" si="42"/>
        <v>10.443132</v>
      </c>
      <c r="AE178" s="10">
        <f t="shared" si="43"/>
        <v>10.374540000000017</v>
      </c>
      <c r="AF178" s="10">
        <f t="shared" si="44"/>
        <v>7.2021600000000001</v>
      </c>
      <c r="AG178" s="10">
        <v>0.65</v>
      </c>
      <c r="AH178" s="10">
        <f t="shared" si="45"/>
        <v>25080.364283126815</v>
      </c>
      <c r="AI178" s="10">
        <f t="shared" si="46"/>
        <v>54442.939377092589</v>
      </c>
      <c r="AJ178" s="10">
        <f t="shared" si="47"/>
        <v>-29362.575093965774</v>
      </c>
      <c r="AK178" s="10">
        <f t="shared" si="48"/>
        <v>-435.17601402193168</v>
      </c>
      <c r="AL178" s="10">
        <f t="shared" si="49"/>
        <v>33363.176014021934</v>
      </c>
      <c r="AM178" s="15">
        <f t="shared" si="50"/>
        <v>1.321598682039401</v>
      </c>
      <c r="AN178" s="15">
        <f t="shared" si="51"/>
        <v>21.631761650680644</v>
      </c>
      <c r="AO178" s="15">
        <f t="shared" si="52"/>
        <v>11.128243463576151</v>
      </c>
      <c r="AP178" s="10">
        <f t="shared" si="53"/>
        <v>-0.68511146357615083</v>
      </c>
      <c r="AQ178" s="10">
        <f t="shared" si="54"/>
        <v>-6.156510376669857</v>
      </c>
      <c r="AR178" s="10">
        <f t="shared" si="55"/>
        <v>11.68122984887053</v>
      </c>
      <c r="AS178" s="10">
        <f t="shared" si="56"/>
        <v>24</v>
      </c>
    </row>
    <row r="179" spans="1:45" x14ac:dyDescent="0.25">
      <c r="A179" t="s">
        <v>45</v>
      </c>
      <c r="B179" s="10" t="s">
        <v>45</v>
      </c>
      <c r="C179" s="11">
        <v>42648</v>
      </c>
      <c r="D179" s="10" t="s">
        <v>40</v>
      </c>
      <c r="E179" s="10" t="s">
        <v>41</v>
      </c>
      <c r="F179" s="10">
        <v>20.09</v>
      </c>
      <c r="G179" s="10">
        <v>20.043478260869598</v>
      </c>
      <c r="H179" s="10">
        <v>70.400000000000006</v>
      </c>
      <c r="I179" s="10">
        <v>90</v>
      </c>
      <c r="J179" s="10">
        <v>16</v>
      </c>
      <c r="K179" s="10">
        <v>14.1</v>
      </c>
      <c r="L179" s="10">
        <v>14</v>
      </c>
      <c r="M179" s="10">
        <v>132220</v>
      </c>
      <c r="N179" s="10">
        <v>50</v>
      </c>
      <c r="O179" s="10">
        <v>40</v>
      </c>
      <c r="P179" s="10">
        <v>27</v>
      </c>
      <c r="Q179" s="10">
        <v>24</v>
      </c>
      <c r="R179" s="10">
        <v>347</v>
      </c>
      <c r="S179" s="10">
        <v>405</v>
      </c>
      <c r="T179" s="10">
        <v>29860</v>
      </c>
      <c r="U179" s="10">
        <v>4</v>
      </c>
      <c r="V179" s="12">
        <v>1344</v>
      </c>
      <c r="W179" s="12">
        <v>12.5</v>
      </c>
      <c r="X179" s="10">
        <f t="shared" si="38"/>
        <v>14.05</v>
      </c>
      <c r="Y179" s="10">
        <f t="shared" si="39"/>
        <v>-1.5500000000000007</v>
      </c>
      <c r="Z179" s="10">
        <f t="shared" si="40"/>
        <v>1269.29</v>
      </c>
      <c r="AA179" s="10">
        <f t="shared" si="41"/>
        <v>1.1760034884772499</v>
      </c>
      <c r="AB179" s="10"/>
      <c r="AC179" s="10"/>
      <c r="AD179" s="10">
        <f t="shared" si="42"/>
        <v>10.335099599999999</v>
      </c>
      <c r="AE179" s="10">
        <f t="shared" si="43"/>
        <v>10.311166956521756</v>
      </c>
      <c r="AF179" s="10">
        <f t="shared" si="44"/>
        <v>8.2310400000000001</v>
      </c>
      <c r="AG179" s="10">
        <v>0.25</v>
      </c>
      <c r="AH179" s="10">
        <f t="shared" si="45"/>
        <v>12641.217566184805</v>
      </c>
      <c r="AI179" s="10">
        <f t="shared" si="46"/>
        <v>53959.016271873683</v>
      </c>
      <c r="AJ179" s="10">
        <f t="shared" si="47"/>
        <v>-41317.798705688881</v>
      </c>
      <c r="AK179" s="10">
        <f t="shared" si="48"/>
        <v>-608.62102961473795</v>
      </c>
      <c r="AL179" s="10">
        <f t="shared" si="49"/>
        <v>30468.621029614736</v>
      </c>
      <c r="AM179" s="15">
        <f t="shared" si="50"/>
        <v>2.038248592145802</v>
      </c>
      <c r="AN179" s="15">
        <f t="shared" si="51"/>
        <v>21.076055797155817</v>
      </c>
      <c r="AO179" s="15">
        <f t="shared" si="52"/>
        <v>10.842366144288839</v>
      </c>
      <c r="AP179" s="10">
        <f t="shared" si="53"/>
        <v>-0.50726654428883933</v>
      </c>
      <c r="AQ179" s="10">
        <f t="shared" si="54"/>
        <v>-4.6785594356268758</v>
      </c>
      <c r="AR179" s="10">
        <f t="shared" si="55"/>
        <v>15.81542467709423</v>
      </c>
      <c r="AS179" s="10">
        <f t="shared" si="56"/>
        <v>24</v>
      </c>
    </row>
    <row r="180" spans="1:45" x14ac:dyDescent="0.25">
      <c r="A180" t="s">
        <v>45</v>
      </c>
      <c r="B180" s="10" t="s">
        <v>45</v>
      </c>
      <c r="C180" s="11">
        <v>42649</v>
      </c>
      <c r="D180" s="10" t="s">
        <v>40</v>
      </c>
      <c r="E180" s="10" t="s">
        <v>41</v>
      </c>
      <c r="F180" s="10">
        <v>19.829999999999998</v>
      </c>
      <c r="G180" s="10">
        <v>20.25</v>
      </c>
      <c r="H180" s="10">
        <v>68.8</v>
      </c>
      <c r="I180" s="10">
        <v>120</v>
      </c>
      <c r="J180" s="10">
        <v>16</v>
      </c>
      <c r="K180" s="10">
        <v>14.1</v>
      </c>
      <c r="L180" s="10">
        <v>14</v>
      </c>
      <c r="M180" s="10">
        <v>132220</v>
      </c>
      <c r="N180" s="10">
        <v>50</v>
      </c>
      <c r="O180" s="10">
        <v>40</v>
      </c>
      <c r="P180" s="10">
        <v>30</v>
      </c>
      <c r="Q180" s="10">
        <v>27</v>
      </c>
      <c r="R180" s="10">
        <v>334</v>
      </c>
      <c r="S180" s="10">
        <v>385</v>
      </c>
      <c r="T180" s="10">
        <v>27354</v>
      </c>
      <c r="U180" s="10">
        <v>4</v>
      </c>
      <c r="V180" s="12">
        <v>1344</v>
      </c>
      <c r="W180" s="12">
        <v>12.5</v>
      </c>
      <c r="X180" s="10">
        <f t="shared" si="38"/>
        <v>14.05</v>
      </c>
      <c r="Y180" s="10">
        <f t="shared" si="39"/>
        <v>-1.5500000000000007</v>
      </c>
      <c r="Z180" s="10">
        <f t="shared" si="40"/>
        <v>1269.29</v>
      </c>
      <c r="AA180" s="10">
        <f t="shared" si="41"/>
        <v>1.1643656508871731</v>
      </c>
      <c r="AB180" s="10"/>
      <c r="AC180" s="10"/>
      <c r="AD180" s="10">
        <f t="shared" si="42"/>
        <v>10.201345199999999</v>
      </c>
      <c r="AE180" s="10">
        <f t="shared" si="43"/>
        <v>10.41741</v>
      </c>
      <c r="AF180" s="10">
        <f t="shared" si="44"/>
        <v>8.2310400000000001</v>
      </c>
      <c r="AG180" s="10">
        <v>-0.35</v>
      </c>
      <c r="AH180" s="10">
        <f t="shared" si="45"/>
        <v>-17522.566496739291</v>
      </c>
      <c r="AI180" s="10">
        <f t="shared" si="46"/>
        <v>54531.654557667709</v>
      </c>
      <c r="AJ180" s="10">
        <f t="shared" si="47"/>
        <v>-72054.221054406997</v>
      </c>
      <c r="AK180" s="10">
        <f t="shared" si="48"/>
        <v>-1072.3119470777001</v>
      </c>
      <c r="AL180" s="10">
        <f t="shared" si="49"/>
        <v>28426.311947077702</v>
      </c>
      <c r="AM180" s="15">
        <f t="shared" si="50"/>
        <v>3.920128489718878</v>
      </c>
      <c r="AN180" s="15">
        <f t="shared" si="51"/>
        <v>20.660881637950833</v>
      </c>
      <c r="AO180" s="15">
        <f t="shared" si="52"/>
        <v>10.628783949827428</v>
      </c>
      <c r="AP180" s="10">
        <f t="shared" si="53"/>
        <v>-0.42743874982742902</v>
      </c>
      <c r="AQ180" s="10">
        <f t="shared" si="54"/>
        <v>-4.0215207294186186</v>
      </c>
      <c r="AR180" s="10">
        <f t="shared" si="55"/>
        <v>6.0536546633982633</v>
      </c>
      <c r="AS180" s="10">
        <f t="shared" si="56"/>
        <v>27</v>
      </c>
    </row>
    <row r="181" spans="1:45" x14ac:dyDescent="0.25">
      <c r="A181" t="s">
        <v>45</v>
      </c>
      <c r="B181" s="10" t="s">
        <v>45</v>
      </c>
      <c r="C181" s="11">
        <v>42650</v>
      </c>
      <c r="D181" s="10" t="s">
        <v>40</v>
      </c>
      <c r="E181" s="10" t="s">
        <v>41</v>
      </c>
      <c r="F181" s="10">
        <v>19.350000000000001</v>
      </c>
      <c r="G181" s="10">
        <v>19.7826086956522</v>
      </c>
      <c r="H181" s="10">
        <v>66</v>
      </c>
      <c r="I181" s="10">
        <v>160</v>
      </c>
      <c r="J181" s="10">
        <v>15</v>
      </c>
      <c r="K181" s="10">
        <v>14</v>
      </c>
      <c r="L181" s="10">
        <v>13.8</v>
      </c>
      <c r="M181" s="10">
        <v>130400</v>
      </c>
      <c r="N181" s="10">
        <v>50</v>
      </c>
      <c r="O181" s="10">
        <v>50</v>
      </c>
      <c r="P181" s="10">
        <v>36</v>
      </c>
      <c r="Q181" s="10">
        <v>31</v>
      </c>
      <c r="R181" s="10">
        <v>307</v>
      </c>
      <c r="S181" s="10">
        <v>343</v>
      </c>
      <c r="T181" s="10">
        <v>23538</v>
      </c>
      <c r="U181" s="10">
        <v>4</v>
      </c>
      <c r="V181" s="12">
        <v>1344</v>
      </c>
      <c r="W181" s="12">
        <v>12.5</v>
      </c>
      <c r="X181" s="10">
        <f t="shared" si="38"/>
        <v>13.9</v>
      </c>
      <c r="Y181" s="10">
        <f t="shared" si="39"/>
        <v>-1.4000000000000004</v>
      </c>
      <c r="Z181" s="10">
        <f t="shared" si="40"/>
        <v>1276.52</v>
      </c>
      <c r="AA181" s="10">
        <f t="shared" si="41"/>
        <v>1.1417675790601538</v>
      </c>
      <c r="AB181" s="10"/>
      <c r="AC181" s="10"/>
      <c r="AD181" s="10">
        <f t="shared" si="42"/>
        <v>9.9544140000000016</v>
      </c>
      <c r="AE181" s="10">
        <f t="shared" si="43"/>
        <v>10.176965217391318</v>
      </c>
      <c r="AF181" s="10">
        <f t="shared" si="44"/>
        <v>7.7165999999999997</v>
      </c>
      <c r="AG181" s="10">
        <v>-0.78400000000000003</v>
      </c>
      <c r="AH181" s="10">
        <f t="shared" si="45"/>
        <v>-34020.710135872774</v>
      </c>
      <c r="AI181" s="10">
        <f t="shared" si="46"/>
        <v>51324.039183135239</v>
      </c>
      <c r="AJ181" s="10">
        <f t="shared" si="47"/>
        <v>-85344.749319008013</v>
      </c>
      <c r="AK181" s="10">
        <f t="shared" si="48"/>
        <v>-1240.7864932950372</v>
      </c>
      <c r="AL181" s="10">
        <f t="shared" si="49"/>
        <v>24778.786493295036</v>
      </c>
      <c r="AM181" s="15">
        <f t="shared" si="50"/>
        <v>5.271418528740913</v>
      </c>
      <c r="AN181" s="15">
        <f t="shared" si="51"/>
        <v>19.893826210526584</v>
      </c>
      <c r="AO181" s="15">
        <f t="shared" si="52"/>
        <v>10.234179955743295</v>
      </c>
      <c r="AP181" s="10">
        <f t="shared" si="53"/>
        <v>-0.27976595574329366</v>
      </c>
      <c r="AQ181" s="10">
        <f t="shared" si="54"/>
        <v>-2.7336431150626042</v>
      </c>
      <c r="AR181" s="10">
        <f t="shared" si="55"/>
        <v>17.786285152965934</v>
      </c>
      <c r="AS181" s="10">
        <f t="shared" si="56"/>
        <v>31</v>
      </c>
    </row>
    <row r="182" spans="1:45" x14ac:dyDescent="0.25">
      <c r="A182" t="s">
        <v>45</v>
      </c>
      <c r="B182" s="10" t="s">
        <v>45</v>
      </c>
      <c r="C182" s="11">
        <v>42651</v>
      </c>
      <c r="D182" s="10" t="s">
        <v>40</v>
      </c>
      <c r="E182" s="10" t="s">
        <v>41</v>
      </c>
      <c r="F182" s="10">
        <v>18.87</v>
      </c>
      <c r="G182" s="10">
        <v>19.4166666666667</v>
      </c>
      <c r="H182" s="10">
        <v>64.5</v>
      </c>
      <c r="I182" s="10">
        <v>120</v>
      </c>
      <c r="J182" s="10">
        <v>15</v>
      </c>
      <c r="K182" s="10">
        <v>14</v>
      </c>
      <c r="L182" s="10">
        <v>13.8</v>
      </c>
      <c r="M182" s="10">
        <v>130400</v>
      </c>
      <c r="N182" s="10">
        <v>53</v>
      </c>
      <c r="O182" s="10">
        <v>60</v>
      </c>
      <c r="P182" s="10">
        <v>30</v>
      </c>
      <c r="Q182" s="10">
        <v>27</v>
      </c>
      <c r="R182" s="10">
        <v>302</v>
      </c>
      <c r="S182" s="10">
        <v>373</v>
      </c>
      <c r="T182" s="10">
        <v>21803</v>
      </c>
      <c r="U182" s="10">
        <v>4</v>
      </c>
      <c r="V182" s="12">
        <v>1344</v>
      </c>
      <c r="W182" s="12">
        <v>12.5</v>
      </c>
      <c r="X182" s="10">
        <f t="shared" si="38"/>
        <v>13.9</v>
      </c>
      <c r="Y182" s="10">
        <f t="shared" si="39"/>
        <v>-1.4000000000000004</v>
      </c>
      <c r="Z182" s="10">
        <f t="shared" si="40"/>
        <v>1276.52</v>
      </c>
      <c r="AA182" s="10">
        <f t="shared" si="41"/>
        <v>1.1643656508871731</v>
      </c>
      <c r="AB182" s="10"/>
      <c r="AC182" s="10"/>
      <c r="AD182" s="10">
        <f t="shared" si="42"/>
        <v>9.7074828000000011</v>
      </c>
      <c r="AE182" s="10">
        <f t="shared" si="43"/>
        <v>9.9887100000000171</v>
      </c>
      <c r="AF182" s="10">
        <f t="shared" si="44"/>
        <v>7.7165999999999997</v>
      </c>
      <c r="AG182" s="10">
        <v>-0.35</v>
      </c>
      <c r="AH182" s="10">
        <f t="shared" si="45"/>
        <v>-15488.417065021244</v>
      </c>
      <c r="AI182" s="10">
        <f t="shared" si="46"/>
        <v>50421.380806807771</v>
      </c>
      <c r="AJ182" s="10">
        <f t="shared" si="47"/>
        <v>-65909.797871829011</v>
      </c>
      <c r="AK182" s="10">
        <f t="shared" si="48"/>
        <v>-940.50551014331188</v>
      </c>
      <c r="AL182" s="10">
        <f t="shared" si="49"/>
        <v>22743.505510143314</v>
      </c>
      <c r="AM182" s="15">
        <f t="shared" si="50"/>
        <v>4.3136518375604895</v>
      </c>
      <c r="AN182" s="15">
        <f t="shared" si="51"/>
        <v>19.409726538659854</v>
      </c>
      <c r="AO182" s="15">
        <f t="shared" si="52"/>
        <v>9.985139720548176</v>
      </c>
      <c r="AP182" s="10">
        <f t="shared" si="53"/>
        <v>-0.27765692054817492</v>
      </c>
      <c r="AQ182" s="10">
        <f t="shared" si="54"/>
        <v>-2.7807014054774966</v>
      </c>
      <c r="AR182" s="10">
        <f t="shared" si="55"/>
        <v>5.8144586203051771</v>
      </c>
      <c r="AS182" s="10">
        <f t="shared" si="56"/>
        <v>27</v>
      </c>
    </row>
    <row r="183" spans="1:45" x14ac:dyDescent="0.25">
      <c r="A183" t="s">
        <v>45</v>
      </c>
      <c r="B183" s="10" t="s">
        <v>45</v>
      </c>
      <c r="C183" s="11">
        <v>42652</v>
      </c>
      <c r="D183" s="10" t="s">
        <v>40</v>
      </c>
      <c r="E183" s="10" t="s">
        <v>41</v>
      </c>
      <c r="F183" s="10">
        <v>18.95</v>
      </c>
      <c r="G183" s="10">
        <v>18.86</v>
      </c>
      <c r="H183" s="10">
        <v>64.3</v>
      </c>
      <c r="I183" s="10">
        <v>170</v>
      </c>
      <c r="J183" s="10">
        <v>15</v>
      </c>
      <c r="K183" s="10">
        <v>14</v>
      </c>
      <c r="L183" s="10">
        <v>13.8</v>
      </c>
      <c r="M183" s="10">
        <v>130400</v>
      </c>
      <c r="N183" s="10">
        <v>136</v>
      </c>
      <c r="O183" s="10">
        <v>170</v>
      </c>
      <c r="P183" s="10">
        <v>30</v>
      </c>
      <c r="Q183" s="10">
        <v>27</v>
      </c>
      <c r="R183" s="10">
        <v>291</v>
      </c>
      <c r="S183" s="10">
        <v>311</v>
      </c>
      <c r="T183" s="10">
        <v>21634</v>
      </c>
      <c r="U183" s="10">
        <v>4</v>
      </c>
      <c r="V183" s="12">
        <v>1344</v>
      </c>
      <c r="W183" s="12">
        <v>12.5</v>
      </c>
      <c r="X183" s="10">
        <f t="shared" si="38"/>
        <v>13.9</v>
      </c>
      <c r="Y183" s="10">
        <f t="shared" si="39"/>
        <v>-1.4000000000000004</v>
      </c>
      <c r="Z183" s="10">
        <f t="shared" si="40"/>
        <v>1276.52</v>
      </c>
      <c r="AA183" s="10">
        <f t="shared" si="41"/>
        <v>1.1643656508871731</v>
      </c>
      <c r="AB183" s="10"/>
      <c r="AC183" s="10"/>
      <c r="AD183" s="10">
        <f t="shared" si="42"/>
        <v>9.7486379999999997</v>
      </c>
      <c r="AE183" s="10">
        <f t="shared" si="43"/>
        <v>9.7023384000000004</v>
      </c>
      <c r="AF183" s="10">
        <f t="shared" si="44"/>
        <v>7.7165999999999997</v>
      </c>
      <c r="AG183" s="10">
        <v>-0.73340000000000005</v>
      </c>
      <c r="AH183" s="10">
        <f t="shared" si="45"/>
        <v>-32454.871644247374</v>
      </c>
      <c r="AI183" s="10">
        <f t="shared" si="46"/>
        <v>47571.709881519208</v>
      </c>
      <c r="AJ183" s="10">
        <f t="shared" si="47"/>
        <v>-80026.581525766582</v>
      </c>
      <c r="AK183" s="10">
        <f t="shared" si="48"/>
        <v>-1109.2071070831082</v>
      </c>
      <c r="AL183" s="10">
        <f t="shared" si="49"/>
        <v>22743.207107083108</v>
      </c>
      <c r="AM183" s="15">
        <f t="shared" si="50"/>
        <v>5.1271475782708142</v>
      </c>
      <c r="AN183" s="15">
        <f t="shared" si="51"/>
        <v>19.409653341929936</v>
      </c>
      <c r="AO183" s="15">
        <f t="shared" si="52"/>
        <v>9.9851020652224367</v>
      </c>
      <c r="AP183" s="10">
        <f t="shared" si="53"/>
        <v>-0.23646406522243701</v>
      </c>
      <c r="AQ183" s="10">
        <f t="shared" si="54"/>
        <v>-2.3681687345593434</v>
      </c>
      <c r="AR183" s="10">
        <f t="shared" si="55"/>
        <v>3.6369914488122119</v>
      </c>
      <c r="AS183" s="10">
        <f t="shared" si="56"/>
        <v>27</v>
      </c>
    </row>
    <row r="184" spans="1:45" x14ac:dyDescent="0.25">
      <c r="A184" t="s">
        <v>45</v>
      </c>
      <c r="B184" s="10" t="s">
        <v>45</v>
      </c>
      <c r="C184" s="11">
        <v>42655</v>
      </c>
      <c r="D184" s="10" t="s">
        <v>40</v>
      </c>
      <c r="E184" s="10" t="s">
        <v>41</v>
      </c>
      <c r="F184" s="10">
        <v>19.66</v>
      </c>
      <c r="G184" s="10">
        <v>19.5378151260504</v>
      </c>
      <c r="H184" s="10">
        <v>65.8</v>
      </c>
      <c r="I184" s="10">
        <v>160</v>
      </c>
      <c r="J184" s="10">
        <v>14</v>
      </c>
      <c r="K184" s="10">
        <v>12.9</v>
      </c>
      <c r="L184" s="10">
        <v>12.5</v>
      </c>
      <c r="M184" s="10">
        <v>115690</v>
      </c>
      <c r="N184" s="10">
        <v>45</v>
      </c>
      <c r="O184" s="10">
        <v>90</v>
      </c>
      <c r="P184" s="10">
        <v>30</v>
      </c>
      <c r="Q184" s="10">
        <v>28</v>
      </c>
      <c r="R184" s="10">
        <v>321</v>
      </c>
      <c r="S184" s="10">
        <v>350</v>
      </c>
      <c r="T184" s="10">
        <v>26475</v>
      </c>
      <c r="U184" s="10">
        <v>4</v>
      </c>
      <c r="V184" s="12">
        <v>1344</v>
      </c>
      <c r="W184" s="12">
        <v>12.5</v>
      </c>
      <c r="X184" s="10">
        <f t="shared" si="38"/>
        <v>12.7</v>
      </c>
      <c r="Y184" s="10">
        <f t="shared" si="39"/>
        <v>-0.19999999999999929</v>
      </c>
      <c r="Z184" s="10">
        <f t="shared" si="40"/>
        <v>1334.3600000000001</v>
      </c>
      <c r="AA184" s="10">
        <f t="shared" si="41"/>
        <v>1.1643656508871731</v>
      </c>
      <c r="AB184" s="10"/>
      <c r="AC184" s="10"/>
      <c r="AD184" s="10">
        <f t="shared" si="42"/>
        <v>10.113890400000001</v>
      </c>
      <c r="AE184" s="10">
        <f t="shared" si="43"/>
        <v>10.051033613445368</v>
      </c>
      <c r="AF184" s="10">
        <f t="shared" si="44"/>
        <v>7.2021600000000001</v>
      </c>
      <c r="AG184" s="10">
        <v>-0.78400000000000003</v>
      </c>
      <c r="AH184" s="10">
        <f t="shared" si="45"/>
        <v>-31591.772793814031</v>
      </c>
      <c r="AI184" s="10">
        <f t="shared" si="46"/>
        <v>53365.76846749548</v>
      </c>
      <c r="AJ184" s="10">
        <f t="shared" si="47"/>
        <v>-84957.54126130951</v>
      </c>
      <c r="AK184" s="10">
        <f t="shared" si="48"/>
        <v>-1219.8730041901338</v>
      </c>
      <c r="AL184" s="10">
        <f t="shared" si="49"/>
        <v>27694.873004190133</v>
      </c>
      <c r="AM184" s="15">
        <f t="shared" si="50"/>
        <v>4.6076411867427103</v>
      </c>
      <c r="AN184" s="15">
        <f t="shared" si="51"/>
        <v>20.809519871492711</v>
      </c>
      <c r="AO184" s="15">
        <f t="shared" si="52"/>
        <v>10.705249402690709</v>
      </c>
      <c r="AP184" s="10">
        <f t="shared" si="53"/>
        <v>-0.59135900269070873</v>
      </c>
      <c r="AQ184" s="10">
        <f t="shared" si="54"/>
        <v>-5.5240095811506613</v>
      </c>
      <c r="AR184" s="10">
        <f t="shared" si="55"/>
        <v>17.150636812959899</v>
      </c>
      <c r="AS184" s="10">
        <f t="shared" si="56"/>
        <v>28</v>
      </c>
    </row>
    <row r="185" spans="1:45" x14ac:dyDescent="0.25">
      <c r="A185" t="s">
        <v>45</v>
      </c>
      <c r="B185" s="10" t="s">
        <v>45</v>
      </c>
      <c r="C185" s="11">
        <v>42656</v>
      </c>
      <c r="D185" s="10" t="s">
        <v>40</v>
      </c>
      <c r="E185" s="10" t="s">
        <v>41</v>
      </c>
      <c r="F185" s="10">
        <v>18.95</v>
      </c>
      <c r="G185" s="10">
        <v>19.2</v>
      </c>
      <c r="H185" s="10">
        <v>63.7</v>
      </c>
      <c r="I185" s="10">
        <v>160</v>
      </c>
      <c r="J185" s="10">
        <v>12</v>
      </c>
      <c r="K185" s="10">
        <v>12.9</v>
      </c>
      <c r="L185" s="10">
        <v>12.4</v>
      </c>
      <c r="M185" s="10">
        <v>115100</v>
      </c>
      <c r="N185" s="10">
        <v>21</v>
      </c>
      <c r="O185" s="10">
        <v>120</v>
      </c>
      <c r="P185" s="10">
        <v>36</v>
      </c>
      <c r="Q185" s="10">
        <v>31</v>
      </c>
      <c r="R185" s="10">
        <v>296</v>
      </c>
      <c r="S185" s="10">
        <v>326</v>
      </c>
      <c r="T185" s="10">
        <v>20557</v>
      </c>
      <c r="U185" s="10">
        <v>3</v>
      </c>
      <c r="V185" s="12">
        <v>1344</v>
      </c>
      <c r="W185" s="12">
        <v>12.5</v>
      </c>
      <c r="X185" s="10">
        <f t="shared" si="38"/>
        <v>12.65</v>
      </c>
      <c r="Y185" s="10">
        <f t="shared" si="39"/>
        <v>-0.15000000000000036</v>
      </c>
      <c r="Z185" s="10">
        <f t="shared" si="40"/>
        <v>1336.77</v>
      </c>
      <c r="AA185" s="10">
        <f t="shared" si="41"/>
        <v>1.1417675790601538</v>
      </c>
      <c r="AB185" s="10"/>
      <c r="AC185" s="10"/>
      <c r="AD185" s="10">
        <f t="shared" si="42"/>
        <v>9.7486379999999997</v>
      </c>
      <c r="AE185" s="10">
        <f t="shared" si="43"/>
        <v>9.8772479999999998</v>
      </c>
      <c r="AF185" s="10">
        <f t="shared" si="44"/>
        <v>6.1732800000000001</v>
      </c>
      <c r="AG185" s="10">
        <v>-0.78400000000000003</v>
      </c>
      <c r="AH185" s="10">
        <f t="shared" si="45"/>
        <v>-22800.922351809306</v>
      </c>
      <c r="AI185" s="10">
        <f t="shared" si="46"/>
        <v>50627.354119935771</v>
      </c>
      <c r="AJ185" s="10">
        <f t="shared" si="47"/>
        <v>-73428.276471745077</v>
      </c>
      <c r="AK185" s="10">
        <f t="shared" si="48"/>
        <v>-1036.0989956057015</v>
      </c>
      <c r="AL185" s="10">
        <f t="shared" si="49"/>
        <v>21593.098995605702</v>
      </c>
      <c r="AM185" s="15">
        <f t="shared" si="50"/>
        <v>5.0401274291273142</v>
      </c>
      <c r="AN185" s="15">
        <f t="shared" si="51"/>
        <v>19.354938553189093</v>
      </c>
      <c r="AO185" s="15">
        <f t="shared" si="52"/>
        <v>9.9569545893025975</v>
      </c>
      <c r="AP185" s="10">
        <f t="shared" si="53"/>
        <v>-0.20831658930259778</v>
      </c>
      <c r="AQ185" s="10">
        <f t="shared" si="54"/>
        <v>-2.0921717321720621</v>
      </c>
      <c r="AR185" s="10">
        <f t="shared" si="55"/>
        <v>15.957676614080111</v>
      </c>
      <c r="AS185" s="10">
        <f t="shared" si="56"/>
        <v>31</v>
      </c>
    </row>
    <row r="186" spans="1:45" x14ac:dyDescent="0.25">
      <c r="A186" t="s">
        <v>45</v>
      </c>
      <c r="B186" s="10" t="s">
        <v>45</v>
      </c>
      <c r="C186" s="11">
        <v>42657</v>
      </c>
      <c r="D186" s="10" t="s">
        <v>40</v>
      </c>
      <c r="E186" s="10" t="s">
        <v>41</v>
      </c>
      <c r="F186" s="10">
        <v>17.829999999999998</v>
      </c>
      <c r="G186" s="10">
        <v>18.3</v>
      </c>
      <c r="H186" s="10">
        <v>61.3</v>
      </c>
      <c r="I186" s="10">
        <v>30</v>
      </c>
      <c r="J186" s="10">
        <v>28</v>
      </c>
      <c r="K186" s="10">
        <v>12.9</v>
      </c>
      <c r="L186" s="10">
        <v>12.4</v>
      </c>
      <c r="M186" s="10">
        <v>115100</v>
      </c>
      <c r="N186" s="10">
        <v>16</v>
      </c>
      <c r="O186" s="10">
        <v>20</v>
      </c>
      <c r="P186" s="10">
        <v>28</v>
      </c>
      <c r="Q186" s="10">
        <v>26</v>
      </c>
      <c r="R186" s="10">
        <v>328</v>
      </c>
      <c r="S186" s="10">
        <v>361</v>
      </c>
      <c r="T186" s="10">
        <v>20566</v>
      </c>
      <c r="U186" s="10">
        <v>6</v>
      </c>
      <c r="V186" s="12">
        <v>1344</v>
      </c>
      <c r="W186" s="12">
        <v>12.5</v>
      </c>
      <c r="X186" s="10">
        <f t="shared" si="38"/>
        <v>12.65</v>
      </c>
      <c r="Y186" s="10">
        <f t="shared" si="39"/>
        <v>-0.15000000000000036</v>
      </c>
      <c r="Z186" s="10">
        <f t="shared" si="40"/>
        <v>1336.77</v>
      </c>
      <c r="AA186" s="10">
        <f t="shared" si="41"/>
        <v>1.1720984461778068</v>
      </c>
      <c r="AB186" s="10"/>
      <c r="AC186" s="10"/>
      <c r="AD186" s="10">
        <f t="shared" si="42"/>
        <v>9.1724651999999995</v>
      </c>
      <c r="AE186" s="10">
        <f t="shared" si="43"/>
        <v>9.4142520000000012</v>
      </c>
      <c r="AF186" s="10">
        <f t="shared" si="44"/>
        <v>14.40432</v>
      </c>
      <c r="AG186" s="10">
        <v>0.65</v>
      </c>
      <c r="AH186" s="10">
        <f t="shared" si="45"/>
        <v>105654.90490827292</v>
      </c>
      <c r="AI186" s="10">
        <f t="shared" si="46"/>
        <v>47214.058773974568</v>
      </c>
      <c r="AJ186" s="10">
        <f t="shared" si="47"/>
        <v>58440.84613429835</v>
      </c>
      <c r="AK186" s="10">
        <f t="shared" si="48"/>
        <v>785.96693228787228</v>
      </c>
      <c r="AL186" s="10">
        <f t="shared" si="49"/>
        <v>19780.033067712127</v>
      </c>
      <c r="AM186" s="15">
        <f t="shared" si="50"/>
        <v>-3.8216810866861453</v>
      </c>
      <c r="AN186" s="15">
        <f t="shared" si="51"/>
        <v>18.863568134339854</v>
      </c>
      <c r="AO186" s="15">
        <f t="shared" si="52"/>
        <v>9.7041739910297942</v>
      </c>
      <c r="AP186" s="10">
        <f t="shared" si="53"/>
        <v>-0.53170879102979463</v>
      </c>
      <c r="AQ186" s="10">
        <f t="shared" si="54"/>
        <v>-5.4791761928556522</v>
      </c>
      <c r="AR186" s="10">
        <f t="shared" si="55"/>
        <v>15.946089254377133</v>
      </c>
      <c r="AS186" s="10">
        <f t="shared" si="56"/>
        <v>26</v>
      </c>
    </row>
    <row r="187" spans="1:45" x14ac:dyDescent="0.25">
      <c r="A187" t="s">
        <v>45</v>
      </c>
      <c r="B187" s="10" t="s">
        <v>45</v>
      </c>
      <c r="C187" s="11">
        <v>42658</v>
      </c>
      <c r="D187" s="10" t="s">
        <v>40</v>
      </c>
      <c r="E187" s="10" t="s">
        <v>41</v>
      </c>
      <c r="F187" s="10">
        <v>19</v>
      </c>
      <c r="G187" s="10">
        <v>18.66</v>
      </c>
      <c r="H187" s="10">
        <v>64.3</v>
      </c>
      <c r="I187" s="10">
        <v>20</v>
      </c>
      <c r="J187" s="10">
        <v>18</v>
      </c>
      <c r="K187" s="10">
        <v>11.7</v>
      </c>
      <c r="L187" s="10">
        <v>11.3</v>
      </c>
      <c r="M187" s="10">
        <v>102850</v>
      </c>
      <c r="N187" s="10">
        <v>84</v>
      </c>
      <c r="O187" s="10">
        <v>20</v>
      </c>
      <c r="P187" s="10">
        <v>31</v>
      </c>
      <c r="Q187" s="10">
        <v>27</v>
      </c>
      <c r="R187" s="10">
        <v>335</v>
      </c>
      <c r="S187" s="10">
        <v>376</v>
      </c>
      <c r="T187" s="10">
        <v>24295</v>
      </c>
      <c r="U187" s="10">
        <v>5</v>
      </c>
      <c r="V187" s="12">
        <v>1344</v>
      </c>
      <c r="W187" s="12">
        <v>12.5</v>
      </c>
      <c r="X187" s="10">
        <f t="shared" si="38"/>
        <v>11.5</v>
      </c>
      <c r="Y187" s="10">
        <f t="shared" si="39"/>
        <v>1</v>
      </c>
      <c r="Z187" s="10">
        <f t="shared" si="40"/>
        <v>1392.2</v>
      </c>
      <c r="AA187" s="10">
        <f t="shared" si="41"/>
        <v>1.1605373896644633</v>
      </c>
      <c r="AB187" s="10"/>
      <c r="AC187" s="10"/>
      <c r="AD187" s="10">
        <f t="shared" si="42"/>
        <v>9.7743599999999997</v>
      </c>
      <c r="AE187" s="10">
        <f t="shared" si="43"/>
        <v>9.5994504000000003</v>
      </c>
      <c r="AF187" s="10">
        <f t="shared" si="44"/>
        <v>9.259920000000001</v>
      </c>
      <c r="AG187" s="10">
        <v>0.75</v>
      </c>
      <c r="AH187" s="10">
        <f t="shared" si="45"/>
        <v>51952.506264286829</v>
      </c>
      <c r="AI187" s="10">
        <f t="shared" si="46"/>
        <v>50621.198277094802</v>
      </c>
      <c r="AJ187" s="10">
        <f t="shared" si="47"/>
        <v>1331.3079871920272</v>
      </c>
      <c r="AK187" s="10">
        <f t="shared" si="48"/>
        <v>18.256892843105287</v>
      </c>
      <c r="AL187" s="10">
        <f t="shared" si="49"/>
        <v>24276.743107156894</v>
      </c>
      <c r="AM187" s="15">
        <f t="shared" si="50"/>
        <v>-7.5146708553638489E-2</v>
      </c>
      <c r="AN187" s="15">
        <f t="shared" si="51"/>
        <v>20.234899970863125</v>
      </c>
      <c r="AO187" s="15">
        <f t="shared" si="52"/>
        <v>10.409641941010827</v>
      </c>
      <c r="AP187" s="10">
        <f t="shared" si="53"/>
        <v>-0.63528194101082747</v>
      </c>
      <c r="AQ187" s="10">
        <f t="shared" si="54"/>
        <v>-6.1028222162763308</v>
      </c>
      <c r="AR187" s="10">
        <f t="shared" si="55"/>
        <v>10.26385020026623</v>
      </c>
      <c r="AS187" s="10">
        <f t="shared" si="56"/>
        <v>27</v>
      </c>
    </row>
    <row r="188" spans="1:45" x14ac:dyDescent="0.25">
      <c r="A188" t="s">
        <v>45</v>
      </c>
      <c r="B188" s="10" t="s">
        <v>45</v>
      </c>
      <c r="C188" s="11">
        <v>42659</v>
      </c>
      <c r="D188" s="10" t="s">
        <v>40</v>
      </c>
      <c r="E188" s="10" t="s">
        <v>41</v>
      </c>
      <c r="F188" s="10">
        <v>18.829999999999998</v>
      </c>
      <c r="G188" s="10">
        <v>18.62</v>
      </c>
      <c r="H188" s="10">
        <v>67.5</v>
      </c>
      <c r="I188" s="10">
        <v>20</v>
      </c>
      <c r="J188" s="10">
        <v>18</v>
      </c>
      <c r="K188" s="10">
        <v>11.7</v>
      </c>
      <c r="L188" s="10">
        <v>11.3</v>
      </c>
      <c r="M188" s="10">
        <v>102850</v>
      </c>
      <c r="N188" s="10">
        <v>39</v>
      </c>
      <c r="O188" s="10">
        <v>20</v>
      </c>
      <c r="P188" s="10">
        <v>32</v>
      </c>
      <c r="Q188" s="10">
        <v>29</v>
      </c>
      <c r="R188" s="10">
        <v>330</v>
      </c>
      <c r="S188" s="10">
        <v>361</v>
      </c>
      <c r="T188" s="10">
        <v>27312</v>
      </c>
      <c r="U188" s="10">
        <v>5</v>
      </c>
      <c r="V188" s="12">
        <v>1344</v>
      </c>
      <c r="W188" s="12">
        <v>12.5</v>
      </c>
      <c r="X188" s="10">
        <f t="shared" si="38"/>
        <v>11.5</v>
      </c>
      <c r="Y188" s="10">
        <f t="shared" si="39"/>
        <v>1</v>
      </c>
      <c r="Z188" s="10">
        <f t="shared" si="40"/>
        <v>1392.2</v>
      </c>
      <c r="AA188" s="10">
        <f t="shared" si="41"/>
        <v>1.1567342194541914</v>
      </c>
      <c r="AB188" s="10"/>
      <c r="AC188" s="10"/>
      <c r="AD188" s="10">
        <f t="shared" si="42"/>
        <v>9.6869052</v>
      </c>
      <c r="AE188" s="10">
        <f t="shared" si="43"/>
        <v>9.578872800000001</v>
      </c>
      <c r="AF188" s="10">
        <f t="shared" si="44"/>
        <v>9.259920000000001</v>
      </c>
      <c r="AG188" s="10">
        <v>0.75</v>
      </c>
      <c r="AH188" s="10">
        <f t="shared" si="45"/>
        <v>51782.253908841041</v>
      </c>
      <c r="AI188" s="10">
        <f t="shared" si="46"/>
        <v>50239.226275870053</v>
      </c>
      <c r="AJ188" s="10">
        <f t="shared" si="47"/>
        <v>1543.0276329709886</v>
      </c>
      <c r="AK188" s="10">
        <f t="shared" si="48"/>
        <v>21.11495060444884</v>
      </c>
      <c r="AL188" s="10">
        <f t="shared" si="49"/>
        <v>27290.885049395551</v>
      </c>
      <c r="AM188" s="15">
        <f t="shared" si="50"/>
        <v>-7.7310158920801869E-2</v>
      </c>
      <c r="AN188" s="15">
        <f t="shared" si="51"/>
        <v>20.95259565642375</v>
      </c>
      <c r="AO188" s="15">
        <f t="shared" si="52"/>
        <v>10.778853309490634</v>
      </c>
      <c r="AP188" s="10">
        <f t="shared" si="53"/>
        <v>-1.0919481094906338</v>
      </c>
      <c r="AQ188" s="10">
        <f t="shared" si="54"/>
        <v>-10.130466369082027</v>
      </c>
      <c r="AR188" s="10">
        <f t="shared" si="55"/>
        <v>10.252194625444266</v>
      </c>
      <c r="AS188" s="10">
        <f t="shared" si="56"/>
        <v>29</v>
      </c>
    </row>
    <row r="189" spans="1:45" x14ac:dyDescent="0.25">
      <c r="A189" t="s">
        <v>45</v>
      </c>
      <c r="B189" s="10" t="s">
        <v>45</v>
      </c>
      <c r="C189" s="11">
        <v>42660</v>
      </c>
      <c r="D189" s="10" t="s">
        <v>40</v>
      </c>
      <c r="E189" s="10" t="s">
        <v>41</v>
      </c>
      <c r="F189" s="10">
        <v>19.13</v>
      </c>
      <c r="G189" s="10">
        <v>19.173913043478301</v>
      </c>
      <c r="H189" s="10">
        <v>65.400000000000006</v>
      </c>
      <c r="I189" s="10">
        <v>90</v>
      </c>
      <c r="J189" s="10">
        <v>14</v>
      </c>
      <c r="K189" s="10">
        <v>11.7</v>
      </c>
      <c r="L189" s="10">
        <v>11.3</v>
      </c>
      <c r="M189" s="10">
        <v>102500</v>
      </c>
      <c r="N189" s="10">
        <v>36</v>
      </c>
      <c r="O189" s="10">
        <v>30</v>
      </c>
      <c r="P189" s="10">
        <v>29</v>
      </c>
      <c r="Q189" s="10">
        <v>25</v>
      </c>
      <c r="R189" s="10">
        <v>293</v>
      </c>
      <c r="S189" s="10">
        <v>323</v>
      </c>
      <c r="T189" s="10">
        <v>24081</v>
      </c>
      <c r="U189" s="10">
        <v>4</v>
      </c>
      <c r="V189" s="12">
        <v>1344</v>
      </c>
      <c r="W189" s="12">
        <v>12.5</v>
      </c>
      <c r="X189" s="10">
        <f t="shared" si="38"/>
        <v>11.5</v>
      </c>
      <c r="Y189" s="10">
        <f t="shared" si="39"/>
        <v>1</v>
      </c>
      <c r="Z189" s="10">
        <f t="shared" si="40"/>
        <v>1392.2</v>
      </c>
      <c r="AA189" s="10">
        <f t="shared" si="41"/>
        <v>1.1682192522470511</v>
      </c>
      <c r="AB189" s="10"/>
      <c r="AC189" s="10"/>
      <c r="AD189" s="10">
        <f t="shared" si="42"/>
        <v>9.8412372000000001</v>
      </c>
      <c r="AE189" s="10">
        <f t="shared" si="43"/>
        <v>9.8638278260869772</v>
      </c>
      <c r="AF189" s="10">
        <f t="shared" si="44"/>
        <v>7.2021600000000001</v>
      </c>
      <c r="AG189" s="10">
        <v>0.25</v>
      </c>
      <c r="AH189" s="10">
        <f t="shared" si="45"/>
        <v>10545.362954162647</v>
      </c>
      <c r="AI189" s="10">
        <f t="shared" si="46"/>
        <v>53801.684280243418</v>
      </c>
      <c r="AJ189" s="10">
        <f t="shared" si="47"/>
        <v>-43256.321326080768</v>
      </c>
      <c r="AK189" s="10">
        <f t="shared" si="48"/>
        <v>-609.53272278622137</v>
      </c>
      <c r="AL189" s="10">
        <f t="shared" si="49"/>
        <v>24690.532722786222</v>
      </c>
      <c r="AM189" s="15">
        <f t="shared" si="50"/>
        <v>2.5311769560492574</v>
      </c>
      <c r="AN189" s="15">
        <f t="shared" si="51"/>
        <v>20.342890223786782</v>
      </c>
      <c r="AO189" s="15">
        <f t="shared" si="52"/>
        <v>10.465196446724873</v>
      </c>
      <c r="AP189" s="10">
        <f t="shared" si="53"/>
        <v>-0.62395924672487268</v>
      </c>
      <c r="AQ189" s="10">
        <f t="shared" si="54"/>
        <v>-5.9622315730168962</v>
      </c>
      <c r="AR189" s="10">
        <f t="shared" si="55"/>
        <v>14.588669702372762</v>
      </c>
      <c r="AS189" s="10">
        <f t="shared" si="56"/>
        <v>25</v>
      </c>
    </row>
    <row r="190" spans="1:45" x14ac:dyDescent="0.25">
      <c r="A190" t="s">
        <v>45</v>
      </c>
      <c r="B190" s="10" t="s">
        <v>45</v>
      </c>
      <c r="C190" s="11">
        <v>42662</v>
      </c>
      <c r="D190" s="10" t="s">
        <v>40</v>
      </c>
      <c r="E190" s="10" t="s">
        <v>41</v>
      </c>
      <c r="F190" s="10">
        <v>16.2</v>
      </c>
      <c r="G190" s="10">
        <v>16.38</v>
      </c>
      <c r="H190" s="10">
        <v>54.4</v>
      </c>
      <c r="I190" s="10">
        <v>170</v>
      </c>
      <c r="J190" s="10">
        <v>14</v>
      </c>
      <c r="K190" s="10">
        <v>12.4</v>
      </c>
      <c r="L190" s="10">
        <v>11.8</v>
      </c>
      <c r="M190" s="10">
        <v>109432</v>
      </c>
      <c r="N190" s="10">
        <v>215</v>
      </c>
      <c r="O190" s="10">
        <v>150</v>
      </c>
      <c r="P190" s="10">
        <v>26</v>
      </c>
      <c r="Q190" s="10">
        <v>24</v>
      </c>
      <c r="R190" s="10">
        <v>254</v>
      </c>
      <c r="S190" s="10">
        <v>266</v>
      </c>
      <c r="T190" s="10">
        <v>12945</v>
      </c>
      <c r="U190" s="10">
        <v>3</v>
      </c>
      <c r="V190" s="12">
        <v>1344</v>
      </c>
      <c r="W190" s="12">
        <v>12.5</v>
      </c>
      <c r="X190" s="10">
        <f t="shared" si="38"/>
        <v>12.100000000000001</v>
      </c>
      <c r="Y190" s="10">
        <f t="shared" si="39"/>
        <v>0.39999999999999858</v>
      </c>
      <c r="Z190" s="10">
        <f t="shared" si="40"/>
        <v>1363.28</v>
      </c>
      <c r="AA190" s="10">
        <f t="shared" si="41"/>
        <v>1.1799346383635183</v>
      </c>
      <c r="AB190" s="10"/>
      <c r="AC190" s="10"/>
      <c r="AD190" s="10">
        <f t="shared" si="42"/>
        <v>8.3339280000000002</v>
      </c>
      <c r="AE190" s="10">
        <f t="shared" si="43"/>
        <v>8.4265271999999989</v>
      </c>
      <c r="AF190" s="10">
        <f t="shared" si="44"/>
        <v>7.2021600000000001</v>
      </c>
      <c r="AG190" s="10">
        <v>-0.73340000000000005</v>
      </c>
      <c r="AH190" s="10">
        <f t="shared" si="45"/>
        <v>-30597.042828600945</v>
      </c>
      <c r="AI190" s="10">
        <f t="shared" si="46"/>
        <v>38834.631185013408</v>
      </c>
      <c r="AJ190" s="10">
        <f t="shared" si="47"/>
        <v>-69431.674013614349</v>
      </c>
      <c r="AK190" s="10">
        <f t="shared" si="48"/>
        <v>-835.81127088179198</v>
      </c>
      <c r="AL190" s="10">
        <f t="shared" si="49"/>
        <v>13780.811270881792</v>
      </c>
      <c r="AM190" s="15">
        <f t="shared" si="50"/>
        <v>6.4566339967693454</v>
      </c>
      <c r="AN190" s="15">
        <f t="shared" si="51"/>
        <v>17.026584276583016</v>
      </c>
      <c r="AO190" s="15">
        <f t="shared" si="52"/>
        <v>8.7591560152453667</v>
      </c>
      <c r="AP190" s="10">
        <f t="shared" si="53"/>
        <v>-0.42522801524536646</v>
      </c>
      <c r="AQ190" s="10">
        <f t="shared" si="54"/>
        <v>-4.8546688117582839</v>
      </c>
      <c r="AR190" s="10">
        <f t="shared" si="55"/>
        <v>3.0041924813428049</v>
      </c>
      <c r="AS190" s="10">
        <f t="shared" si="56"/>
        <v>24</v>
      </c>
    </row>
    <row r="191" spans="1:45" x14ac:dyDescent="0.25">
      <c r="A191" t="s">
        <v>45</v>
      </c>
      <c r="B191" s="10" t="s">
        <v>45</v>
      </c>
      <c r="C191" s="11">
        <v>42664</v>
      </c>
      <c r="D191" s="10" t="s">
        <v>40</v>
      </c>
      <c r="E191" s="10" t="s">
        <v>41</v>
      </c>
      <c r="F191" s="10">
        <v>12.8</v>
      </c>
      <c r="G191" s="10">
        <v>12.7</v>
      </c>
      <c r="H191" s="10">
        <v>48.6</v>
      </c>
      <c r="I191" s="10">
        <v>20</v>
      </c>
      <c r="J191" s="10">
        <v>24</v>
      </c>
      <c r="K191" s="10">
        <v>12.7</v>
      </c>
      <c r="L191" s="10">
        <v>12</v>
      </c>
      <c r="M191" s="10">
        <v>112486</v>
      </c>
      <c r="N191" s="10">
        <v>127</v>
      </c>
      <c r="O191" s="10">
        <v>20</v>
      </c>
      <c r="P191" s="10">
        <v>24</v>
      </c>
      <c r="Q191" s="10">
        <v>23</v>
      </c>
      <c r="R191" s="10">
        <v>251</v>
      </c>
      <c r="S191" s="10">
        <v>275</v>
      </c>
      <c r="T191" s="10">
        <v>10890</v>
      </c>
      <c r="U191" s="10">
        <v>5</v>
      </c>
      <c r="V191" s="12">
        <v>1344</v>
      </c>
      <c r="W191" s="12">
        <v>12.5</v>
      </c>
      <c r="X191" s="10">
        <f t="shared" si="38"/>
        <v>12.35</v>
      </c>
      <c r="Y191" s="10">
        <f t="shared" si="39"/>
        <v>0.15000000000000036</v>
      </c>
      <c r="Z191" s="10">
        <f t="shared" si="40"/>
        <v>1351.23</v>
      </c>
      <c r="AA191" s="10">
        <f t="shared" si="41"/>
        <v>1.187876315216041</v>
      </c>
      <c r="AB191" s="10"/>
      <c r="AC191" s="10"/>
      <c r="AD191" s="10">
        <f t="shared" si="42"/>
        <v>6.5848320000000005</v>
      </c>
      <c r="AE191" s="10">
        <f t="shared" si="43"/>
        <v>6.5333879999999995</v>
      </c>
      <c r="AF191" s="10">
        <f t="shared" si="44"/>
        <v>12.34656</v>
      </c>
      <c r="AG191" s="10">
        <v>0.75</v>
      </c>
      <c r="AH191" s="10">
        <f t="shared" si="45"/>
        <v>91753.726601210394</v>
      </c>
      <c r="AI191" s="10">
        <f t="shared" si="46"/>
        <v>23294.656998116367</v>
      </c>
      <c r="AJ191" s="10">
        <f t="shared" si="47"/>
        <v>68459.069603094031</v>
      </c>
      <c r="AK191" s="10">
        <f t="shared" si="48"/>
        <v>638.95666262288466</v>
      </c>
      <c r="AL191" s="10">
        <f t="shared" si="49"/>
        <v>10251.043337377116</v>
      </c>
      <c r="AM191" s="15">
        <f t="shared" si="50"/>
        <v>-5.8673706393285983</v>
      </c>
      <c r="AN191" s="15">
        <f t="shared" si="51"/>
        <v>15.57827551870071</v>
      </c>
      <c r="AO191" s="15">
        <f t="shared" si="52"/>
        <v>8.014088057840393</v>
      </c>
      <c r="AP191" s="10">
        <f t="shared" si="53"/>
        <v>-1.4292560578403926</v>
      </c>
      <c r="AQ191" s="10">
        <f t="shared" si="54"/>
        <v>-17.834294401620827</v>
      </c>
      <c r="AR191" s="10">
        <f t="shared" si="55"/>
        <v>11.370441159175769</v>
      </c>
      <c r="AS191" s="10">
        <f t="shared" si="56"/>
        <v>23</v>
      </c>
    </row>
    <row r="192" spans="1:45" x14ac:dyDescent="0.25">
      <c r="A192" t="s">
        <v>45</v>
      </c>
      <c r="B192" s="10" t="s">
        <v>45</v>
      </c>
      <c r="C192" s="11">
        <v>42666</v>
      </c>
      <c r="D192" s="10" t="s">
        <v>40</v>
      </c>
      <c r="E192" s="10" t="s">
        <v>41</v>
      </c>
      <c r="F192" s="10">
        <v>13.5</v>
      </c>
      <c r="G192" s="10">
        <v>13.575129533678799</v>
      </c>
      <c r="H192" s="10">
        <v>48</v>
      </c>
      <c r="I192" s="10">
        <v>30</v>
      </c>
      <c r="J192" s="10">
        <v>12</v>
      </c>
      <c r="K192" s="10">
        <v>12.8</v>
      </c>
      <c r="L192" s="10">
        <v>12.4</v>
      </c>
      <c r="M192" s="10">
        <v>114300</v>
      </c>
      <c r="N192" s="10">
        <v>210</v>
      </c>
      <c r="O192" s="10">
        <v>40</v>
      </c>
      <c r="P192" s="10">
        <v>26</v>
      </c>
      <c r="Q192" s="10">
        <v>25</v>
      </c>
      <c r="R192" s="10">
        <v>215</v>
      </c>
      <c r="S192" s="10">
        <v>238</v>
      </c>
      <c r="T192" s="10">
        <v>10332</v>
      </c>
      <c r="U192" s="10">
        <v>3</v>
      </c>
      <c r="V192" s="12">
        <v>1344</v>
      </c>
      <c r="W192" s="12">
        <v>12.5</v>
      </c>
      <c r="X192" s="10">
        <f t="shared" si="38"/>
        <v>12.600000000000001</v>
      </c>
      <c r="Y192" s="10">
        <f t="shared" si="39"/>
        <v>-0.10000000000000142</v>
      </c>
      <c r="Z192" s="10">
        <f t="shared" si="40"/>
        <v>1339.1799999999998</v>
      </c>
      <c r="AA192" s="10">
        <f t="shared" si="41"/>
        <v>1.1799346383635183</v>
      </c>
      <c r="AB192" s="10"/>
      <c r="AC192" s="10"/>
      <c r="AD192" s="10">
        <f t="shared" si="42"/>
        <v>6.9449399999999999</v>
      </c>
      <c r="AE192" s="10">
        <f t="shared" si="43"/>
        <v>6.9835896373057214</v>
      </c>
      <c r="AF192" s="10">
        <f t="shared" si="44"/>
        <v>6.1732800000000001</v>
      </c>
      <c r="AG192" s="10">
        <v>0.65</v>
      </c>
      <c r="AH192" s="10">
        <f t="shared" si="45"/>
        <v>19570.96397198987</v>
      </c>
      <c r="AI192" s="10">
        <f t="shared" si="46"/>
        <v>26201.927826876527</v>
      </c>
      <c r="AJ192" s="10">
        <f t="shared" si="47"/>
        <v>-6630.9638548866569</v>
      </c>
      <c r="AK192" s="10">
        <f t="shared" si="48"/>
        <v>-66.154186374764649</v>
      </c>
      <c r="AL192" s="10">
        <f t="shared" si="49"/>
        <v>10398.154186374764</v>
      </c>
      <c r="AM192" s="15">
        <f t="shared" si="50"/>
        <v>0.64028442097139293</v>
      </c>
      <c r="AN192" s="15">
        <f t="shared" si="51"/>
        <v>15.629161661121257</v>
      </c>
      <c r="AO192" s="15">
        <f t="shared" si="52"/>
        <v>8.040265924947219</v>
      </c>
      <c r="AP192" s="10">
        <f t="shared" si="53"/>
        <v>-1.0953259249472191</v>
      </c>
      <c r="AQ192" s="10">
        <f>((AP192/AO192)*100)</f>
        <v>-13.623006193721254</v>
      </c>
      <c r="AR192" s="10">
        <f t="shared" si="55"/>
        <v>8.5778691896481991</v>
      </c>
      <c r="AS192" s="10">
        <f t="shared" si="56"/>
        <v>25</v>
      </c>
    </row>
    <row r="193" spans="1:45" x14ac:dyDescent="0.25">
      <c r="A193" t="s">
        <v>45</v>
      </c>
      <c r="B193" s="10" t="s">
        <v>45</v>
      </c>
      <c r="C193" s="11">
        <v>42667</v>
      </c>
      <c r="D193" s="10" t="s">
        <v>40</v>
      </c>
      <c r="E193" s="10" t="s">
        <v>41</v>
      </c>
      <c r="F193" s="10">
        <v>13</v>
      </c>
      <c r="G193" s="10">
        <v>13.125</v>
      </c>
      <c r="H193" s="10">
        <v>43</v>
      </c>
      <c r="I193" s="10">
        <v>160</v>
      </c>
      <c r="J193" s="10">
        <v>12</v>
      </c>
      <c r="K193" s="10">
        <v>12.8</v>
      </c>
      <c r="L193" s="10">
        <v>12.4</v>
      </c>
      <c r="M193" s="10">
        <v>114300</v>
      </c>
      <c r="N193" s="10">
        <v>237</v>
      </c>
      <c r="O193" s="10">
        <v>90</v>
      </c>
      <c r="P193" s="10">
        <v>29</v>
      </c>
      <c r="Q193" s="10">
        <v>27</v>
      </c>
      <c r="R193" s="10">
        <v>190</v>
      </c>
      <c r="S193" s="10">
        <v>212</v>
      </c>
      <c r="T193" s="10">
        <v>6985</v>
      </c>
      <c r="U193" s="10">
        <v>4</v>
      </c>
      <c r="V193" s="12">
        <v>1344</v>
      </c>
      <c r="W193" s="12">
        <v>12.5</v>
      </c>
      <c r="X193" s="10">
        <f t="shared" si="38"/>
        <v>12.600000000000001</v>
      </c>
      <c r="Y193" s="10">
        <f t="shared" si="39"/>
        <v>-0.10000000000000142</v>
      </c>
      <c r="Z193" s="10">
        <f t="shared" si="40"/>
        <v>1339.1799999999998</v>
      </c>
      <c r="AA193" s="10">
        <f t="shared" si="41"/>
        <v>1.1682192522470511</v>
      </c>
      <c r="AB193" s="10"/>
      <c r="AC193" s="10"/>
      <c r="AD193" s="10">
        <f t="shared" si="42"/>
        <v>6.6877200000000006</v>
      </c>
      <c r="AE193" s="10">
        <f t="shared" si="43"/>
        <v>6.7520249999999997</v>
      </c>
      <c r="AF193" s="10">
        <f t="shared" si="44"/>
        <v>6.1732800000000001</v>
      </c>
      <c r="AG193" s="10">
        <v>-0.78400000000000003</v>
      </c>
      <c r="AH193" s="10">
        <f t="shared" si="45"/>
        <v>-23371.2172294509</v>
      </c>
      <c r="AI193" s="10">
        <f t="shared" si="46"/>
        <v>24249.920220987868</v>
      </c>
      <c r="AJ193" s="10">
        <f t="shared" si="47"/>
        <v>-47621.137450438764</v>
      </c>
      <c r="AK193" s="10">
        <f t="shared" si="48"/>
        <v>-459.34158656256972</v>
      </c>
      <c r="AL193" s="10">
        <f t="shared" si="49"/>
        <v>7444.3415865625693</v>
      </c>
      <c r="AM193" s="15">
        <f t="shared" si="50"/>
        <v>6.5761143387626237</v>
      </c>
      <c r="AN193" s="15">
        <f t="shared" si="51"/>
        <v>14.169765458267488</v>
      </c>
      <c r="AO193" s="15">
        <f t="shared" si="52"/>
        <v>7.2894941423511268</v>
      </c>
      <c r="AP193" s="10">
        <f t="shared" si="53"/>
        <v>-0.60177414235112625</v>
      </c>
      <c r="AQ193" s="10">
        <f t="shared" si="54"/>
        <v>-8.2553621773956483</v>
      </c>
      <c r="AR193" s="10">
        <f t="shared" si="55"/>
        <v>12.846472843065424</v>
      </c>
      <c r="AS193" s="10">
        <f t="shared" si="56"/>
        <v>27</v>
      </c>
    </row>
    <row r="194" spans="1:45" x14ac:dyDescent="0.25">
      <c r="A194" t="s">
        <v>45</v>
      </c>
      <c r="B194" s="10" t="s">
        <v>45</v>
      </c>
      <c r="C194" s="11">
        <v>42671</v>
      </c>
      <c r="D194" s="10" t="s">
        <v>40</v>
      </c>
      <c r="E194" s="10" t="s">
        <v>41</v>
      </c>
      <c r="F194" s="10">
        <v>21.55</v>
      </c>
      <c r="G194" s="10">
        <v>21.62</v>
      </c>
      <c r="H194" s="10">
        <v>72</v>
      </c>
      <c r="I194" s="10">
        <v>150</v>
      </c>
      <c r="J194" s="10">
        <v>14</v>
      </c>
      <c r="K194" s="10">
        <v>12.8</v>
      </c>
      <c r="L194" s="10">
        <v>11.9</v>
      </c>
      <c r="M194" s="10">
        <v>112760</v>
      </c>
      <c r="N194" s="10">
        <v>212</v>
      </c>
      <c r="O194" s="10">
        <v>150</v>
      </c>
      <c r="P194" s="10">
        <v>30</v>
      </c>
      <c r="Q194" s="10">
        <v>27</v>
      </c>
      <c r="R194" s="10">
        <v>357</v>
      </c>
      <c r="S194" s="10">
        <v>401</v>
      </c>
      <c r="T194" s="10">
        <v>30137</v>
      </c>
      <c r="U194" s="10">
        <v>3</v>
      </c>
      <c r="V194" s="12">
        <v>1344</v>
      </c>
      <c r="W194" s="12">
        <v>12.5</v>
      </c>
      <c r="X194" s="10">
        <f t="shared" ref="X194:X218" si="57">AVERAGE(K194,L194)</f>
        <v>12.350000000000001</v>
      </c>
      <c r="Y194" s="10">
        <f t="shared" ref="Y194:Y218" si="58">(W194-X194)</f>
        <v>0.14999999999999858</v>
      </c>
      <c r="Z194" s="10">
        <f t="shared" ref="Z194:Z218" si="59">(V194+48.2*Y194)</f>
        <v>1351.23</v>
      </c>
      <c r="AA194" s="10">
        <f t="shared" ref="AA194:AA218" si="60">101325/(287.058*(P194+273.15))</f>
        <v>1.1643656508871731</v>
      </c>
      <c r="AB194" s="10"/>
      <c r="AC194" s="10"/>
      <c r="AD194" s="10">
        <f t="shared" ref="AD194:AD218" si="61">(F194*0.51444)</f>
        <v>11.086182000000001</v>
      </c>
      <c r="AE194" s="10">
        <f t="shared" ref="AE194:AE218" si="62">(G194*0.51444)</f>
        <v>11.122192800000001</v>
      </c>
      <c r="AF194" s="10">
        <f t="shared" ref="AF194:AF218" si="63">(J194*0.51444)</f>
        <v>7.2021600000000001</v>
      </c>
      <c r="AG194" s="10">
        <v>-0.85</v>
      </c>
      <c r="AH194" s="10">
        <f t="shared" ref="AH194:AH218" si="64">(0.5*AA194*Z194*AF194^2*AG194)</f>
        <v>-34684.315219523509</v>
      </c>
      <c r="AI194" s="10">
        <f t="shared" ref="AI194:AI218" si="65">(0.5*AA194*AE194^2*Z194*0.68)</f>
        <v>66172.633595496503</v>
      </c>
      <c r="AJ194" s="10">
        <f t="shared" ref="AJ194:AJ218" si="66">(AH194-AI194)</f>
        <v>-100856.94881502</v>
      </c>
      <c r="AK194" s="10">
        <f t="shared" ref="AK194:AK218" si="67">(AJ194*AE194/700)</f>
        <v>-1602.5006142005486</v>
      </c>
      <c r="AL194" s="10">
        <f t="shared" ref="AL194:AL218" si="68">(T194-AK194)</f>
        <v>31739.500614200548</v>
      </c>
      <c r="AM194" s="15">
        <f t="shared" ref="AM194:AM218" si="69">(-(T194-AL194)*100/T194)</f>
        <v>5.3173859846718239</v>
      </c>
      <c r="AN194" s="15">
        <f t="shared" ref="AN194:AN218" si="70">(0.8987*AL194^0.3115-(0.8987*AL194^0.3115-1.1299*AL194^0.2824)*(M194-64399.4)/(143334.4-64399.4))</f>
        <v>21.716725534864697</v>
      </c>
      <c r="AO194" s="15">
        <f t="shared" ref="AO194:AO218" si="71">(AN194*0.51444)</f>
        <v>11.171952284155795</v>
      </c>
      <c r="AP194" s="10">
        <f t="shared" ref="AP194:AP218" si="72">(AD194-AO194)</f>
        <v>-8.577028415579413E-2</v>
      </c>
      <c r="AQ194" s="10">
        <f t="shared" ref="AQ194:AQ218" si="73">((AP194/AO194)*100)</f>
        <v>-0.7677287010743381</v>
      </c>
      <c r="AR194" s="10">
        <f t="shared" ref="AR194:AR218" si="74">((AF194^2+AE194^2-2*AE194*AF194*COS(I194))^0.5)</f>
        <v>7.9717608421919479</v>
      </c>
      <c r="AS194" s="10">
        <f t="shared" ref="AS194:AS218" si="75">(Q194)</f>
        <v>27</v>
      </c>
    </row>
    <row r="195" spans="1:45" x14ac:dyDescent="0.25">
      <c r="A195" t="s">
        <v>45</v>
      </c>
      <c r="B195" s="10" t="s">
        <v>45</v>
      </c>
      <c r="C195" s="11">
        <v>42672</v>
      </c>
      <c r="D195" s="10" t="s">
        <v>40</v>
      </c>
      <c r="E195" s="10" t="s">
        <v>41</v>
      </c>
      <c r="F195" s="10">
        <v>21.420000076293899</v>
      </c>
      <c r="G195" s="10">
        <v>21.42</v>
      </c>
      <c r="H195" s="10">
        <v>72.3</v>
      </c>
      <c r="I195" s="10">
        <v>135</v>
      </c>
      <c r="J195" s="10">
        <v>14</v>
      </c>
      <c r="K195" s="10">
        <v>12.8</v>
      </c>
      <c r="L195" s="10">
        <v>11.9</v>
      </c>
      <c r="M195" s="10">
        <v>112650</v>
      </c>
      <c r="N195" s="10">
        <v>191</v>
      </c>
      <c r="O195" s="10">
        <v>135</v>
      </c>
      <c r="P195" s="10">
        <v>28</v>
      </c>
      <c r="Q195" s="10">
        <v>26</v>
      </c>
      <c r="R195" s="10">
        <v>359</v>
      </c>
      <c r="S195" s="10">
        <v>399</v>
      </c>
      <c r="T195" s="10">
        <v>30228</v>
      </c>
      <c r="U195" s="10">
        <v>3</v>
      </c>
      <c r="V195" s="12">
        <v>1344</v>
      </c>
      <c r="W195" s="12">
        <v>12.5</v>
      </c>
      <c r="X195" s="10">
        <f t="shared" si="57"/>
        <v>12.350000000000001</v>
      </c>
      <c r="Y195" s="10">
        <f t="shared" si="58"/>
        <v>0.14999999999999858</v>
      </c>
      <c r="Z195" s="10">
        <f t="shared" si="59"/>
        <v>1351.23</v>
      </c>
      <c r="AA195" s="10">
        <f t="shared" si="60"/>
        <v>1.1720984461778068</v>
      </c>
      <c r="AB195" s="10"/>
      <c r="AC195" s="10"/>
      <c r="AD195" s="10">
        <f t="shared" si="61"/>
        <v>11.019304839248633</v>
      </c>
      <c r="AE195" s="10">
        <f t="shared" si="62"/>
        <v>11.0193048</v>
      </c>
      <c r="AF195" s="10">
        <f t="shared" si="63"/>
        <v>7.2021600000000001</v>
      </c>
      <c r="AG195" s="10">
        <v>-0.7</v>
      </c>
      <c r="AH195" s="10">
        <f t="shared" si="64"/>
        <v>-28753.250231598417</v>
      </c>
      <c r="AI195" s="10">
        <f t="shared" si="65"/>
        <v>65385.38393951593</v>
      </c>
      <c r="AJ195" s="10">
        <f t="shared" si="66"/>
        <v>-94138.634171114347</v>
      </c>
      <c r="AK195" s="10">
        <f t="shared" si="67"/>
        <v>-1481.9175762674349</v>
      </c>
      <c r="AL195" s="10">
        <f t="shared" si="68"/>
        <v>31709.917576267435</v>
      </c>
      <c r="AM195" s="15">
        <f t="shared" si="69"/>
        <v>4.9024665087582209</v>
      </c>
      <c r="AN195" s="15">
        <f t="shared" si="70"/>
        <v>21.71298481812989</v>
      </c>
      <c r="AO195" s="15">
        <f t="shared" si="71"/>
        <v>11.17002790983874</v>
      </c>
      <c r="AP195" s="10">
        <f t="shared" si="72"/>
        <v>-0.15072307059010726</v>
      </c>
      <c r="AQ195" s="10">
        <f t="shared" si="73"/>
        <v>-1.3493526767050237</v>
      </c>
      <c r="AR195" s="10">
        <f t="shared" si="74"/>
        <v>18.204417562020502</v>
      </c>
      <c r="AS195" s="10">
        <f t="shared" si="75"/>
        <v>26</v>
      </c>
    </row>
    <row r="196" spans="1:45" x14ac:dyDescent="0.25">
      <c r="A196" t="s">
        <v>45</v>
      </c>
      <c r="B196" s="10" t="s">
        <v>45</v>
      </c>
      <c r="C196" s="11">
        <v>42673</v>
      </c>
      <c r="D196" s="10" t="s">
        <v>40</v>
      </c>
      <c r="E196" s="10" t="s">
        <v>41</v>
      </c>
      <c r="F196" s="10">
        <v>21.5</v>
      </c>
      <c r="G196" s="10">
        <v>21.83</v>
      </c>
      <c r="H196" s="10">
        <v>73.5</v>
      </c>
      <c r="I196" s="10">
        <v>30</v>
      </c>
      <c r="J196" s="10">
        <v>12</v>
      </c>
      <c r="K196" s="10">
        <v>12.8</v>
      </c>
      <c r="L196" s="10">
        <v>11.6</v>
      </c>
      <c r="M196" s="10">
        <v>112520</v>
      </c>
      <c r="N196" s="10">
        <v>200</v>
      </c>
      <c r="O196" s="10">
        <v>30</v>
      </c>
      <c r="P196" s="10">
        <v>27</v>
      </c>
      <c r="Q196" s="10">
        <v>25</v>
      </c>
      <c r="R196" s="10">
        <v>360</v>
      </c>
      <c r="S196" s="10">
        <v>414</v>
      </c>
      <c r="T196" s="10">
        <v>32367</v>
      </c>
      <c r="U196" s="10">
        <v>3</v>
      </c>
      <c r="V196" s="12">
        <v>1344</v>
      </c>
      <c r="W196" s="12">
        <v>12.5</v>
      </c>
      <c r="X196" s="10">
        <f t="shared" si="57"/>
        <v>12.2</v>
      </c>
      <c r="Y196" s="10">
        <f t="shared" si="58"/>
        <v>0.30000000000000071</v>
      </c>
      <c r="Z196" s="10">
        <f t="shared" si="59"/>
        <v>1358.46</v>
      </c>
      <c r="AA196" s="10">
        <f t="shared" si="60"/>
        <v>1.1760034884772499</v>
      </c>
      <c r="AB196" s="10"/>
      <c r="AC196" s="10"/>
      <c r="AD196" s="10">
        <f t="shared" si="61"/>
        <v>11.060460000000001</v>
      </c>
      <c r="AE196" s="10">
        <f t="shared" si="62"/>
        <v>11.2302252</v>
      </c>
      <c r="AF196" s="10">
        <f t="shared" si="63"/>
        <v>6.1732800000000001</v>
      </c>
      <c r="AG196" s="10">
        <v>0.65</v>
      </c>
      <c r="AH196" s="10">
        <f t="shared" si="64"/>
        <v>19786.581913414699</v>
      </c>
      <c r="AI196" s="10">
        <f t="shared" si="65"/>
        <v>68503.2715278463</v>
      </c>
      <c r="AJ196" s="10">
        <f t="shared" si="66"/>
        <v>-48716.689614431598</v>
      </c>
      <c r="AK196" s="10">
        <f t="shared" si="67"/>
        <v>-781.57056481224004</v>
      </c>
      <c r="AL196" s="10">
        <f t="shared" si="68"/>
        <v>33148.570564812238</v>
      </c>
      <c r="AM196" s="15">
        <f t="shared" si="69"/>
        <v>2.4147142608590184</v>
      </c>
      <c r="AN196" s="15">
        <f t="shared" si="70"/>
        <v>22.001000190198052</v>
      </c>
      <c r="AO196" s="15">
        <f t="shared" si="71"/>
        <v>11.318194537845486</v>
      </c>
      <c r="AP196" s="10">
        <f t="shared" si="72"/>
        <v>-0.25773453784548472</v>
      </c>
      <c r="AQ196" s="10">
        <f t="shared" si="73"/>
        <v>-2.2771700643921489</v>
      </c>
      <c r="AR196" s="10">
        <f t="shared" si="74"/>
        <v>11.951554849531973</v>
      </c>
      <c r="AS196" s="10">
        <f t="shared" si="75"/>
        <v>25</v>
      </c>
    </row>
    <row r="197" spans="1:45" x14ac:dyDescent="0.25">
      <c r="A197" t="s">
        <v>45</v>
      </c>
      <c r="B197" s="10" t="s">
        <v>45</v>
      </c>
      <c r="C197" s="11">
        <v>42676</v>
      </c>
      <c r="D197" s="10" t="s">
        <v>40</v>
      </c>
      <c r="E197" s="10" t="s">
        <v>41</v>
      </c>
      <c r="F197" s="10">
        <v>20.420000000000002</v>
      </c>
      <c r="G197" s="10">
        <v>20.21</v>
      </c>
      <c r="H197" s="10">
        <v>69.7</v>
      </c>
      <c r="I197" s="10">
        <v>30</v>
      </c>
      <c r="J197" s="10">
        <v>10</v>
      </c>
      <c r="K197" s="10">
        <v>13.6</v>
      </c>
      <c r="L197" s="10">
        <v>13</v>
      </c>
      <c r="M197" s="10">
        <v>123560</v>
      </c>
      <c r="N197" s="10">
        <v>280</v>
      </c>
      <c r="O197" s="10">
        <v>30</v>
      </c>
      <c r="P197" s="10">
        <v>32</v>
      </c>
      <c r="Q197" s="10">
        <v>29</v>
      </c>
      <c r="R197" s="10">
        <v>344</v>
      </c>
      <c r="S197" s="10">
        <v>378</v>
      </c>
      <c r="T197" s="10">
        <v>28465</v>
      </c>
      <c r="U197" s="10">
        <v>3</v>
      </c>
      <c r="V197" s="12">
        <v>1344</v>
      </c>
      <c r="W197" s="12">
        <v>12.5</v>
      </c>
      <c r="X197" s="10">
        <f t="shared" si="57"/>
        <v>13.3</v>
      </c>
      <c r="Y197" s="10">
        <f t="shared" si="58"/>
        <v>-0.80000000000000071</v>
      </c>
      <c r="Z197" s="10">
        <f t="shared" si="59"/>
        <v>1305.44</v>
      </c>
      <c r="AA197" s="10">
        <f t="shared" si="60"/>
        <v>1.1567342194541914</v>
      </c>
      <c r="AB197" s="10"/>
      <c r="AC197" s="10"/>
      <c r="AD197" s="10">
        <f t="shared" si="61"/>
        <v>10.504864800000002</v>
      </c>
      <c r="AE197" s="10">
        <f t="shared" si="62"/>
        <v>10.396832400000001</v>
      </c>
      <c r="AF197" s="10">
        <f t="shared" si="63"/>
        <v>5.1444000000000001</v>
      </c>
      <c r="AG197" s="10">
        <v>0.65</v>
      </c>
      <c r="AH197" s="10">
        <f t="shared" si="64"/>
        <v>12988.031082873937</v>
      </c>
      <c r="AI197" s="10">
        <f t="shared" si="65"/>
        <v>55497.254971741539</v>
      </c>
      <c r="AJ197" s="10">
        <f t="shared" si="66"/>
        <v>-42509.2238888676</v>
      </c>
      <c r="AK197" s="10">
        <f t="shared" si="67"/>
        <v>-631.37325175233241</v>
      </c>
      <c r="AL197" s="10">
        <f t="shared" si="68"/>
        <v>29096.373251752331</v>
      </c>
      <c r="AM197" s="15">
        <f t="shared" si="69"/>
        <v>2.2180686869922055</v>
      </c>
      <c r="AN197" s="15">
        <f t="shared" si="70"/>
        <v>20.963556360045409</v>
      </c>
      <c r="AO197" s="15">
        <f t="shared" si="71"/>
        <v>10.78449193386176</v>
      </c>
      <c r="AP197" s="10">
        <f t="shared" si="72"/>
        <v>-0.27962713386175864</v>
      </c>
      <c r="AQ197" s="10">
        <f t="shared" si="73"/>
        <v>-2.5928633038684881</v>
      </c>
      <c r="AR197" s="10">
        <f t="shared" si="74"/>
        <v>10.86547534115337</v>
      </c>
      <c r="AS197" s="10">
        <f t="shared" si="75"/>
        <v>29</v>
      </c>
    </row>
    <row r="198" spans="1:45" x14ac:dyDescent="0.25">
      <c r="A198" t="s">
        <v>45</v>
      </c>
      <c r="B198" s="10" t="s">
        <v>45</v>
      </c>
      <c r="C198" s="11">
        <v>42677</v>
      </c>
      <c r="D198" s="10" t="s">
        <v>40</v>
      </c>
      <c r="E198" s="10" t="s">
        <v>41</v>
      </c>
      <c r="F198" s="10">
        <v>19.920000000000002</v>
      </c>
      <c r="G198" s="10">
        <v>20.04</v>
      </c>
      <c r="H198" s="10">
        <v>69.099999999999994</v>
      </c>
      <c r="I198" s="10">
        <v>80</v>
      </c>
      <c r="J198" s="10">
        <v>18</v>
      </c>
      <c r="K198" s="10">
        <v>13.6</v>
      </c>
      <c r="L198" s="10">
        <v>13</v>
      </c>
      <c r="M198" s="10">
        <v>123410</v>
      </c>
      <c r="N198" s="10">
        <v>233</v>
      </c>
      <c r="O198" s="10">
        <v>80</v>
      </c>
      <c r="P198" s="10">
        <v>26</v>
      </c>
      <c r="Q198" s="10">
        <v>25</v>
      </c>
      <c r="R198" s="10">
        <v>346</v>
      </c>
      <c r="S198" s="10">
        <v>384</v>
      </c>
      <c r="T198" s="10">
        <v>27476</v>
      </c>
      <c r="U198" s="10">
        <v>4</v>
      </c>
      <c r="V198" s="12">
        <v>1344</v>
      </c>
      <c r="W198" s="12">
        <v>12.5</v>
      </c>
      <c r="X198" s="10">
        <f t="shared" si="57"/>
        <v>13.3</v>
      </c>
      <c r="Y198" s="10">
        <f t="shared" si="58"/>
        <v>-0.80000000000000071</v>
      </c>
      <c r="Z198" s="10">
        <f t="shared" si="59"/>
        <v>1305.44</v>
      </c>
      <c r="AA198" s="10">
        <f t="shared" si="60"/>
        <v>1.1799346383635183</v>
      </c>
      <c r="AB198" s="10"/>
      <c r="AC198" s="10"/>
      <c r="AD198" s="10">
        <f t="shared" si="61"/>
        <v>10.247644800000002</v>
      </c>
      <c r="AE198" s="10">
        <f t="shared" si="62"/>
        <v>10.309377599999999</v>
      </c>
      <c r="AF198" s="10">
        <f t="shared" si="63"/>
        <v>9.259920000000001</v>
      </c>
      <c r="AG198" s="10">
        <v>0.21659999999999999</v>
      </c>
      <c r="AH198" s="10">
        <f t="shared" si="64"/>
        <v>14304.009578560886</v>
      </c>
      <c r="AI198" s="10">
        <f t="shared" si="65"/>
        <v>55661.983324676206</v>
      </c>
      <c r="AJ198" s="10">
        <f t="shared" si="66"/>
        <v>-41357.97374611532</v>
      </c>
      <c r="AK198" s="10">
        <f t="shared" si="67"/>
        <v>-609.107097313699</v>
      </c>
      <c r="AL198" s="10">
        <f t="shared" si="68"/>
        <v>28085.107097313699</v>
      </c>
      <c r="AM198" s="15">
        <f t="shared" si="69"/>
        <v>2.2168696219016573</v>
      </c>
      <c r="AN198" s="15">
        <f t="shared" si="70"/>
        <v>20.752317450492843</v>
      </c>
      <c r="AO198" s="15">
        <f t="shared" si="71"/>
        <v>10.675822189231539</v>
      </c>
      <c r="AP198" s="10">
        <f t="shared" si="72"/>
        <v>-0.42817738923153748</v>
      </c>
      <c r="AQ198" s="10">
        <f t="shared" si="73"/>
        <v>-4.0107205013533322</v>
      </c>
      <c r="AR198" s="10">
        <f t="shared" si="74"/>
        <v>14.598130127119589</v>
      </c>
      <c r="AS198" s="10">
        <f t="shared" si="75"/>
        <v>25</v>
      </c>
    </row>
    <row r="199" spans="1:45" x14ac:dyDescent="0.25">
      <c r="A199" t="s">
        <v>45</v>
      </c>
      <c r="B199" s="10" t="s">
        <v>45</v>
      </c>
      <c r="C199" s="11">
        <v>42678</v>
      </c>
      <c r="D199" s="10" t="s">
        <v>40</v>
      </c>
      <c r="E199" s="10" t="s">
        <v>41</v>
      </c>
      <c r="F199" s="10">
        <v>20.29</v>
      </c>
      <c r="G199" s="10">
        <v>20.25</v>
      </c>
      <c r="H199" s="10">
        <v>70.5</v>
      </c>
      <c r="I199" s="10">
        <v>50</v>
      </c>
      <c r="J199" s="10">
        <v>18</v>
      </c>
      <c r="K199" s="10">
        <v>13</v>
      </c>
      <c r="L199" s="10">
        <v>12.5</v>
      </c>
      <c r="M199" s="10">
        <v>123300</v>
      </c>
      <c r="N199" s="10">
        <v>233</v>
      </c>
      <c r="O199" s="10">
        <v>50</v>
      </c>
      <c r="P199" s="10">
        <v>29</v>
      </c>
      <c r="Q199" s="10">
        <v>27</v>
      </c>
      <c r="R199" s="10">
        <v>353</v>
      </c>
      <c r="S199" s="10">
        <v>393</v>
      </c>
      <c r="T199" s="10">
        <v>29202</v>
      </c>
      <c r="U199" s="10">
        <v>4</v>
      </c>
      <c r="V199" s="12">
        <v>1344</v>
      </c>
      <c r="W199" s="12">
        <v>12.5</v>
      </c>
      <c r="X199" s="10">
        <f t="shared" si="57"/>
        <v>12.75</v>
      </c>
      <c r="Y199" s="10">
        <f t="shared" si="58"/>
        <v>-0.25</v>
      </c>
      <c r="Z199" s="10">
        <f t="shared" si="59"/>
        <v>1331.95</v>
      </c>
      <c r="AA199" s="10">
        <f t="shared" si="60"/>
        <v>1.1682192522470511</v>
      </c>
      <c r="AB199" s="10"/>
      <c r="AC199" s="10"/>
      <c r="AD199" s="10">
        <f t="shared" si="61"/>
        <v>10.4379876</v>
      </c>
      <c r="AE199" s="10">
        <f t="shared" si="62"/>
        <v>10.41741</v>
      </c>
      <c r="AF199" s="10">
        <f t="shared" si="63"/>
        <v>9.259920000000001</v>
      </c>
      <c r="AG199" s="10">
        <v>0.34670000000000001</v>
      </c>
      <c r="AH199" s="10">
        <f t="shared" si="64"/>
        <v>23128.666643894256</v>
      </c>
      <c r="AI199" s="10">
        <f t="shared" si="65"/>
        <v>57413.062389389939</v>
      </c>
      <c r="AJ199" s="10">
        <f t="shared" si="66"/>
        <v>-34284.395745495684</v>
      </c>
      <c r="AK199" s="10">
        <f t="shared" si="67"/>
        <v>-510.22086726154885</v>
      </c>
      <c r="AL199" s="10">
        <f t="shared" si="68"/>
        <v>29712.220867261549</v>
      </c>
      <c r="AM199" s="15">
        <f t="shared" si="69"/>
        <v>1.7472120651378291</v>
      </c>
      <c r="AN199" s="15">
        <f t="shared" si="70"/>
        <v>21.096316159918807</v>
      </c>
      <c r="AO199" s="15">
        <f t="shared" si="71"/>
        <v>10.852788885308632</v>
      </c>
      <c r="AP199" s="10">
        <f t="shared" si="72"/>
        <v>-0.41480128530863247</v>
      </c>
      <c r="AQ199" s="10">
        <f t="shared" si="73"/>
        <v>-3.8220708952529887</v>
      </c>
      <c r="AR199" s="10">
        <f t="shared" si="74"/>
        <v>2.8458467994102916</v>
      </c>
      <c r="AS199" s="10">
        <f t="shared" si="75"/>
        <v>27</v>
      </c>
    </row>
    <row r="200" spans="1:45" x14ac:dyDescent="0.25">
      <c r="A200" t="s">
        <v>45</v>
      </c>
      <c r="B200" s="10" t="s">
        <v>45</v>
      </c>
      <c r="C200" s="11">
        <v>42679</v>
      </c>
      <c r="D200" s="10" t="s">
        <v>40</v>
      </c>
      <c r="E200" s="10" t="s">
        <v>41</v>
      </c>
      <c r="F200" s="10">
        <v>20.36</v>
      </c>
      <c r="G200" s="10">
        <v>20.64</v>
      </c>
      <c r="H200" s="10">
        <v>70.599999999999994</v>
      </c>
      <c r="I200" s="10">
        <v>60</v>
      </c>
      <c r="J200" s="10">
        <v>15</v>
      </c>
      <c r="K200" s="10">
        <v>13</v>
      </c>
      <c r="L200" s="10">
        <v>12.5</v>
      </c>
      <c r="M200" s="10">
        <v>123180</v>
      </c>
      <c r="N200" s="10">
        <v>233</v>
      </c>
      <c r="O200" s="10">
        <v>60</v>
      </c>
      <c r="P200" s="10">
        <v>29</v>
      </c>
      <c r="Q200" s="10">
        <v>26</v>
      </c>
      <c r="R200" s="10">
        <v>360</v>
      </c>
      <c r="S200" s="10">
        <v>404</v>
      </c>
      <c r="T200" s="10">
        <v>28911</v>
      </c>
      <c r="U200" s="10">
        <v>3</v>
      </c>
      <c r="V200" s="12">
        <v>1344</v>
      </c>
      <c r="W200" s="12">
        <v>12.5</v>
      </c>
      <c r="X200" s="10">
        <f t="shared" si="57"/>
        <v>12.75</v>
      </c>
      <c r="Y200" s="10">
        <f t="shared" si="58"/>
        <v>-0.25</v>
      </c>
      <c r="Z200" s="10">
        <f t="shared" si="59"/>
        <v>1331.95</v>
      </c>
      <c r="AA200" s="10">
        <f t="shared" si="60"/>
        <v>1.1682192522470511</v>
      </c>
      <c r="AB200" s="10"/>
      <c r="AC200" s="10"/>
      <c r="AD200" s="10">
        <f t="shared" si="61"/>
        <v>10.473998399999999</v>
      </c>
      <c r="AE200" s="10">
        <f t="shared" si="62"/>
        <v>10.6180416</v>
      </c>
      <c r="AF200" s="10">
        <f t="shared" si="63"/>
        <v>7.7165999999999997</v>
      </c>
      <c r="AG200" s="10">
        <v>0.24</v>
      </c>
      <c r="AH200" s="10">
        <f t="shared" si="64"/>
        <v>11118.482186277401</v>
      </c>
      <c r="AI200" s="10">
        <f t="shared" si="65"/>
        <v>59645.824095787968</v>
      </c>
      <c r="AJ200" s="10">
        <f t="shared" si="66"/>
        <v>-48527.341909510564</v>
      </c>
      <c r="AK200" s="10">
        <f t="shared" si="67"/>
        <v>-736.09333590372364</v>
      </c>
      <c r="AL200" s="10">
        <f t="shared" si="68"/>
        <v>29647.093335903723</v>
      </c>
      <c r="AM200" s="15">
        <f t="shared" si="69"/>
        <v>2.5460666732514357</v>
      </c>
      <c r="AN200" s="15">
        <f t="shared" si="70"/>
        <v>21.085192640802656</v>
      </c>
      <c r="AO200" s="15">
        <f t="shared" si="71"/>
        <v>10.847066502134519</v>
      </c>
      <c r="AP200" s="10">
        <f t="shared" si="72"/>
        <v>-0.37306810213451946</v>
      </c>
      <c r="AQ200" s="10">
        <f t="shared" si="73"/>
        <v>-3.4393455784668228</v>
      </c>
      <c r="AR200" s="10">
        <f t="shared" si="74"/>
        <v>18.120733445083975</v>
      </c>
      <c r="AS200" s="10">
        <f t="shared" si="75"/>
        <v>26</v>
      </c>
    </row>
    <row r="201" spans="1:45" x14ac:dyDescent="0.25">
      <c r="A201" t="s">
        <v>45</v>
      </c>
      <c r="B201" s="10" t="s">
        <v>45</v>
      </c>
      <c r="C201" s="11">
        <v>42680</v>
      </c>
      <c r="D201" s="10" t="s">
        <v>40</v>
      </c>
      <c r="E201" s="10" t="s">
        <v>41</v>
      </c>
      <c r="F201" s="10">
        <v>19.75</v>
      </c>
      <c r="G201" s="10">
        <v>20.25</v>
      </c>
      <c r="H201" s="10">
        <v>70.400000000000006</v>
      </c>
      <c r="I201" s="10">
        <v>100</v>
      </c>
      <c r="J201" s="10">
        <v>24</v>
      </c>
      <c r="K201" s="10">
        <v>13</v>
      </c>
      <c r="L201" s="10">
        <v>12.5</v>
      </c>
      <c r="M201" s="10">
        <v>123060</v>
      </c>
      <c r="N201" s="10">
        <v>236</v>
      </c>
      <c r="O201" s="10">
        <v>100</v>
      </c>
      <c r="P201" s="10">
        <v>28</v>
      </c>
      <c r="Q201" s="10">
        <v>25</v>
      </c>
      <c r="R201" s="10">
        <v>352</v>
      </c>
      <c r="S201" s="10">
        <v>388</v>
      </c>
      <c r="T201" s="10">
        <v>29571</v>
      </c>
      <c r="U201" s="10">
        <v>4</v>
      </c>
      <c r="V201" s="12">
        <v>1344</v>
      </c>
      <c r="W201" s="12">
        <v>12.5</v>
      </c>
      <c r="X201" s="10">
        <f t="shared" si="57"/>
        <v>12.75</v>
      </c>
      <c r="Y201" s="10">
        <f t="shared" si="58"/>
        <v>-0.25</v>
      </c>
      <c r="Z201" s="10">
        <f t="shared" si="59"/>
        <v>1331.95</v>
      </c>
      <c r="AA201" s="10">
        <f t="shared" si="60"/>
        <v>1.1720984461778068</v>
      </c>
      <c r="AB201" s="10"/>
      <c r="AC201" s="10"/>
      <c r="AD201" s="10">
        <f t="shared" si="61"/>
        <v>10.16019</v>
      </c>
      <c r="AE201" s="10">
        <f t="shared" si="62"/>
        <v>10.41741</v>
      </c>
      <c r="AF201" s="10">
        <f t="shared" si="63"/>
        <v>12.34656</v>
      </c>
      <c r="AG201" s="10">
        <v>0.15</v>
      </c>
      <c r="AH201" s="10">
        <f t="shared" si="64"/>
        <v>17848.643626544737</v>
      </c>
      <c r="AI201" s="10">
        <f t="shared" si="65"/>
        <v>57603.708454106498</v>
      </c>
      <c r="AJ201" s="10">
        <f t="shared" si="66"/>
        <v>-39755.064827561757</v>
      </c>
      <c r="AK201" s="10">
        <f t="shared" si="67"/>
        <v>-591.63544269327167</v>
      </c>
      <c r="AL201" s="10">
        <f t="shared" si="68"/>
        <v>30162.63544269327</v>
      </c>
      <c r="AM201" s="15">
        <f t="shared" si="69"/>
        <v>2.0007285607293306</v>
      </c>
      <c r="AN201" s="15">
        <f t="shared" si="70"/>
        <v>21.193290756784776</v>
      </c>
      <c r="AO201" s="15">
        <f t="shared" si="71"/>
        <v>10.90267649692036</v>
      </c>
      <c r="AP201" s="10">
        <f t="shared" si="72"/>
        <v>-0.74248649692036039</v>
      </c>
      <c r="AQ201" s="10">
        <f t="shared" si="73"/>
        <v>-6.8101304952970763</v>
      </c>
      <c r="AR201" s="10">
        <f t="shared" si="74"/>
        <v>6.2560759714009881</v>
      </c>
      <c r="AS201" s="10">
        <f t="shared" si="75"/>
        <v>25</v>
      </c>
    </row>
    <row r="202" spans="1:45" x14ac:dyDescent="0.25">
      <c r="A202" t="s">
        <v>45</v>
      </c>
      <c r="B202" s="10" t="s">
        <v>45</v>
      </c>
      <c r="C202" s="11">
        <v>42681</v>
      </c>
      <c r="D202" s="10" t="s">
        <v>40</v>
      </c>
      <c r="E202" s="10" t="s">
        <v>41</v>
      </c>
      <c r="F202" s="10">
        <v>19.2</v>
      </c>
      <c r="G202" s="10">
        <v>19.84</v>
      </c>
      <c r="H202" s="10">
        <v>68.900000000000006</v>
      </c>
      <c r="I202" s="10">
        <v>100</v>
      </c>
      <c r="J202" s="10">
        <v>25</v>
      </c>
      <c r="K202" s="10">
        <v>13</v>
      </c>
      <c r="L202" s="10">
        <v>12.5</v>
      </c>
      <c r="M202" s="10">
        <v>122940</v>
      </c>
      <c r="N202" s="10">
        <v>236</v>
      </c>
      <c r="O202" s="10">
        <v>100</v>
      </c>
      <c r="P202" s="10">
        <v>28</v>
      </c>
      <c r="Q202" s="10">
        <v>25</v>
      </c>
      <c r="R202" s="10">
        <v>348</v>
      </c>
      <c r="S202" s="10">
        <v>384</v>
      </c>
      <c r="T202" s="10">
        <v>28036</v>
      </c>
      <c r="U202" s="10">
        <v>5</v>
      </c>
      <c r="V202" s="12">
        <v>1344</v>
      </c>
      <c r="W202" s="12">
        <v>12.5</v>
      </c>
      <c r="X202" s="10">
        <f t="shared" si="57"/>
        <v>12.75</v>
      </c>
      <c r="Y202" s="10">
        <f t="shared" si="58"/>
        <v>-0.25</v>
      </c>
      <c r="Z202" s="10">
        <f t="shared" si="59"/>
        <v>1331.95</v>
      </c>
      <c r="AA202" s="10">
        <f t="shared" si="60"/>
        <v>1.1720984461778068</v>
      </c>
      <c r="AB202" s="10"/>
      <c r="AC202" s="10"/>
      <c r="AD202" s="10">
        <f t="shared" si="61"/>
        <v>9.8772479999999998</v>
      </c>
      <c r="AE202" s="10">
        <f t="shared" si="62"/>
        <v>10.206489599999999</v>
      </c>
      <c r="AF202" s="10">
        <f t="shared" si="63"/>
        <v>12.861000000000001</v>
      </c>
      <c r="AG202" s="10">
        <v>0.15</v>
      </c>
      <c r="AH202" s="10">
        <f t="shared" si="64"/>
        <v>19367.017823941773</v>
      </c>
      <c r="AI202" s="10">
        <f t="shared" si="65"/>
        <v>55294.727760945556</v>
      </c>
      <c r="AJ202" s="10">
        <f t="shared" si="66"/>
        <v>-35927.709937003783</v>
      </c>
      <c r="AK202" s="10">
        <f t="shared" si="67"/>
        <v>-523.8511397483511</v>
      </c>
      <c r="AL202" s="10">
        <f t="shared" si="68"/>
        <v>28559.851139748353</v>
      </c>
      <c r="AM202" s="15">
        <f t="shared" si="69"/>
        <v>1.8684945775016142</v>
      </c>
      <c r="AN202" s="15">
        <f t="shared" si="70"/>
        <v>20.862281989752159</v>
      </c>
      <c r="AO202" s="15">
        <f t="shared" si="71"/>
        <v>10.732392346808101</v>
      </c>
      <c r="AP202" s="10">
        <f t="shared" si="72"/>
        <v>-0.85514434680810147</v>
      </c>
      <c r="AQ202" s="10">
        <f t="shared" si="73"/>
        <v>-7.967881895991515</v>
      </c>
      <c r="AR202" s="10">
        <f t="shared" si="74"/>
        <v>6.5720646997078287</v>
      </c>
      <c r="AS202" s="10">
        <f t="shared" si="75"/>
        <v>25</v>
      </c>
    </row>
    <row r="203" spans="1:45" x14ac:dyDescent="0.25">
      <c r="A203" t="s">
        <v>45</v>
      </c>
      <c r="B203" s="10" t="s">
        <v>45</v>
      </c>
      <c r="C203" s="11">
        <v>42682</v>
      </c>
      <c r="D203" s="10" t="s">
        <v>40</v>
      </c>
      <c r="E203" s="10" t="s">
        <v>41</v>
      </c>
      <c r="F203" s="10">
        <v>20.36</v>
      </c>
      <c r="G203" s="10">
        <v>20.68</v>
      </c>
      <c r="H203" s="10">
        <v>70.099999999999994</v>
      </c>
      <c r="I203" s="10">
        <v>130</v>
      </c>
      <c r="J203" s="10">
        <v>20</v>
      </c>
      <c r="K203" s="10">
        <v>13</v>
      </c>
      <c r="L203" s="10">
        <v>12.5</v>
      </c>
      <c r="M203" s="10">
        <v>122800</v>
      </c>
      <c r="N203" s="10">
        <v>243</v>
      </c>
      <c r="O203" s="10">
        <v>130</v>
      </c>
      <c r="P203" s="10">
        <v>26</v>
      </c>
      <c r="Q203" s="10">
        <v>22</v>
      </c>
      <c r="R203" s="10">
        <v>347</v>
      </c>
      <c r="S203" s="10">
        <v>387</v>
      </c>
      <c r="T203" s="10">
        <v>27939</v>
      </c>
      <c r="U203" s="10">
        <v>4</v>
      </c>
      <c r="V203" s="12">
        <v>1344</v>
      </c>
      <c r="W203" s="12">
        <v>12.5</v>
      </c>
      <c r="X203" s="10">
        <f t="shared" si="57"/>
        <v>12.75</v>
      </c>
      <c r="Y203" s="10">
        <f t="shared" si="58"/>
        <v>-0.25</v>
      </c>
      <c r="Z203" s="10">
        <f t="shared" si="59"/>
        <v>1331.95</v>
      </c>
      <c r="AA203" s="10">
        <f t="shared" si="60"/>
        <v>1.1799346383635183</v>
      </c>
      <c r="AB203" s="10"/>
      <c r="AC203" s="10"/>
      <c r="AD203" s="10">
        <f t="shared" si="61"/>
        <v>10.473998399999999</v>
      </c>
      <c r="AE203" s="10">
        <f t="shared" si="62"/>
        <v>10.638619200000001</v>
      </c>
      <c r="AF203" s="10">
        <f t="shared" si="63"/>
        <v>10.2888</v>
      </c>
      <c r="AG203" s="10">
        <v>-0.58320000000000005</v>
      </c>
      <c r="AH203" s="10">
        <f t="shared" si="64"/>
        <v>-48513.526244230852</v>
      </c>
      <c r="AI203" s="10">
        <f t="shared" si="65"/>
        <v>60477.707154184296</v>
      </c>
      <c r="AJ203" s="10">
        <f t="shared" si="66"/>
        <v>-108991.23339841515</v>
      </c>
      <c r="AK203" s="10">
        <f t="shared" si="67"/>
        <v>-1656.451754662944</v>
      </c>
      <c r="AL203" s="10">
        <f t="shared" si="68"/>
        <v>29595.451754662943</v>
      </c>
      <c r="AM203" s="15">
        <f t="shared" si="69"/>
        <v>5.9288154717883357</v>
      </c>
      <c r="AN203" s="15">
        <f t="shared" si="70"/>
        <v>21.081818456750533</v>
      </c>
      <c r="AO203" s="15">
        <f t="shared" si="71"/>
        <v>10.845330686890744</v>
      </c>
      <c r="AP203" s="10">
        <f t="shared" si="72"/>
        <v>-0.37133228689074471</v>
      </c>
      <c r="AQ203" s="10">
        <f t="shared" si="73"/>
        <v>-3.4238908670584967</v>
      </c>
      <c r="AR203" s="10">
        <f t="shared" si="74"/>
        <v>17.304509010655106</v>
      </c>
      <c r="AS203" s="10">
        <f t="shared" si="75"/>
        <v>22</v>
      </c>
    </row>
    <row r="204" spans="1:45" x14ac:dyDescent="0.25">
      <c r="A204" t="s">
        <v>45</v>
      </c>
      <c r="B204" s="10" t="s">
        <v>45</v>
      </c>
      <c r="C204" s="11">
        <v>42683</v>
      </c>
      <c r="D204" s="10" t="s">
        <v>40</v>
      </c>
      <c r="E204" s="10" t="s">
        <v>41</v>
      </c>
      <c r="F204" s="10">
        <v>20.96</v>
      </c>
      <c r="G204" s="10">
        <v>21.71</v>
      </c>
      <c r="H204" s="10">
        <v>70.900000000000006</v>
      </c>
      <c r="I204" s="10">
        <v>150</v>
      </c>
      <c r="J204" s="10">
        <v>16</v>
      </c>
      <c r="K204" s="10">
        <v>13</v>
      </c>
      <c r="L204" s="10">
        <v>12.5</v>
      </c>
      <c r="M204" s="10">
        <v>122660</v>
      </c>
      <c r="N204" s="10">
        <v>243</v>
      </c>
      <c r="O204" s="10">
        <v>150</v>
      </c>
      <c r="P204" s="10">
        <v>26</v>
      </c>
      <c r="Q204" s="10">
        <v>23</v>
      </c>
      <c r="R204" s="10">
        <v>332</v>
      </c>
      <c r="S204" s="10">
        <v>384</v>
      </c>
      <c r="T204" s="10">
        <v>29179</v>
      </c>
      <c r="U204" s="10">
        <v>4</v>
      </c>
      <c r="V204" s="12">
        <v>1344</v>
      </c>
      <c r="W204" s="12">
        <v>12.5</v>
      </c>
      <c r="X204" s="10">
        <f t="shared" si="57"/>
        <v>12.75</v>
      </c>
      <c r="Y204" s="10">
        <f t="shared" si="58"/>
        <v>-0.25</v>
      </c>
      <c r="Z204" s="10">
        <f t="shared" si="59"/>
        <v>1331.95</v>
      </c>
      <c r="AA204" s="10">
        <f t="shared" si="60"/>
        <v>1.1799346383635183</v>
      </c>
      <c r="AB204" s="10"/>
      <c r="AC204" s="10"/>
      <c r="AD204" s="10">
        <f t="shared" si="61"/>
        <v>10.782662400000001</v>
      </c>
      <c r="AE204" s="10">
        <f t="shared" si="62"/>
        <v>11.1684924</v>
      </c>
      <c r="AF204" s="10">
        <f t="shared" si="63"/>
        <v>8.2310400000000001</v>
      </c>
      <c r="AG204" s="10">
        <v>-0.85</v>
      </c>
      <c r="AH204" s="10">
        <f t="shared" si="64"/>
        <v>-45252.671942492423</v>
      </c>
      <c r="AI204" s="10">
        <f t="shared" si="65"/>
        <v>66652.108987157786</v>
      </c>
      <c r="AJ204" s="10">
        <f t="shared" si="66"/>
        <v>-111904.78092965021</v>
      </c>
      <c r="AK204" s="10">
        <f t="shared" si="67"/>
        <v>-1785.4395647663762</v>
      </c>
      <c r="AL204" s="10">
        <f t="shared" si="68"/>
        <v>30964.439564766377</v>
      </c>
      <c r="AM204" s="15">
        <f t="shared" si="69"/>
        <v>6.1189196503183005</v>
      </c>
      <c r="AN204" s="15">
        <f t="shared" si="70"/>
        <v>21.363231164223208</v>
      </c>
      <c r="AO204" s="15">
        <f t="shared" si="71"/>
        <v>10.990100640122987</v>
      </c>
      <c r="AP204" s="10">
        <f t="shared" si="72"/>
        <v>-0.20743824012298617</v>
      </c>
      <c r="AQ204" s="10">
        <f t="shared" si="73"/>
        <v>-1.8875008238383593</v>
      </c>
      <c r="AR204" s="10">
        <f t="shared" si="74"/>
        <v>7.9952082773286834</v>
      </c>
      <c r="AS204" s="10">
        <f t="shared" si="75"/>
        <v>23</v>
      </c>
    </row>
    <row r="205" spans="1:45" x14ac:dyDescent="0.25">
      <c r="A205" t="s">
        <v>45</v>
      </c>
      <c r="B205" s="10" t="s">
        <v>45</v>
      </c>
      <c r="C205" s="11">
        <v>42684</v>
      </c>
      <c r="D205" s="10" t="s">
        <v>40</v>
      </c>
      <c r="E205" s="10" t="s">
        <v>41</v>
      </c>
      <c r="F205" s="10">
        <v>20.6</v>
      </c>
      <c r="G205" s="10">
        <v>20.76</v>
      </c>
      <c r="H205" s="10">
        <v>70.8</v>
      </c>
      <c r="I205" s="10">
        <v>100</v>
      </c>
      <c r="J205" s="10">
        <v>21</v>
      </c>
      <c r="K205" s="10">
        <v>13</v>
      </c>
      <c r="L205" s="10">
        <v>12.5</v>
      </c>
      <c r="M205" s="10">
        <v>122510</v>
      </c>
      <c r="N205" s="10">
        <v>243</v>
      </c>
      <c r="O205" s="10">
        <v>100</v>
      </c>
      <c r="P205" s="10">
        <v>23</v>
      </c>
      <c r="Q205" s="10">
        <v>22</v>
      </c>
      <c r="R205" s="10">
        <v>348</v>
      </c>
      <c r="S205" s="10">
        <v>406</v>
      </c>
      <c r="T205" s="10">
        <v>29385</v>
      </c>
      <c r="U205" s="10">
        <v>4</v>
      </c>
      <c r="V205" s="12">
        <v>1344</v>
      </c>
      <c r="W205" s="12">
        <v>12.5</v>
      </c>
      <c r="X205" s="10">
        <f t="shared" si="57"/>
        <v>12.75</v>
      </c>
      <c r="Y205" s="10">
        <f t="shared" si="58"/>
        <v>-0.25</v>
      </c>
      <c r="Z205" s="10">
        <f t="shared" si="59"/>
        <v>1331.95</v>
      </c>
      <c r="AA205" s="10">
        <f t="shared" si="60"/>
        <v>1.1918873782422643</v>
      </c>
      <c r="AB205" s="10"/>
      <c r="AC205" s="10"/>
      <c r="AD205" s="10">
        <f t="shared" si="61"/>
        <v>10.597464</v>
      </c>
      <c r="AE205" s="10">
        <f t="shared" si="62"/>
        <v>10.679774400000001</v>
      </c>
      <c r="AF205" s="10">
        <f t="shared" si="63"/>
        <v>10.803240000000001</v>
      </c>
      <c r="AG205" s="10">
        <v>0.15</v>
      </c>
      <c r="AH205" s="10">
        <f t="shared" si="64"/>
        <v>13896.084774320629</v>
      </c>
      <c r="AI205" s="10">
        <f t="shared" si="65"/>
        <v>61563.913234990301</v>
      </c>
      <c r="AJ205" s="10">
        <f t="shared" si="66"/>
        <v>-47667.828460669669</v>
      </c>
      <c r="AK205" s="10">
        <f t="shared" si="67"/>
        <v>-727.25950585407338</v>
      </c>
      <c r="AL205" s="10">
        <f t="shared" si="68"/>
        <v>30112.259505854072</v>
      </c>
      <c r="AM205" s="15">
        <f t="shared" si="69"/>
        <v>2.4749345103082248</v>
      </c>
      <c r="AN205" s="15">
        <f t="shared" si="70"/>
        <v>21.193694124901821</v>
      </c>
      <c r="AO205" s="15">
        <f t="shared" si="71"/>
        <v>10.902884005614492</v>
      </c>
      <c r="AP205" s="10">
        <f t="shared" si="72"/>
        <v>-0.30542000561449179</v>
      </c>
      <c r="AQ205" s="10">
        <f t="shared" si="73"/>
        <v>-2.8012772167182032</v>
      </c>
      <c r="AR205" s="10">
        <f t="shared" si="74"/>
        <v>5.6378617439040291</v>
      </c>
      <c r="AS205" s="10">
        <f t="shared" si="75"/>
        <v>22</v>
      </c>
    </row>
    <row r="206" spans="1:45" x14ac:dyDescent="0.25">
      <c r="A206" t="s">
        <v>45</v>
      </c>
      <c r="B206" s="10" t="s">
        <v>45</v>
      </c>
      <c r="C206" s="11">
        <v>42685</v>
      </c>
      <c r="D206" s="10" t="s">
        <v>40</v>
      </c>
      <c r="E206" s="10" t="s">
        <v>41</v>
      </c>
      <c r="F206" s="10">
        <v>18.829999999999998</v>
      </c>
      <c r="G206" s="10">
        <v>19.329999999999998</v>
      </c>
      <c r="H206" s="10">
        <v>67.3</v>
      </c>
      <c r="I206" s="10">
        <v>100</v>
      </c>
      <c r="J206" s="10">
        <v>26</v>
      </c>
      <c r="K206" s="10">
        <v>13</v>
      </c>
      <c r="L206" s="10">
        <v>12.5</v>
      </c>
      <c r="M206" s="10">
        <v>122400</v>
      </c>
      <c r="N206" s="10">
        <v>244</v>
      </c>
      <c r="O206" s="10">
        <v>100</v>
      </c>
      <c r="P206" s="10">
        <v>23</v>
      </c>
      <c r="Q206" s="10">
        <v>20</v>
      </c>
      <c r="R206" s="10">
        <v>328</v>
      </c>
      <c r="S206" s="10">
        <v>377</v>
      </c>
      <c r="T206" s="10">
        <v>26176</v>
      </c>
      <c r="U206" s="10">
        <v>5</v>
      </c>
      <c r="V206" s="12">
        <v>1344</v>
      </c>
      <c r="W206" s="12">
        <v>12.5</v>
      </c>
      <c r="X206" s="10">
        <f t="shared" si="57"/>
        <v>12.75</v>
      </c>
      <c r="Y206" s="10">
        <f t="shared" si="58"/>
        <v>-0.25</v>
      </c>
      <c r="Z206" s="10">
        <f t="shared" si="59"/>
        <v>1331.95</v>
      </c>
      <c r="AA206" s="10">
        <f t="shared" si="60"/>
        <v>1.1918873782422643</v>
      </c>
      <c r="AB206" s="10"/>
      <c r="AC206" s="10"/>
      <c r="AD206" s="10">
        <f t="shared" si="61"/>
        <v>9.6869052</v>
      </c>
      <c r="AE206" s="10">
        <f t="shared" si="62"/>
        <v>9.9441251999999984</v>
      </c>
      <c r="AF206" s="10">
        <f t="shared" si="63"/>
        <v>13.375440000000001</v>
      </c>
      <c r="AG206" s="10">
        <v>0.15</v>
      </c>
      <c r="AH206" s="10">
        <f t="shared" si="64"/>
        <v>21301.027908028904</v>
      </c>
      <c r="AI206" s="10">
        <f t="shared" si="65"/>
        <v>53374.67297592626</v>
      </c>
      <c r="AJ206" s="10">
        <f t="shared" si="66"/>
        <v>-32073.645067897356</v>
      </c>
      <c r="AK206" s="10">
        <f t="shared" si="67"/>
        <v>-455.63477453647681</v>
      </c>
      <c r="AL206" s="10">
        <f t="shared" si="68"/>
        <v>26631.634774536476</v>
      </c>
      <c r="AM206" s="15">
        <f t="shared" si="69"/>
        <v>1.7406585213037762</v>
      </c>
      <c r="AN206" s="15">
        <f t="shared" si="70"/>
        <v>20.452794046814258</v>
      </c>
      <c r="AO206" s="15">
        <f t="shared" si="71"/>
        <v>10.521735369443126</v>
      </c>
      <c r="AP206" s="10">
        <f t="shared" si="72"/>
        <v>-0.83483016944312638</v>
      </c>
      <c r="AQ206" s="10">
        <f t="shared" si="73"/>
        <v>-7.9343391572801982</v>
      </c>
      <c r="AR206" s="10">
        <f t="shared" si="74"/>
        <v>6.9569420381703928</v>
      </c>
      <c r="AS206" s="10">
        <f t="shared" si="75"/>
        <v>20</v>
      </c>
    </row>
    <row r="207" spans="1:45" x14ac:dyDescent="0.25">
      <c r="A207" t="s">
        <v>45</v>
      </c>
      <c r="B207" s="10" t="s">
        <v>45</v>
      </c>
      <c r="C207" s="11">
        <v>42686</v>
      </c>
      <c r="D207" s="10" t="s">
        <v>40</v>
      </c>
      <c r="E207" s="10" t="s">
        <v>41</v>
      </c>
      <c r="F207" s="10">
        <v>19.88</v>
      </c>
      <c r="G207" s="10">
        <v>20.68</v>
      </c>
      <c r="H207" s="10">
        <v>69.3</v>
      </c>
      <c r="I207" s="10">
        <v>130</v>
      </c>
      <c r="J207" s="10">
        <v>26</v>
      </c>
      <c r="K207" s="10">
        <v>13</v>
      </c>
      <c r="L207" s="10">
        <v>12.5</v>
      </c>
      <c r="M207" s="10">
        <v>122270</v>
      </c>
      <c r="N207" s="10">
        <v>260</v>
      </c>
      <c r="O207" s="10">
        <v>130</v>
      </c>
      <c r="P207" s="10">
        <v>22</v>
      </c>
      <c r="Q207" s="10">
        <v>18</v>
      </c>
      <c r="R207" s="10">
        <v>331</v>
      </c>
      <c r="S207" s="10">
        <v>387</v>
      </c>
      <c r="T207" s="10">
        <v>28350</v>
      </c>
      <c r="U207" s="10">
        <v>5</v>
      </c>
      <c r="V207" s="12">
        <v>1344</v>
      </c>
      <c r="W207" s="12">
        <v>12.5</v>
      </c>
      <c r="X207" s="10">
        <f t="shared" si="57"/>
        <v>12.75</v>
      </c>
      <c r="Y207" s="10">
        <f t="shared" si="58"/>
        <v>-0.25</v>
      </c>
      <c r="Z207" s="10">
        <f t="shared" si="59"/>
        <v>1331.95</v>
      </c>
      <c r="AA207" s="10">
        <f t="shared" si="60"/>
        <v>1.1959256210958717</v>
      </c>
      <c r="AB207" s="10"/>
      <c r="AC207" s="10"/>
      <c r="AD207" s="10">
        <f t="shared" si="61"/>
        <v>10.2270672</v>
      </c>
      <c r="AE207" s="10">
        <f t="shared" si="62"/>
        <v>10.638619200000001</v>
      </c>
      <c r="AF207" s="10">
        <f t="shared" si="63"/>
        <v>13.375440000000001</v>
      </c>
      <c r="AG207" s="10">
        <v>-0.58320000000000005</v>
      </c>
      <c r="AH207" s="10">
        <f t="shared" si="64"/>
        <v>-83098.994156785411</v>
      </c>
      <c r="AI207" s="10">
        <f t="shared" si="65"/>
        <v>61297.327105452256</v>
      </c>
      <c r="AJ207" s="10">
        <f t="shared" si="66"/>
        <v>-144396.32126223767</v>
      </c>
      <c r="AK207" s="10">
        <f t="shared" si="67"/>
        <v>-2194.5392511283003</v>
      </c>
      <c r="AL207" s="10">
        <f t="shared" si="68"/>
        <v>30544.539251128299</v>
      </c>
      <c r="AM207" s="15">
        <f t="shared" si="69"/>
        <v>7.7408791926924128</v>
      </c>
      <c r="AN207" s="15">
        <f t="shared" si="70"/>
        <v>21.286337119275654</v>
      </c>
      <c r="AO207" s="15">
        <f t="shared" si="71"/>
        <v>10.950543267640167</v>
      </c>
      <c r="AP207" s="10">
        <f t="shared" si="72"/>
        <v>-0.72347606764016703</v>
      </c>
      <c r="AQ207" s="10">
        <f t="shared" si="73"/>
        <v>-6.6067595913538222</v>
      </c>
      <c r="AR207" s="10">
        <f t="shared" si="74"/>
        <v>19.915093379309432</v>
      </c>
      <c r="AS207" s="10">
        <f t="shared" si="75"/>
        <v>18</v>
      </c>
    </row>
    <row r="208" spans="1:45" x14ac:dyDescent="0.25">
      <c r="A208" t="s">
        <v>45</v>
      </c>
      <c r="B208" s="10" t="s">
        <v>45</v>
      </c>
      <c r="C208" s="11">
        <v>42687</v>
      </c>
      <c r="D208" s="10" t="s">
        <v>40</v>
      </c>
      <c r="E208" s="10" t="s">
        <v>41</v>
      </c>
      <c r="F208" s="10">
        <v>18.559999999999999</v>
      </c>
      <c r="G208" s="10">
        <v>18.52</v>
      </c>
      <c r="H208" s="10">
        <v>67.099999999999994</v>
      </c>
      <c r="I208" s="10">
        <v>90</v>
      </c>
      <c r="J208" s="10">
        <v>28</v>
      </c>
      <c r="K208" s="10">
        <v>13</v>
      </c>
      <c r="L208" s="10">
        <v>12.5</v>
      </c>
      <c r="M208" s="10">
        <v>122140</v>
      </c>
      <c r="N208" s="10">
        <v>270</v>
      </c>
      <c r="O208" s="10">
        <v>90</v>
      </c>
      <c r="P208" s="10">
        <v>20</v>
      </c>
      <c r="Q208" s="10">
        <v>16</v>
      </c>
      <c r="R208" s="10">
        <v>331</v>
      </c>
      <c r="S208" s="10">
        <v>387</v>
      </c>
      <c r="T208" s="10">
        <v>26347</v>
      </c>
      <c r="U208" s="10">
        <v>5</v>
      </c>
      <c r="V208" s="12">
        <v>1344</v>
      </c>
      <c r="W208" s="12">
        <v>12.5</v>
      </c>
      <c r="X208" s="10">
        <f t="shared" si="57"/>
        <v>12.75</v>
      </c>
      <c r="Y208" s="10">
        <f t="shared" si="58"/>
        <v>-0.25</v>
      </c>
      <c r="Z208" s="10">
        <f t="shared" si="59"/>
        <v>1331.95</v>
      </c>
      <c r="AA208" s="10">
        <f t="shared" si="60"/>
        <v>1.2040847588826422</v>
      </c>
      <c r="AB208" s="10"/>
      <c r="AC208" s="10"/>
      <c r="AD208" s="10">
        <f t="shared" si="61"/>
        <v>9.5480064000000002</v>
      </c>
      <c r="AE208" s="10">
        <f t="shared" si="62"/>
        <v>9.5274287999999991</v>
      </c>
      <c r="AF208" s="10">
        <f t="shared" si="63"/>
        <v>14.40432</v>
      </c>
      <c r="AG208" s="10">
        <v>0.25</v>
      </c>
      <c r="AH208" s="10">
        <f t="shared" si="64"/>
        <v>41594.941342531551</v>
      </c>
      <c r="AI208" s="10">
        <f t="shared" si="65"/>
        <v>49496.594831402923</v>
      </c>
      <c r="AJ208" s="10">
        <f t="shared" si="66"/>
        <v>-7901.6534888713722</v>
      </c>
      <c r="AK208" s="10">
        <f t="shared" si="67"/>
        <v>-107.54634431070512</v>
      </c>
      <c r="AL208" s="10">
        <f t="shared" si="68"/>
        <v>26454.546344310704</v>
      </c>
      <c r="AM208" s="15">
        <f t="shared" si="69"/>
        <v>0.40819199267735878</v>
      </c>
      <c r="AN208" s="15">
        <f t="shared" si="70"/>
        <v>20.417793695993691</v>
      </c>
      <c r="AO208" s="15">
        <f t="shared" si="71"/>
        <v>10.503729788966995</v>
      </c>
      <c r="AP208" s="10">
        <f t="shared" si="72"/>
        <v>-0.95572338896699449</v>
      </c>
      <c r="AQ208" s="10">
        <f t="shared" si="73"/>
        <v>-9.0988954225657643</v>
      </c>
      <c r="AR208" s="10">
        <f t="shared" si="74"/>
        <v>20.524134942686693</v>
      </c>
      <c r="AS208" s="10">
        <f t="shared" si="75"/>
        <v>16</v>
      </c>
    </row>
    <row r="209" spans="1:45" x14ac:dyDescent="0.25">
      <c r="A209" t="s">
        <v>45</v>
      </c>
      <c r="B209" s="10" t="s">
        <v>45</v>
      </c>
      <c r="C209" s="11">
        <v>42688</v>
      </c>
      <c r="D209" s="10" t="s">
        <v>40</v>
      </c>
      <c r="E209" s="10" t="s">
        <v>41</v>
      </c>
      <c r="F209" s="10">
        <v>20.68</v>
      </c>
      <c r="G209" s="10">
        <v>20.239999999999998</v>
      </c>
      <c r="H209" s="10">
        <v>70.2</v>
      </c>
      <c r="I209" s="10">
        <v>160</v>
      </c>
      <c r="J209" s="10">
        <v>16</v>
      </c>
      <c r="K209" s="10">
        <v>13</v>
      </c>
      <c r="L209" s="10">
        <v>12.5</v>
      </c>
      <c r="M209" s="10">
        <v>121960</v>
      </c>
      <c r="N209" s="10">
        <v>270</v>
      </c>
      <c r="O209" s="10">
        <v>160</v>
      </c>
      <c r="P209" s="10">
        <v>20</v>
      </c>
      <c r="Q209" s="10">
        <v>17</v>
      </c>
      <c r="R209" s="10">
        <v>319</v>
      </c>
      <c r="S209" s="10">
        <v>368</v>
      </c>
      <c r="T209" s="10">
        <v>28274</v>
      </c>
      <c r="U209" s="10">
        <v>4</v>
      </c>
      <c r="V209" s="12">
        <v>1344</v>
      </c>
      <c r="W209" s="12">
        <v>12.5</v>
      </c>
      <c r="X209" s="10">
        <f t="shared" si="57"/>
        <v>12.75</v>
      </c>
      <c r="Y209" s="10">
        <f t="shared" si="58"/>
        <v>-0.25</v>
      </c>
      <c r="Z209" s="10">
        <f t="shared" si="59"/>
        <v>1331.95</v>
      </c>
      <c r="AA209" s="10">
        <f t="shared" si="60"/>
        <v>1.2040847588826422</v>
      </c>
      <c r="AB209" s="10"/>
      <c r="AC209" s="10"/>
      <c r="AD209" s="10">
        <f t="shared" si="61"/>
        <v>10.638619200000001</v>
      </c>
      <c r="AE209" s="10">
        <f t="shared" si="62"/>
        <v>10.4122656</v>
      </c>
      <c r="AF209" s="10">
        <f t="shared" si="63"/>
        <v>8.2310400000000001</v>
      </c>
      <c r="AG209" s="10">
        <v>-0.78400000000000003</v>
      </c>
      <c r="AH209" s="10">
        <f t="shared" si="64"/>
        <v>-42593.219934752313</v>
      </c>
      <c r="AI209" s="10">
        <f t="shared" si="65"/>
        <v>59117.270474056793</v>
      </c>
      <c r="AJ209" s="10">
        <f t="shared" si="66"/>
        <v>-101710.4904088091</v>
      </c>
      <c r="AK209" s="10">
        <f t="shared" si="67"/>
        <v>-1512.9094863468183</v>
      </c>
      <c r="AL209" s="10">
        <f t="shared" si="68"/>
        <v>29786.90948634682</v>
      </c>
      <c r="AM209" s="15">
        <f t="shared" si="69"/>
        <v>5.3508859246898917</v>
      </c>
      <c r="AN209" s="15">
        <f t="shared" si="70"/>
        <v>21.137522077974321</v>
      </c>
      <c r="AO209" s="15">
        <f t="shared" si="71"/>
        <v>10.87398685779311</v>
      </c>
      <c r="AP209" s="10">
        <f t="shared" si="72"/>
        <v>-0.23536765779310898</v>
      </c>
      <c r="AQ209" s="10">
        <f t="shared" si="73"/>
        <v>-2.1645019519627886</v>
      </c>
      <c r="AR209" s="10">
        <f t="shared" si="74"/>
        <v>18.530934243225506</v>
      </c>
      <c r="AS209" s="10">
        <f t="shared" si="75"/>
        <v>17</v>
      </c>
    </row>
    <row r="210" spans="1:45" x14ac:dyDescent="0.25">
      <c r="A210" t="s">
        <v>45</v>
      </c>
      <c r="B210" s="10" t="s">
        <v>45</v>
      </c>
      <c r="C210" s="11">
        <v>42689</v>
      </c>
      <c r="D210" s="10" t="s">
        <v>40</v>
      </c>
      <c r="E210" s="10" t="s">
        <v>41</v>
      </c>
      <c r="F210" s="10">
        <v>20.68</v>
      </c>
      <c r="G210" s="10">
        <v>20.52</v>
      </c>
      <c r="H210" s="10">
        <v>70</v>
      </c>
      <c r="I210" s="10">
        <v>120</v>
      </c>
      <c r="J210" s="10">
        <v>21</v>
      </c>
      <c r="K210" s="10">
        <v>13</v>
      </c>
      <c r="L210" s="10">
        <v>12.5</v>
      </c>
      <c r="M210" s="10">
        <v>121830</v>
      </c>
      <c r="N210" s="10">
        <v>275</v>
      </c>
      <c r="O210" s="10">
        <v>120</v>
      </c>
      <c r="P210" s="10">
        <v>22</v>
      </c>
      <c r="Q210" s="10">
        <v>19</v>
      </c>
      <c r="R210" s="10">
        <v>324</v>
      </c>
      <c r="S210" s="10">
        <v>374</v>
      </c>
      <c r="T210" s="10">
        <v>28878</v>
      </c>
      <c r="U210" s="10">
        <v>4</v>
      </c>
      <c r="V210" s="12">
        <v>1344</v>
      </c>
      <c r="W210" s="12">
        <v>12.5</v>
      </c>
      <c r="X210" s="10">
        <f t="shared" si="57"/>
        <v>12.75</v>
      </c>
      <c r="Y210" s="10">
        <f t="shared" si="58"/>
        <v>-0.25</v>
      </c>
      <c r="Z210" s="10">
        <f t="shared" si="59"/>
        <v>1331.95</v>
      </c>
      <c r="AA210" s="10">
        <f t="shared" si="60"/>
        <v>1.1959256210958717</v>
      </c>
      <c r="AB210" s="10"/>
      <c r="AC210" s="10"/>
      <c r="AD210" s="10">
        <f t="shared" si="61"/>
        <v>10.638619200000001</v>
      </c>
      <c r="AE210" s="10">
        <f t="shared" si="62"/>
        <v>10.5563088</v>
      </c>
      <c r="AF210" s="10">
        <f t="shared" si="63"/>
        <v>10.803240000000001</v>
      </c>
      <c r="AG210" s="10">
        <v>-0.35</v>
      </c>
      <c r="AH210" s="10">
        <f t="shared" si="64"/>
        <v>-32534.054482359679</v>
      </c>
      <c r="AI210" s="10">
        <f t="shared" si="65"/>
        <v>60352.488418957619</v>
      </c>
      <c r="AJ210" s="10">
        <f t="shared" si="66"/>
        <v>-92886.542901317298</v>
      </c>
      <c r="AK210" s="10">
        <f t="shared" si="67"/>
        <v>-1400.7700431867904</v>
      </c>
      <c r="AL210" s="10">
        <f t="shared" si="68"/>
        <v>30278.770043186789</v>
      </c>
      <c r="AM210" s="15">
        <f t="shared" si="69"/>
        <v>4.8506477013186116</v>
      </c>
      <c r="AN210" s="15">
        <f t="shared" si="70"/>
        <v>21.240931655485571</v>
      </c>
      <c r="AO210" s="15">
        <f t="shared" si="71"/>
        <v>10.927184880847998</v>
      </c>
      <c r="AP210" s="10">
        <f t="shared" si="72"/>
        <v>-0.28856568084799683</v>
      </c>
      <c r="AQ210" s="10">
        <f t="shared" si="73"/>
        <v>-2.6408053308749624</v>
      </c>
      <c r="AR210" s="10">
        <f t="shared" si="74"/>
        <v>6.5148636176481496</v>
      </c>
      <c r="AS210" s="10">
        <f t="shared" si="75"/>
        <v>19</v>
      </c>
    </row>
    <row r="211" spans="1:45" x14ac:dyDescent="0.25">
      <c r="A211" t="s">
        <v>45</v>
      </c>
      <c r="B211" s="10" t="s">
        <v>45</v>
      </c>
      <c r="C211" s="11">
        <v>42690</v>
      </c>
      <c r="D211" s="10" t="s">
        <v>40</v>
      </c>
      <c r="E211" s="10" t="s">
        <v>41</v>
      </c>
      <c r="F211" s="10">
        <v>20.64</v>
      </c>
      <c r="G211" s="10">
        <v>20.48</v>
      </c>
      <c r="H211" s="10">
        <v>70.3</v>
      </c>
      <c r="I211" s="10">
        <v>150</v>
      </c>
      <c r="J211" s="10">
        <v>16</v>
      </c>
      <c r="K211" s="10">
        <v>13</v>
      </c>
      <c r="L211" s="10">
        <v>12.5</v>
      </c>
      <c r="M211" s="10">
        <v>121700</v>
      </c>
      <c r="N211" s="10">
        <v>284</v>
      </c>
      <c r="O211" s="10">
        <v>150</v>
      </c>
      <c r="P211" s="10">
        <v>23</v>
      </c>
      <c r="Q211" s="10">
        <v>20</v>
      </c>
      <c r="R211" s="10">
        <v>325</v>
      </c>
      <c r="S211" s="10">
        <v>375</v>
      </c>
      <c r="T211" s="10">
        <v>28637</v>
      </c>
      <c r="U211" s="10">
        <v>3</v>
      </c>
      <c r="V211" s="12">
        <v>1344</v>
      </c>
      <c r="W211" s="12">
        <v>12.5</v>
      </c>
      <c r="X211" s="10">
        <f t="shared" si="57"/>
        <v>12.75</v>
      </c>
      <c r="Y211" s="10">
        <f t="shared" si="58"/>
        <v>-0.25</v>
      </c>
      <c r="Z211" s="10">
        <f t="shared" si="59"/>
        <v>1331.95</v>
      </c>
      <c r="AA211" s="10">
        <f t="shared" si="60"/>
        <v>1.1918873782422643</v>
      </c>
      <c r="AB211" s="10"/>
      <c r="AC211" s="10"/>
      <c r="AD211" s="10">
        <f t="shared" si="61"/>
        <v>10.6180416</v>
      </c>
      <c r="AE211" s="10">
        <f t="shared" si="62"/>
        <v>10.535731200000001</v>
      </c>
      <c r="AF211" s="10">
        <f t="shared" si="63"/>
        <v>8.2310400000000001</v>
      </c>
      <c r="AG211" s="10">
        <v>-0.85</v>
      </c>
      <c r="AH211" s="10">
        <f t="shared" si="64"/>
        <v>-45711.081585671483</v>
      </c>
      <c r="AI211" s="10">
        <f t="shared" si="65"/>
        <v>59914.428855971346</v>
      </c>
      <c r="AJ211" s="10">
        <f t="shared" si="66"/>
        <v>-105625.51044164284</v>
      </c>
      <c r="AK211" s="10">
        <f t="shared" si="67"/>
        <v>-1589.7742655370605</v>
      </c>
      <c r="AL211" s="10">
        <f t="shared" si="68"/>
        <v>30226.77426553706</v>
      </c>
      <c r="AM211" s="15">
        <f t="shared" si="69"/>
        <v>5.5514693073194126</v>
      </c>
      <c r="AN211" s="15">
        <f t="shared" si="70"/>
        <v>21.232852139773591</v>
      </c>
      <c r="AO211" s="15">
        <f t="shared" si="71"/>
        <v>10.923028454785127</v>
      </c>
      <c r="AP211" s="10">
        <f t="shared" si="72"/>
        <v>-0.30498685478512755</v>
      </c>
      <c r="AQ211" s="10">
        <f t="shared" si="73"/>
        <v>-2.792145567024682</v>
      </c>
      <c r="AR211" s="10">
        <f t="shared" si="74"/>
        <v>7.5811316207398312</v>
      </c>
      <c r="AS211" s="10">
        <f t="shared" si="75"/>
        <v>20</v>
      </c>
    </row>
    <row r="212" spans="1:45" x14ac:dyDescent="0.25">
      <c r="A212" t="s">
        <v>45</v>
      </c>
      <c r="B212" s="10" t="s">
        <v>45</v>
      </c>
      <c r="C212" s="11">
        <v>42691</v>
      </c>
      <c r="D212" s="10" t="s">
        <v>40</v>
      </c>
      <c r="E212" s="10" t="s">
        <v>41</v>
      </c>
      <c r="F212" s="10">
        <v>20.879999160766602</v>
      </c>
      <c r="G212" s="10">
        <v>20.88</v>
      </c>
      <c r="H212" s="10">
        <v>69.400000000000006</v>
      </c>
      <c r="I212" s="10">
        <v>130</v>
      </c>
      <c r="J212" s="10">
        <v>21</v>
      </c>
      <c r="K212" s="10">
        <v>13</v>
      </c>
      <c r="L212" s="10">
        <v>12.5</v>
      </c>
      <c r="M212" s="10">
        <v>121610</v>
      </c>
      <c r="N212" s="10">
        <v>288</v>
      </c>
      <c r="O212" s="10">
        <v>130</v>
      </c>
      <c r="P212" s="10">
        <v>23</v>
      </c>
      <c r="Q212" s="10">
        <v>21</v>
      </c>
      <c r="R212" s="10">
        <v>309</v>
      </c>
      <c r="S212" s="10">
        <v>351</v>
      </c>
      <c r="T212" s="10">
        <v>28015</v>
      </c>
      <c r="U212" s="10">
        <v>4</v>
      </c>
      <c r="V212" s="12">
        <v>1344</v>
      </c>
      <c r="W212" s="12">
        <v>12.5</v>
      </c>
      <c r="X212" s="10">
        <f t="shared" si="57"/>
        <v>12.75</v>
      </c>
      <c r="Y212" s="10">
        <f t="shared" si="58"/>
        <v>-0.25</v>
      </c>
      <c r="Z212" s="10">
        <f t="shared" si="59"/>
        <v>1331.95</v>
      </c>
      <c r="AA212" s="10">
        <f t="shared" si="60"/>
        <v>1.1918873782422643</v>
      </c>
      <c r="AB212" s="10"/>
      <c r="AC212" s="10"/>
      <c r="AD212" s="10">
        <f t="shared" si="61"/>
        <v>10.74150676826477</v>
      </c>
      <c r="AE212" s="10">
        <f t="shared" si="62"/>
        <v>10.741507199999999</v>
      </c>
      <c r="AF212" s="10">
        <f t="shared" si="63"/>
        <v>10.803240000000001</v>
      </c>
      <c r="AG212" s="10">
        <v>-0.58320000000000005</v>
      </c>
      <c r="AH212" s="10">
        <f t="shared" si="64"/>
        <v>-54027.977602558611</v>
      </c>
      <c r="AI212" s="10">
        <f t="shared" si="65"/>
        <v>62277.691773950537</v>
      </c>
      <c r="AJ212" s="10">
        <f t="shared" si="66"/>
        <v>-116305.66937650915</v>
      </c>
      <c r="AK212" s="10">
        <f t="shared" si="67"/>
        <v>-1784.7116928694177</v>
      </c>
      <c r="AL212" s="10">
        <f t="shared" si="68"/>
        <v>29799.711692869416</v>
      </c>
      <c r="AM212" s="15">
        <f t="shared" si="69"/>
        <v>6.3705575329980935</v>
      </c>
      <c r="AN212" s="15">
        <f t="shared" si="70"/>
        <v>21.146911532087842</v>
      </c>
      <c r="AO212" s="15">
        <f t="shared" si="71"/>
        <v>10.87881716856727</v>
      </c>
      <c r="AP212" s="10">
        <f t="shared" si="72"/>
        <v>-0.13731040030249986</v>
      </c>
      <c r="AQ212" s="10">
        <f t="shared" si="73"/>
        <v>-1.2621813398908652</v>
      </c>
      <c r="AR212" s="10">
        <f t="shared" si="74"/>
        <v>17.813848716392478</v>
      </c>
      <c r="AS212" s="10">
        <f t="shared" si="75"/>
        <v>21</v>
      </c>
    </row>
    <row r="213" spans="1:45" x14ac:dyDescent="0.25">
      <c r="A213" t="s">
        <v>45</v>
      </c>
      <c r="B213" s="10" t="s">
        <v>45</v>
      </c>
      <c r="C213" s="11">
        <v>42692</v>
      </c>
      <c r="D213" s="10" t="s">
        <v>40</v>
      </c>
      <c r="E213" s="10" t="s">
        <v>41</v>
      </c>
      <c r="F213" s="10">
        <v>17.75</v>
      </c>
      <c r="G213" s="10">
        <v>17.54</v>
      </c>
      <c r="H213" s="10">
        <v>61.9</v>
      </c>
      <c r="I213" s="10">
        <v>60</v>
      </c>
      <c r="J213" s="10">
        <v>30</v>
      </c>
      <c r="K213" s="10">
        <v>13</v>
      </c>
      <c r="L213" s="10">
        <v>12.5</v>
      </c>
      <c r="M213" s="10">
        <v>121520</v>
      </c>
      <c r="N213" s="10">
        <v>295</v>
      </c>
      <c r="O213" s="10">
        <v>60</v>
      </c>
      <c r="P213" s="10">
        <v>27</v>
      </c>
      <c r="Q213" s="10">
        <v>23</v>
      </c>
      <c r="R213" s="10">
        <v>339</v>
      </c>
      <c r="S213" s="10">
        <v>389</v>
      </c>
      <c r="T213" s="10">
        <v>22079</v>
      </c>
      <c r="U213" s="10">
        <v>5</v>
      </c>
      <c r="V213" s="12">
        <v>1344</v>
      </c>
      <c r="W213" s="12">
        <v>12.5</v>
      </c>
      <c r="X213" s="10">
        <f t="shared" si="57"/>
        <v>12.75</v>
      </c>
      <c r="Y213" s="10">
        <f t="shared" si="58"/>
        <v>-0.25</v>
      </c>
      <c r="Z213" s="10">
        <f t="shared" si="59"/>
        <v>1331.95</v>
      </c>
      <c r="AA213" s="10">
        <f t="shared" si="60"/>
        <v>1.1760034884772499</v>
      </c>
      <c r="AB213" s="10"/>
      <c r="AC213" s="10"/>
      <c r="AD213" s="10">
        <f t="shared" si="61"/>
        <v>9.1313100000000009</v>
      </c>
      <c r="AE213" s="10">
        <f t="shared" si="62"/>
        <v>9.0232776000000001</v>
      </c>
      <c r="AF213" s="10">
        <f t="shared" si="63"/>
        <v>15.433199999999999</v>
      </c>
      <c r="AG213" s="10">
        <v>0.24</v>
      </c>
      <c r="AH213" s="10">
        <f t="shared" si="64"/>
        <v>44770.273431067362</v>
      </c>
      <c r="AI213" s="10">
        <f t="shared" si="65"/>
        <v>43361.478946220595</v>
      </c>
      <c r="AJ213" s="10">
        <f t="shared" si="66"/>
        <v>1408.7944848467669</v>
      </c>
      <c r="AK213" s="10">
        <f t="shared" si="67"/>
        <v>18.159919597316243</v>
      </c>
      <c r="AL213" s="10">
        <f t="shared" si="68"/>
        <v>22060.840080402682</v>
      </c>
      <c r="AM213" s="15">
        <f t="shared" si="69"/>
        <v>-8.2249737747713395E-2</v>
      </c>
      <c r="AN213" s="15">
        <f t="shared" si="70"/>
        <v>19.377711446609943</v>
      </c>
      <c r="AO213" s="15">
        <f t="shared" si="71"/>
        <v>9.9686698765940189</v>
      </c>
      <c r="AP213" s="10">
        <f t="shared" si="72"/>
        <v>-0.837359876594018</v>
      </c>
      <c r="AQ213" s="10">
        <f t="shared" si="73"/>
        <v>-8.3999158058197985</v>
      </c>
      <c r="AR213" s="10">
        <f t="shared" si="74"/>
        <v>24.183993584557747</v>
      </c>
      <c r="AS213" s="10">
        <f t="shared" si="75"/>
        <v>23</v>
      </c>
    </row>
    <row r="214" spans="1:45" x14ac:dyDescent="0.25">
      <c r="A214" t="s">
        <v>45</v>
      </c>
      <c r="B214" s="10" t="s">
        <v>45</v>
      </c>
      <c r="C214" s="11">
        <v>42693</v>
      </c>
      <c r="D214" s="10" t="s">
        <v>40</v>
      </c>
      <c r="E214" s="10" t="s">
        <v>41</v>
      </c>
      <c r="F214" s="10">
        <v>16.920000000000002</v>
      </c>
      <c r="G214" s="10">
        <v>16.7</v>
      </c>
      <c r="H214" s="10">
        <v>61.1</v>
      </c>
      <c r="I214" s="10">
        <v>80</v>
      </c>
      <c r="J214" s="10">
        <v>35</v>
      </c>
      <c r="K214" s="10">
        <v>13</v>
      </c>
      <c r="L214" s="10">
        <v>12.5</v>
      </c>
      <c r="M214" s="10">
        <v>121420</v>
      </c>
      <c r="N214" s="10">
        <v>295</v>
      </c>
      <c r="O214" s="10">
        <v>80</v>
      </c>
      <c r="P214" s="10">
        <v>25</v>
      </c>
      <c r="Q214" s="10">
        <v>21</v>
      </c>
      <c r="R214" s="10">
        <v>250</v>
      </c>
      <c r="S214" s="10">
        <v>272</v>
      </c>
      <c r="T214" s="10">
        <v>20669</v>
      </c>
      <c r="U214" s="10">
        <v>5</v>
      </c>
      <c r="V214" s="12">
        <v>1344</v>
      </c>
      <c r="W214" s="12">
        <v>12.5</v>
      </c>
      <c r="X214" s="10">
        <f t="shared" si="57"/>
        <v>12.75</v>
      </c>
      <c r="Y214" s="10">
        <f t="shared" si="58"/>
        <v>-0.25</v>
      </c>
      <c r="Z214" s="10">
        <f t="shared" si="59"/>
        <v>1331.95</v>
      </c>
      <c r="AA214" s="10">
        <f t="shared" si="60"/>
        <v>1.1838921585324385</v>
      </c>
      <c r="AB214" s="10"/>
      <c r="AC214" s="10"/>
      <c r="AD214" s="10">
        <f t="shared" si="61"/>
        <v>8.7043248000000002</v>
      </c>
      <c r="AE214" s="10">
        <f t="shared" si="62"/>
        <v>8.5911480000000005</v>
      </c>
      <c r="AF214" s="10">
        <f t="shared" si="63"/>
        <v>18.005400000000002</v>
      </c>
      <c r="AG214" s="10">
        <v>0.21659999999999999</v>
      </c>
      <c r="AH214" s="10">
        <f t="shared" si="64"/>
        <v>55364.842738939558</v>
      </c>
      <c r="AI214" s="10">
        <f t="shared" si="65"/>
        <v>39571.397192962635</v>
      </c>
      <c r="AJ214" s="10">
        <f t="shared" si="66"/>
        <v>15793.445545976923</v>
      </c>
      <c r="AK214" s="10">
        <f t="shared" si="67"/>
        <v>193.83404016489794</v>
      </c>
      <c r="AL214" s="10">
        <f t="shared" si="68"/>
        <v>20475.165959835103</v>
      </c>
      <c r="AM214" s="15">
        <f t="shared" si="69"/>
        <v>-0.93780076522761902</v>
      </c>
      <c r="AN214" s="15">
        <f t="shared" si="70"/>
        <v>18.963368345289865</v>
      </c>
      <c r="AO214" s="15">
        <f t="shared" si="71"/>
        <v>9.7555152115509181</v>
      </c>
      <c r="AP214" s="10">
        <f t="shared" si="72"/>
        <v>-1.0511904115509179</v>
      </c>
      <c r="AQ214" s="10">
        <f t="shared" si="73"/>
        <v>-10.775344907527453</v>
      </c>
      <c r="AR214" s="10">
        <f t="shared" si="74"/>
        <v>20.788294992632636</v>
      </c>
      <c r="AS214" s="10">
        <f t="shared" si="75"/>
        <v>21</v>
      </c>
    </row>
    <row r="215" spans="1:45" x14ac:dyDescent="0.25">
      <c r="A215" t="s">
        <v>45</v>
      </c>
      <c r="B215" s="10" t="s">
        <v>45</v>
      </c>
      <c r="C215" s="11">
        <v>42695</v>
      </c>
      <c r="D215" s="10" t="s">
        <v>40</v>
      </c>
      <c r="E215" s="10" t="s">
        <v>41</v>
      </c>
      <c r="F215" s="10">
        <v>12.7399997711182</v>
      </c>
      <c r="G215" s="10">
        <v>12.74</v>
      </c>
      <c r="H215" s="10">
        <v>42.1</v>
      </c>
      <c r="I215" s="10">
        <v>150</v>
      </c>
      <c r="J215" s="10">
        <v>14</v>
      </c>
      <c r="K215" s="10">
        <v>10</v>
      </c>
      <c r="L215" s="10">
        <v>9.5</v>
      </c>
      <c r="M215" s="10">
        <v>83080</v>
      </c>
      <c r="N215" s="10">
        <v>235</v>
      </c>
      <c r="O215" s="10">
        <v>150</v>
      </c>
      <c r="P215" s="10">
        <v>25</v>
      </c>
      <c r="Q215" s="10">
        <v>22</v>
      </c>
      <c r="R215" s="10">
        <v>200</v>
      </c>
      <c r="S215" s="10">
        <v>220</v>
      </c>
      <c r="T215" s="10">
        <v>6220</v>
      </c>
      <c r="U215" s="10">
        <v>3</v>
      </c>
      <c r="V215" s="12">
        <v>1344</v>
      </c>
      <c r="W215" s="12">
        <v>12.5</v>
      </c>
      <c r="X215" s="10">
        <f t="shared" si="57"/>
        <v>9.75</v>
      </c>
      <c r="Y215" s="10">
        <f t="shared" si="58"/>
        <v>2.75</v>
      </c>
      <c r="Z215" s="10">
        <f t="shared" si="59"/>
        <v>1476.55</v>
      </c>
      <c r="AA215" s="10">
        <f t="shared" si="60"/>
        <v>1.1838921585324385</v>
      </c>
      <c r="AB215" s="10"/>
      <c r="AC215" s="10"/>
      <c r="AD215" s="10">
        <f t="shared" si="61"/>
        <v>6.5539654822540463</v>
      </c>
      <c r="AE215" s="10">
        <f t="shared" si="62"/>
        <v>6.5539656000000006</v>
      </c>
      <c r="AF215" s="10">
        <f t="shared" si="63"/>
        <v>7.2021600000000001</v>
      </c>
      <c r="AG215" s="10">
        <v>-0.85</v>
      </c>
      <c r="AH215" s="10">
        <f t="shared" si="64"/>
        <v>-38536.721329961001</v>
      </c>
      <c r="AI215" s="10">
        <f t="shared" si="65"/>
        <v>25529.807146672567</v>
      </c>
      <c r="AJ215" s="10">
        <f t="shared" si="66"/>
        <v>-64066.528476633568</v>
      </c>
      <c r="AK215" s="10">
        <f t="shared" si="67"/>
        <v>-599.84260535325268</v>
      </c>
      <c r="AL215" s="10">
        <f t="shared" si="68"/>
        <v>6819.842605353253</v>
      </c>
      <c r="AM215" s="15">
        <f t="shared" si="69"/>
        <v>9.6437717902452249</v>
      </c>
      <c r="AN215" s="15">
        <f t="shared" si="70"/>
        <v>13.9634742802175</v>
      </c>
      <c r="AO215" s="15">
        <f t="shared" si="71"/>
        <v>7.183369708715091</v>
      </c>
      <c r="AP215" s="10">
        <f t="shared" si="72"/>
        <v>-0.62940422646104466</v>
      </c>
      <c r="AQ215" s="10">
        <f t="shared" si="73"/>
        <v>-8.7619634236204149</v>
      </c>
      <c r="AR215" s="10">
        <f t="shared" si="74"/>
        <v>5.3677284990030536</v>
      </c>
      <c r="AS215" s="10">
        <f t="shared" si="75"/>
        <v>22</v>
      </c>
    </row>
    <row r="216" spans="1:45" x14ac:dyDescent="0.25">
      <c r="A216" t="s">
        <v>45</v>
      </c>
      <c r="B216" s="10" t="s">
        <v>45</v>
      </c>
      <c r="C216" s="11">
        <v>42697</v>
      </c>
      <c r="D216" s="10" t="s">
        <v>40</v>
      </c>
      <c r="E216" s="10" t="s">
        <v>41</v>
      </c>
      <c r="F216" s="10">
        <v>12.41</v>
      </c>
      <c r="G216" s="10">
        <v>12.11</v>
      </c>
      <c r="H216" s="10">
        <v>42.4</v>
      </c>
      <c r="I216" s="10">
        <v>30</v>
      </c>
      <c r="J216" s="10">
        <v>12</v>
      </c>
      <c r="K216" s="10">
        <v>9.9</v>
      </c>
      <c r="L216" s="10">
        <v>9.6</v>
      </c>
      <c r="M216" s="10">
        <v>81200</v>
      </c>
      <c r="N216" s="10">
        <v>212</v>
      </c>
      <c r="O216" s="10">
        <v>30</v>
      </c>
      <c r="P216" s="10">
        <v>22</v>
      </c>
      <c r="Q216" s="10">
        <v>20</v>
      </c>
      <c r="R216" s="10">
        <v>195</v>
      </c>
      <c r="S216" s="10">
        <v>210</v>
      </c>
      <c r="T216" s="10">
        <v>6995</v>
      </c>
      <c r="U216" s="10">
        <v>3</v>
      </c>
      <c r="V216" s="12">
        <v>1344</v>
      </c>
      <c r="W216" s="12">
        <v>12.5</v>
      </c>
      <c r="X216" s="10">
        <f t="shared" si="57"/>
        <v>9.75</v>
      </c>
      <c r="Y216" s="10">
        <f t="shared" si="58"/>
        <v>2.75</v>
      </c>
      <c r="Z216" s="10">
        <f t="shared" si="59"/>
        <v>1476.55</v>
      </c>
      <c r="AA216" s="10">
        <f t="shared" si="60"/>
        <v>1.1959256210958717</v>
      </c>
      <c r="AB216" s="10"/>
      <c r="AC216" s="10"/>
      <c r="AD216" s="10">
        <f t="shared" si="61"/>
        <v>6.3842004000000001</v>
      </c>
      <c r="AE216" s="10">
        <f t="shared" si="62"/>
        <v>6.2298684</v>
      </c>
      <c r="AF216" s="10">
        <f t="shared" si="63"/>
        <v>6.1732800000000001</v>
      </c>
      <c r="AG216" s="10">
        <v>0.65</v>
      </c>
      <c r="AH216" s="10">
        <f t="shared" si="64"/>
        <v>21870.949625585807</v>
      </c>
      <c r="AI216" s="10">
        <f t="shared" si="65"/>
        <v>23301.774255114669</v>
      </c>
      <c r="AJ216" s="10">
        <f t="shared" si="66"/>
        <v>-1430.8246295288627</v>
      </c>
      <c r="AK216" s="10">
        <f t="shared" si="67"/>
        <v>-12.734070207776526</v>
      </c>
      <c r="AL216" s="10">
        <f t="shared" si="68"/>
        <v>7007.7340702077763</v>
      </c>
      <c r="AM216" s="15">
        <f t="shared" si="69"/>
        <v>0.18204532105470067</v>
      </c>
      <c r="AN216" s="15">
        <f t="shared" si="70"/>
        <v>14.089175320489597</v>
      </c>
      <c r="AO216" s="15">
        <f t="shared" si="71"/>
        <v>7.2480353518726686</v>
      </c>
      <c r="AP216" s="10">
        <f t="shared" si="72"/>
        <v>-0.86383495187266846</v>
      </c>
      <c r="AQ216" s="10">
        <f t="shared" si="73"/>
        <v>-11.918194516662783</v>
      </c>
      <c r="AR216" s="10">
        <f t="shared" si="74"/>
        <v>8.0657311498832467</v>
      </c>
      <c r="AS216" s="10">
        <f t="shared" si="75"/>
        <v>20</v>
      </c>
    </row>
    <row r="217" spans="1:45" x14ac:dyDescent="0.25">
      <c r="A217" t="s">
        <v>45</v>
      </c>
      <c r="B217" s="10" t="s">
        <v>45</v>
      </c>
      <c r="C217" s="11">
        <v>42698</v>
      </c>
      <c r="D217" s="10" t="s">
        <v>40</v>
      </c>
      <c r="E217" s="10" t="s">
        <v>41</v>
      </c>
      <c r="F217" s="10">
        <v>11.76</v>
      </c>
      <c r="G217" s="10">
        <v>11.64</v>
      </c>
      <c r="H217" s="10">
        <v>39.9</v>
      </c>
      <c r="I217" s="10">
        <v>30</v>
      </c>
      <c r="J217" s="10">
        <v>12</v>
      </c>
      <c r="K217" s="10">
        <v>9.9</v>
      </c>
      <c r="L217" s="10">
        <v>9.6</v>
      </c>
      <c r="M217" s="10">
        <v>81160</v>
      </c>
      <c r="N217" s="10">
        <v>212</v>
      </c>
      <c r="O217" s="10">
        <v>30</v>
      </c>
      <c r="P217" s="10">
        <v>24</v>
      </c>
      <c r="Q217" s="10">
        <v>20</v>
      </c>
      <c r="R217" s="10">
        <v>195</v>
      </c>
      <c r="S217" s="10">
        <v>210</v>
      </c>
      <c r="T217" s="10">
        <v>5330</v>
      </c>
      <c r="U217" s="10">
        <v>3</v>
      </c>
      <c r="V217" s="12">
        <v>1344</v>
      </c>
      <c r="W217" s="12">
        <v>12.5</v>
      </c>
      <c r="X217" s="10">
        <f t="shared" si="57"/>
        <v>9.75</v>
      </c>
      <c r="Y217" s="10">
        <f t="shared" si="58"/>
        <v>2.75</v>
      </c>
      <c r="Z217" s="10">
        <f t="shared" si="59"/>
        <v>1476.55</v>
      </c>
      <c r="AA217" s="10">
        <f t="shared" si="60"/>
        <v>1.187876315216041</v>
      </c>
      <c r="AB217" s="10"/>
      <c r="AC217" s="10"/>
      <c r="AD217" s="10">
        <f t="shared" si="61"/>
        <v>6.0498143999999998</v>
      </c>
      <c r="AE217" s="10">
        <f t="shared" si="62"/>
        <v>5.9880816000000001</v>
      </c>
      <c r="AF217" s="10">
        <f t="shared" si="63"/>
        <v>6.1732800000000001</v>
      </c>
      <c r="AG217" s="10">
        <v>0.65</v>
      </c>
      <c r="AH217" s="10">
        <f t="shared" si="64"/>
        <v>21723.744849374561</v>
      </c>
      <c r="AI217" s="10">
        <f t="shared" si="65"/>
        <v>21383.250214720058</v>
      </c>
      <c r="AJ217" s="10">
        <f t="shared" si="66"/>
        <v>340.4946346545039</v>
      </c>
      <c r="AK217" s="10">
        <f t="shared" si="67"/>
        <v>2.9127280809619389</v>
      </c>
      <c r="AL217" s="10">
        <f t="shared" si="68"/>
        <v>5327.0872719190384</v>
      </c>
      <c r="AM217" s="15">
        <f t="shared" si="69"/>
        <v>-5.4647806397028938E-2</v>
      </c>
      <c r="AN217" s="15">
        <f t="shared" si="70"/>
        <v>12.957391745715961</v>
      </c>
      <c r="AO217" s="15">
        <f t="shared" si="71"/>
        <v>6.6658006096661193</v>
      </c>
      <c r="AP217" s="10">
        <f t="shared" si="72"/>
        <v>-0.6159862096661195</v>
      </c>
      <c r="AQ217" s="10">
        <f t="shared" si="73"/>
        <v>-9.2409936290754633</v>
      </c>
      <c r="AR217" s="10">
        <f t="shared" si="74"/>
        <v>7.9096369583025492</v>
      </c>
      <c r="AS217" s="10">
        <f t="shared" si="75"/>
        <v>20</v>
      </c>
    </row>
    <row r="218" spans="1:45" x14ac:dyDescent="0.25">
      <c r="A218" t="s">
        <v>45</v>
      </c>
      <c r="B218" s="10" t="s">
        <v>45</v>
      </c>
      <c r="C218" s="11">
        <v>42703</v>
      </c>
      <c r="D218" s="10" t="s">
        <v>40</v>
      </c>
      <c r="E218" s="10" t="s">
        <v>41</v>
      </c>
      <c r="F218" s="10">
        <v>14.8800001144409</v>
      </c>
      <c r="G218" s="10">
        <v>14.88</v>
      </c>
      <c r="H218" s="10">
        <v>47.5</v>
      </c>
      <c r="I218" s="10">
        <v>90</v>
      </c>
      <c r="J218" s="10">
        <v>15</v>
      </c>
      <c r="K218" s="10">
        <v>9.8000000000000007</v>
      </c>
      <c r="L218" s="10">
        <v>9.1999999999999993</v>
      </c>
      <c r="M218" s="10">
        <v>80080</v>
      </c>
      <c r="N218" s="10">
        <v>90</v>
      </c>
      <c r="O218" s="10">
        <v>90</v>
      </c>
      <c r="P218" s="10">
        <v>21</v>
      </c>
      <c r="Q218" s="10">
        <v>19</v>
      </c>
      <c r="R218" s="10">
        <v>195</v>
      </c>
      <c r="S218" s="10">
        <v>210</v>
      </c>
      <c r="T218" s="10">
        <v>11850</v>
      </c>
      <c r="U218" s="10">
        <v>3</v>
      </c>
      <c r="V218" s="12">
        <v>1344</v>
      </c>
      <c r="W218" s="12">
        <v>12.5</v>
      </c>
      <c r="X218" s="10">
        <f t="shared" si="57"/>
        <v>9.5</v>
      </c>
      <c r="Y218" s="10">
        <f t="shared" si="58"/>
        <v>3</v>
      </c>
      <c r="Z218" s="10">
        <f t="shared" si="59"/>
        <v>1488.6</v>
      </c>
      <c r="AA218" s="10">
        <f t="shared" si="60"/>
        <v>1.1999913209806103</v>
      </c>
      <c r="AB218" s="10"/>
      <c r="AC218" s="10"/>
      <c r="AD218" s="10">
        <f t="shared" si="61"/>
        <v>7.6548672588729767</v>
      </c>
      <c r="AE218" s="10">
        <f t="shared" si="62"/>
        <v>7.6548672000000009</v>
      </c>
      <c r="AF218" s="10">
        <f t="shared" si="63"/>
        <v>7.7165999999999997</v>
      </c>
      <c r="AG218" s="10">
        <v>0.25</v>
      </c>
      <c r="AH218" s="10">
        <f t="shared" si="64"/>
        <v>13295.911321803424</v>
      </c>
      <c r="AI218" s="10">
        <f t="shared" si="65"/>
        <v>35588.555286823343</v>
      </c>
      <c r="AJ218" s="10">
        <f t="shared" si="66"/>
        <v>-22292.643965019917</v>
      </c>
      <c r="AK218" s="10">
        <f t="shared" si="67"/>
        <v>-243.78175584158419</v>
      </c>
      <c r="AL218" s="10">
        <f t="shared" si="68"/>
        <v>12093.781755841585</v>
      </c>
      <c r="AM218" s="15">
        <f t="shared" si="69"/>
        <v>2.0572300071019791</v>
      </c>
      <c r="AN218" s="15">
        <f t="shared" si="70"/>
        <v>16.655271047511377</v>
      </c>
      <c r="AO218" s="15">
        <f t="shared" si="71"/>
        <v>8.5681376376817528</v>
      </c>
      <c r="AP218" s="10">
        <f t="shared" si="72"/>
        <v>-0.91327037880877615</v>
      </c>
      <c r="AQ218" s="10">
        <f t="shared" si="73"/>
        <v>-10.658913493549761</v>
      </c>
      <c r="AR218" s="10">
        <f t="shared" si="74"/>
        <v>13.079675820586978</v>
      </c>
      <c r="AS218" s="10">
        <f t="shared" si="75"/>
        <v>19</v>
      </c>
    </row>
  </sheetData>
  <autoFilter ref="A1:AS1"/>
  <sortState ref="B2:AS218">
    <sortCondition ref="C2:C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2016-12-28T11:46:10Z</dcterms:modified>
</cp:coreProperties>
</file>