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Fall Mod A\Statistics project\"/>
    </mc:Choice>
  </mc:AlternateContent>
  <xr:revisionPtr revIDLastSave="0" documentId="13_ncr:1_{F84C2148-8244-436D-B58F-6F17CC922353}" xr6:coauthVersionLast="47" xr6:coauthVersionMax="47" xr10:uidLastSave="{00000000-0000-0000-0000-000000000000}"/>
  <bookViews>
    <workbookView minimized="1" xWindow="4660" yWindow="3280" windowWidth="14400" windowHeight="8260" tabRatio="639" firstSheet="7" activeTab="9" xr2:uid="{00000000-000D-0000-FFFF-FFFF00000000}"/>
  </bookViews>
  <sheets>
    <sheet name="Mattress Outlet Type" sheetId="3" r:id="rId1"/>
    <sheet name="Store vs online purchase" sheetId="4" r:id="rId2"/>
    <sheet name="Online Mattress Attitudes" sheetId="5" r:id="rId3"/>
    <sheet name="OnlineMattressAttitudesQuality" sheetId="6" r:id="rId4"/>
    <sheet name="OnlineMattressAttitudesCustomer" sheetId="7" r:id="rId5"/>
    <sheet name="OnlineMattressAttitudesGender" sheetId="8" r:id="rId6"/>
    <sheet name="OnlineMattressAttitudesMillenia" sheetId="9" r:id="rId7"/>
    <sheet name="Mattress Comparison" sheetId="12" r:id="rId8"/>
    <sheet name="OnlineMattressAttitudesIncome" sheetId="10" r:id="rId9"/>
    <sheet name="Purchase Factors" sheetId="11" r:id="rId10"/>
  </sheets>
  <externalReferences>
    <externalReference r:id="rId11"/>
    <externalReference r:id="rId12"/>
    <externalReference r:id="rId13"/>
  </externalReferences>
  <calcPr calcId="191029" concurrentCalc="0"/>
  <pivotCaches>
    <pivotCache cacheId="4"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6" i="12" l="1"/>
  <c r="Z26" i="12"/>
  <c r="Y26" i="12"/>
  <c r="X26" i="12"/>
  <c r="W26" i="12"/>
  <c r="AA21" i="12"/>
  <c r="Z21" i="12"/>
  <c r="Y21" i="12"/>
  <c r="X21" i="12"/>
  <c r="W21" i="12"/>
  <c r="AA16" i="12"/>
  <c r="Z16" i="12"/>
  <c r="Y16" i="12"/>
  <c r="X16" i="12"/>
  <c r="W16" i="12"/>
  <c r="B19" i="11"/>
  <c r="B18" i="11"/>
  <c r="B17" i="11"/>
  <c r="B16" i="11"/>
  <c r="B15" i="11"/>
  <c r="B14" i="11"/>
  <c r="B13" i="11"/>
  <c r="B12" i="11"/>
  <c r="B11" i="11"/>
  <c r="B10" i="11"/>
  <c r="B9" i="11"/>
  <c r="B8" i="11"/>
  <c r="B7" i="11"/>
  <c r="B30" i="10"/>
  <c r="B31" i="10"/>
  <c r="B32" i="10"/>
  <c r="C30" i="10"/>
  <c r="D30" i="10"/>
  <c r="C31" i="10"/>
  <c r="D31" i="10"/>
  <c r="G30" i="10"/>
  <c r="D35" i="10"/>
  <c r="C32" i="10"/>
  <c r="H30" i="10"/>
  <c r="E35" i="10"/>
  <c r="G31" i="10"/>
  <c r="D36" i="10"/>
  <c r="H31" i="10"/>
  <c r="E36" i="10"/>
  <c r="D40" i="10"/>
  <c r="D41" i="10"/>
  <c r="H32" i="10"/>
  <c r="G32" i="10"/>
  <c r="I31" i="10"/>
  <c r="I30" i="10"/>
  <c r="F19" i="10"/>
  <c r="G19" i="10"/>
  <c r="H19" i="10"/>
  <c r="C24" i="10"/>
  <c r="B19" i="10"/>
  <c r="C19" i="10"/>
  <c r="D19" i="10"/>
  <c r="B24" i="10"/>
  <c r="F18" i="10"/>
  <c r="G18" i="10"/>
  <c r="H18" i="10"/>
  <c r="C23" i="10"/>
  <c r="B18" i="10"/>
  <c r="C18" i="10"/>
  <c r="D18" i="10"/>
  <c r="B23" i="10"/>
  <c r="I19" i="10"/>
  <c r="E19" i="10"/>
  <c r="I18" i="10"/>
  <c r="E18" i="10"/>
  <c r="B30" i="9"/>
  <c r="B31" i="9"/>
  <c r="B32" i="9"/>
  <c r="C30" i="9"/>
  <c r="D30" i="9"/>
  <c r="C31" i="9"/>
  <c r="D31" i="9"/>
  <c r="G30" i="9"/>
  <c r="D35" i="9"/>
  <c r="C32" i="9"/>
  <c r="H30" i="9"/>
  <c r="E35" i="9"/>
  <c r="G31" i="9"/>
  <c r="D36" i="9"/>
  <c r="H31" i="9"/>
  <c r="E36" i="9"/>
  <c r="D40" i="9"/>
  <c r="D41" i="9"/>
  <c r="H32" i="9"/>
  <c r="G32" i="9"/>
  <c r="I31" i="9"/>
  <c r="I30" i="9"/>
  <c r="F19" i="9"/>
  <c r="G19" i="9"/>
  <c r="H19" i="9"/>
  <c r="C24" i="9"/>
  <c r="B19" i="9"/>
  <c r="C19" i="9"/>
  <c r="D19" i="9"/>
  <c r="B24" i="9"/>
  <c r="F18" i="9"/>
  <c r="G18" i="9"/>
  <c r="H18" i="9"/>
  <c r="C23" i="9"/>
  <c r="B18" i="9"/>
  <c r="C18" i="9"/>
  <c r="D18" i="9"/>
  <c r="B23" i="9"/>
  <c r="I19" i="9"/>
  <c r="E19" i="9"/>
  <c r="I18" i="9"/>
  <c r="E18" i="9"/>
  <c r="C31" i="8"/>
  <c r="C32" i="8"/>
  <c r="C33" i="8"/>
  <c r="D31" i="8"/>
  <c r="E31" i="8"/>
  <c r="D32" i="8"/>
  <c r="E32" i="8"/>
  <c r="H31" i="8"/>
  <c r="E36" i="8"/>
  <c r="D33" i="8"/>
  <c r="I31" i="8"/>
  <c r="F36" i="8"/>
  <c r="H32" i="8"/>
  <c r="E37" i="8"/>
  <c r="I32" i="8"/>
  <c r="F37" i="8"/>
  <c r="E41" i="8"/>
  <c r="E42" i="8"/>
  <c r="I33" i="8"/>
  <c r="H33" i="8"/>
  <c r="J32" i="8"/>
  <c r="J31" i="8"/>
  <c r="G20" i="8"/>
  <c r="H20" i="8"/>
  <c r="I20" i="8"/>
  <c r="D25" i="8"/>
  <c r="C20" i="8"/>
  <c r="D20" i="8"/>
  <c r="E20" i="8"/>
  <c r="C25" i="8"/>
  <c r="G19" i="8"/>
  <c r="H19" i="8"/>
  <c r="I19" i="8"/>
  <c r="D24" i="8"/>
  <c r="C19" i="8"/>
  <c r="D19" i="8"/>
  <c r="E19" i="8"/>
  <c r="C24" i="8"/>
  <c r="J20" i="8"/>
  <c r="F20" i="8"/>
  <c r="J19" i="8"/>
  <c r="F19" i="8"/>
  <c r="C40" i="7"/>
  <c r="C41" i="7"/>
  <c r="C42" i="7"/>
  <c r="D40" i="7"/>
  <c r="E40" i="7"/>
  <c r="D41" i="7"/>
  <c r="E41" i="7"/>
  <c r="H40" i="7"/>
  <c r="E45" i="7"/>
  <c r="D42" i="7"/>
  <c r="I40" i="7"/>
  <c r="F45" i="7"/>
  <c r="H41" i="7"/>
  <c r="E46" i="7"/>
  <c r="I41" i="7"/>
  <c r="F46" i="7"/>
  <c r="E50" i="7"/>
  <c r="E51" i="7"/>
  <c r="I42" i="7"/>
  <c r="H42" i="7"/>
  <c r="J41" i="7"/>
  <c r="J40" i="7"/>
  <c r="G29" i="7"/>
  <c r="H29" i="7"/>
  <c r="I29" i="7"/>
  <c r="D34" i="7"/>
  <c r="C29" i="7"/>
  <c r="D29" i="7"/>
  <c r="E29" i="7"/>
  <c r="C34" i="7"/>
  <c r="G28" i="7"/>
  <c r="H28" i="7"/>
  <c r="I28" i="7"/>
  <c r="D33" i="7"/>
  <c r="C28" i="7"/>
  <c r="D28" i="7"/>
  <c r="E28" i="7"/>
  <c r="C33" i="7"/>
  <c r="J29" i="7"/>
  <c r="F29" i="7"/>
  <c r="J28" i="7"/>
  <c r="F28" i="7"/>
  <c r="F4" i="6"/>
  <c r="B9" i="4"/>
  <c r="B8" i="4"/>
  <c r="B7" i="4"/>
  <c r="B26" i="3"/>
  <c r="B25" i="3"/>
  <c r="B24" i="3"/>
  <c r="B23" i="3"/>
  <c r="B22" i="3"/>
  <c r="B21" i="3"/>
  <c r="B20" i="3"/>
  <c r="B19" i="3"/>
  <c r="B18" i="3"/>
  <c r="B15" i="3"/>
  <c r="B14" i="3"/>
  <c r="B13" i="3"/>
  <c r="B12" i="3"/>
  <c r="B11" i="3"/>
  <c r="B10" i="3"/>
  <c r="B9" i="3"/>
  <c r="B8" i="3"/>
  <c r="B7" i="3"/>
</calcChain>
</file>

<file path=xl/sharedStrings.xml><?xml version="1.0" encoding="utf-8"?>
<sst xmlns="http://schemas.openxmlformats.org/spreadsheetml/2006/main" count="330" uniqueCount="149">
  <si>
    <t>Mattress Outlet Type</t>
  </si>
  <si>
    <t>Your Most Recent Mattress Purchase From</t>
    <phoneticPr fontId="6" type="noConversion"/>
  </si>
  <si>
    <t>"What type of outlet did you make your most recent mattress purchase from?"</t>
    <phoneticPr fontId="6" type="noConversion"/>
  </si>
  <si>
    <t>n: 819 internet users aged 21+ who purchased a mattress in last five years</t>
  </si>
  <si>
    <t>Mattress specialty store [e.g., Mattress Firm, Sleep Experts]</t>
  </si>
  <si>
    <t>Online retailer [e.g., Casper, Purple, Leesa]</t>
  </si>
  <si>
    <t>Economy furniture store [e.g., Ashley Furniture, Rooms To Go]</t>
  </si>
  <si>
    <t>Department store [e.g., Macy's, JCPenney, Sears]</t>
  </si>
  <si>
    <t>Discount &amp; warehouse club stores [e.g., Walmart, Costco, Sam's Club]</t>
  </si>
  <si>
    <t>Manufacturer [e.g., Sleep Number, Tempur-Pedic]</t>
  </si>
  <si>
    <t>IKEA</t>
  </si>
  <si>
    <t>Premium furniture store [e.g., Crate &amp; Barrel, Room and Board]</t>
  </si>
  <si>
    <t>Other</t>
  </si>
  <si>
    <t>Mattress specialty store</t>
    <phoneticPr fontId="6" type="noConversion"/>
  </si>
  <si>
    <t>Online retailer</t>
    <phoneticPr fontId="6" type="noConversion"/>
  </si>
  <si>
    <t>Economy furniture store</t>
    <phoneticPr fontId="6" type="noConversion"/>
  </si>
  <si>
    <t xml:space="preserve">Department store </t>
    <phoneticPr fontId="6" type="noConversion"/>
  </si>
  <si>
    <t>Discount &amp; warehouse club stores</t>
    <phoneticPr fontId="6" type="noConversion"/>
  </si>
  <si>
    <t>Manufacturer</t>
    <phoneticPr fontId="6" type="noConversion"/>
  </si>
  <si>
    <t>Premium furniture store</t>
    <phoneticPr fontId="6" type="noConversion"/>
  </si>
  <si>
    <t>"Did you make your most recent mattress purchase from a store or online?"</t>
  </si>
  <si>
    <t>n: 819 internet users aged 18+ who purchased a mattress in last five years</t>
  </si>
  <si>
    <t>In-store</t>
  </si>
  <si>
    <t>Online</t>
  </si>
  <si>
    <t>Store vs online purchase</t>
    <phoneticPr fontId="1" type="noConversion"/>
  </si>
  <si>
    <t>Online mattress attitudes</t>
  </si>
  <si>
    <t>"Do you agree with following statement?"</t>
    <phoneticPr fontId="6" type="noConversion"/>
  </si>
  <si>
    <t xml:space="preserve">       Response Scale: 1 = Strongly Disagree; 2 = Disagree; 3 = Slightly Disagree; 4 = Neither Agree nor Disagree; 5 = Slightly Agree; 6 = Agree; 7 = Strongly Agree</t>
  </si>
  <si>
    <t>Statements:</t>
  </si>
  <si>
    <t>I am likely to make my next mattress purchase online - Purchase Online</t>
  </si>
  <si>
    <t>Mattresses sold online are high quality - Online Quality</t>
  </si>
  <si>
    <t>Customer Demographics:</t>
  </si>
  <si>
    <t>Customer [Owns Best Rest Product(s) = 1; Otherwise = 0]</t>
  </si>
  <si>
    <t>Gender [Female = 1; Male = 0]</t>
  </si>
  <si>
    <t>Millenial [ Age 35 or Under = 1; Age 35+ = 0]</t>
    <phoneticPr fontId="6" type="noConversion"/>
  </si>
  <si>
    <t>Income [$75,000+ = 1; Under $75,000 = 0]</t>
  </si>
  <si>
    <t>n: 396 internet users aged 21+ who purchased a mattress in last five years or who plan to purchase next year</t>
  </si>
  <si>
    <t>Subject</t>
  </si>
  <si>
    <t>Purchase Online</t>
  </si>
  <si>
    <t>Online Quality</t>
  </si>
  <si>
    <t>Customer</t>
    <phoneticPr fontId="6" type="noConversion"/>
  </si>
  <si>
    <t>Gender</t>
    <phoneticPr fontId="6" type="noConversion"/>
  </si>
  <si>
    <t>Millenial</t>
    <phoneticPr fontId="6" type="noConversion"/>
  </si>
  <si>
    <t>Income</t>
    <phoneticPr fontId="6" type="noConversion"/>
  </si>
  <si>
    <r>
      <t xml:space="preserve">I am likely to make my </t>
    </r>
    <r>
      <rPr>
        <b/>
        <sz val="11"/>
        <color rgb="FFC00000"/>
        <rFont val="Calibri"/>
        <family val="2"/>
      </rPr>
      <t>next mattress</t>
    </r>
    <r>
      <rPr>
        <sz val="11"/>
        <color rgb="FF000000"/>
        <rFont val="Calibri"/>
        <family val="2"/>
      </rPr>
      <t xml:space="preserve"> purchase online - Purchase Online (Prediction)</t>
    </r>
    <phoneticPr fontId="6" type="noConversion"/>
  </si>
  <si>
    <t>To see the relationship(correaltion) between online quality and intention to purchase online?</t>
    <phoneticPr fontId="6" type="noConversion"/>
  </si>
  <si>
    <t>correlation</t>
    <phoneticPr fontId="6" type="noConversion"/>
  </si>
  <si>
    <t>The hight intention to buy online if the people think the online quality is great.</t>
    <phoneticPr fontId="6" type="noConversion"/>
  </si>
  <si>
    <t>Here is a positive correaltion.</t>
    <phoneticPr fontId="6" type="noConversion"/>
  </si>
  <si>
    <t>計數 - Purchase Online</t>
  </si>
  <si>
    <t>欄標籤</t>
  </si>
  <si>
    <t>列標籤</t>
  </si>
  <si>
    <t>總計</t>
  </si>
  <si>
    <t>Percentage</t>
    <phoneticPr fontId="6" type="noConversion"/>
  </si>
  <si>
    <t>加總 - Purchase Online</t>
  </si>
  <si>
    <t>Otherwise</t>
    <phoneticPr fontId="6" type="noConversion"/>
  </si>
  <si>
    <t>Customer owns best rest product</t>
    <phoneticPr fontId="6" type="noConversion"/>
  </si>
  <si>
    <t>Not likely</t>
    <phoneticPr fontId="6" type="noConversion"/>
  </si>
  <si>
    <t>Likely</t>
    <phoneticPr fontId="6" type="noConversion"/>
  </si>
  <si>
    <t>Otherwise</t>
  </si>
  <si>
    <t>Customer owns best rest product</t>
  </si>
  <si>
    <t>Not likely: 1-3</t>
    <phoneticPr fontId="6" type="noConversion"/>
  </si>
  <si>
    <t>Not likely: 5-7</t>
    <phoneticPr fontId="6" type="noConversion"/>
  </si>
  <si>
    <t>Reallity</t>
    <phoneticPr fontId="6" type="noConversion"/>
  </si>
  <si>
    <t>Expected Value</t>
    <phoneticPr fontId="6" type="noConversion"/>
  </si>
  <si>
    <t>Not likely: 1-4</t>
    <phoneticPr fontId="6" type="noConversion"/>
  </si>
  <si>
    <t>chi (obtained)</t>
    <phoneticPr fontId="6" type="noConversion"/>
  </si>
  <si>
    <t>Ho: independent</t>
    <phoneticPr fontId="6" type="noConversion"/>
  </si>
  <si>
    <t>Ha: depedent</t>
    <phoneticPr fontId="6" type="noConversion"/>
  </si>
  <si>
    <t>chi test</t>
    <phoneticPr fontId="6" type="noConversion"/>
  </si>
  <si>
    <t>p-value</t>
    <phoneticPr fontId="6" type="noConversion"/>
  </si>
  <si>
    <t>&lt; 0.05</t>
    <phoneticPr fontId="6" type="noConversion"/>
  </si>
  <si>
    <t>Reject H0</t>
    <phoneticPr fontId="6" type="noConversion"/>
  </si>
  <si>
    <t>→ whether customers own Best Rest Product will influnce whether they will buy mattress online next time</t>
    <phoneticPr fontId="6" type="noConversion"/>
  </si>
  <si>
    <t>Male</t>
    <phoneticPr fontId="6" type="noConversion"/>
  </si>
  <si>
    <t>Female</t>
    <phoneticPr fontId="6" type="noConversion"/>
  </si>
  <si>
    <t>&gt; 0.05</t>
    <phoneticPr fontId="6" type="noConversion"/>
  </si>
  <si>
    <t>Accept H0</t>
    <phoneticPr fontId="6" type="noConversion"/>
  </si>
  <si>
    <t>→Gender will not influce their intention to buy online next time or not.</t>
    <phoneticPr fontId="6" type="noConversion"/>
  </si>
  <si>
    <t>Age 35+</t>
    <phoneticPr fontId="6" type="noConversion"/>
  </si>
  <si>
    <t>Age 35 or Under</t>
    <phoneticPr fontId="6" type="noConversion"/>
  </si>
  <si>
    <t>→Millenia will not influce their intention to buy online next time or not.</t>
    <phoneticPr fontId="6" type="noConversion"/>
  </si>
  <si>
    <t>Income [$75,000+ = 1; Under $75,000 = 0]</t>
    <phoneticPr fontId="6" type="noConversion"/>
  </si>
  <si>
    <t>Under $75,000</t>
  </si>
  <si>
    <t>$75,000+</t>
  </si>
  <si>
    <t>→Income will not influce their intention to buy online next time or not.</t>
    <phoneticPr fontId="6" type="noConversion"/>
  </si>
  <si>
    <t>Purchase factors</t>
  </si>
  <si>
    <t>"Which of the following factors were very important when you made your most recent mattress purchase?"</t>
  </si>
  <si>
    <t>Price</t>
  </si>
  <si>
    <t>Comfort</t>
  </si>
  <si>
    <t>Quality</t>
  </si>
  <si>
    <t>Durability</t>
  </si>
  <si>
    <t>Pressure relief</t>
  </si>
  <si>
    <t>Support</t>
  </si>
  <si>
    <t>Mattress type [e.g., innerspring, memory foam]</t>
  </si>
  <si>
    <t>Brand reputation</t>
  </si>
  <si>
    <t>Warranty</t>
  </si>
  <si>
    <t>Materials</t>
  </si>
  <si>
    <t>Temperature regulation [cooling]</t>
  </si>
  <si>
    <t>Online reviews</t>
  </si>
  <si>
    <t>Hypoallergenic</t>
  </si>
  <si>
    <t>Instead of using number of people, we decide to use percentage because customers who owns Best Rest Product not equal to those who don't have.</t>
    <phoneticPr fontId="1" type="noConversion"/>
  </si>
  <si>
    <t>The trend looks similar</t>
    <phoneticPr fontId="1" type="noConversion"/>
  </si>
  <si>
    <t xml:space="preserve">If we divide people into two group under provided two catogories, we can see that people would likely to buy mattress online if they onw Best Rest Materess. </t>
    <phoneticPr fontId="1" type="noConversion"/>
  </si>
  <si>
    <t>But we are not so sure if it is Statistical significancent. So we have a chi-square test following.</t>
    <phoneticPr fontId="1" type="noConversion"/>
  </si>
  <si>
    <r>
      <t xml:space="preserve">We found that we need to reject our null hypothesis, which means whether customers own Best Rest Product will </t>
    </r>
    <r>
      <rPr>
        <b/>
        <sz val="11"/>
        <color rgb="FFFF0000"/>
        <rFont val="Calibri"/>
        <family val="1"/>
        <charset val="136"/>
        <scheme val="minor"/>
      </rPr>
      <t>influnce whether they will buy mattress online next time</t>
    </r>
    <phoneticPr fontId="1" type="noConversion"/>
  </si>
  <si>
    <t>And similarity, we use the same method to below critera, Gender, Millienia, and Income.</t>
    <phoneticPr fontId="1" type="noConversion"/>
  </si>
  <si>
    <r>
      <t xml:space="preserve">We found that we need to accept  our null hypothesis, which means Customer Gender will not </t>
    </r>
    <r>
      <rPr>
        <b/>
        <sz val="11"/>
        <color rgb="FFFF0000"/>
        <rFont val="Calibri"/>
        <family val="1"/>
        <charset val="136"/>
        <scheme val="minor"/>
      </rPr>
      <t>influnce whether they will buy mattress online next time</t>
    </r>
    <phoneticPr fontId="1" type="noConversion"/>
  </si>
  <si>
    <t xml:space="preserve">Note: 1.The test result is based on the study of 396 customers' response. Six Chi-Square Test were respectively conducted to examine whether Quality of Matress, customer onwing Best Rest Matress or not, Gender, Millenia and Income.  Based on the test result, at the 0.05 significance level. </t>
    <phoneticPr fontId="1" type="noConversion"/>
  </si>
  <si>
    <r>
      <t xml:space="preserve">We found that we need to accept  our null hypothesis, which means Customer Age will not </t>
    </r>
    <r>
      <rPr>
        <b/>
        <sz val="11"/>
        <color rgb="FFFF0000"/>
        <rFont val="Calibri"/>
        <family val="1"/>
        <charset val="136"/>
        <scheme val="minor"/>
      </rPr>
      <t>influnce whether they will buy mattress online next time</t>
    </r>
    <phoneticPr fontId="1" type="noConversion"/>
  </si>
  <si>
    <r>
      <t xml:space="preserve">We found that we need to accept  our null hypothesis, which means Customer income will not </t>
    </r>
    <r>
      <rPr>
        <b/>
        <sz val="11"/>
        <color rgb="FFFF0000"/>
        <rFont val="Calibri"/>
        <family val="1"/>
        <charset val="136"/>
        <scheme val="minor"/>
      </rPr>
      <t>influnce whether they will buy mattress online next time</t>
    </r>
    <phoneticPr fontId="1" type="noConversion"/>
  </si>
  <si>
    <t>Conludsion for this part</t>
    <phoneticPr fontId="1" type="noConversion"/>
  </si>
  <si>
    <t>Expect the variable that if people own Best Rest Mattress or not, gender, age, and income will not influnce whether they will buy mattress online nex time.</t>
    <phoneticPr fontId="1" type="noConversion"/>
  </si>
  <si>
    <t>Mattress Comparison</t>
  </si>
  <si>
    <t>"Do you agree with following statement?"</t>
  </si>
  <si>
    <t>"This mattress was very comfortable" - Comfortable</t>
  </si>
  <si>
    <t>"This mattress offered excellent back support" - Support</t>
  </si>
  <si>
    <t>"This mattress felt too warm while I slept" - Hot [opposite of 'cool']</t>
  </si>
  <si>
    <t>"This mattress caused me to feel uncomfortable pressure on my hips or shoulders" - Pressure [opposite of 'pressure relief']</t>
  </si>
  <si>
    <t>"I like this mattress" - Like</t>
  </si>
  <si>
    <t>"The next time I'm in the market for a mattress, I would strongly consider buying this one" - Buy</t>
  </si>
  <si>
    <t>n: 147 sleep test subjects aged 21+</t>
  </si>
  <si>
    <t>Sleep Cool</t>
  </si>
  <si>
    <t>comfortable</t>
    <phoneticPr fontId="6" type="noConversion"/>
  </si>
  <si>
    <t>support</t>
    <phoneticPr fontId="6" type="noConversion"/>
  </si>
  <si>
    <t>pressure</t>
    <phoneticPr fontId="6" type="noConversion"/>
  </si>
  <si>
    <t>hot</t>
    <phoneticPr fontId="6" type="noConversion"/>
  </si>
  <si>
    <t>like</t>
    <phoneticPr fontId="6" type="noConversion"/>
  </si>
  <si>
    <t>Sleep Subject</t>
  </si>
  <si>
    <t>Sleep Cool</t>
    <phoneticPr fontId="6" type="noConversion"/>
  </si>
  <si>
    <t>Casper - benchmark "bed-in-a-box" mattress</t>
    <phoneticPr fontId="6" type="noConversion"/>
  </si>
  <si>
    <t>Tempur-pedic - benchmark premium foam mattress</t>
    <phoneticPr fontId="6" type="noConversion"/>
  </si>
  <si>
    <t>vs buy</t>
    <phoneticPr fontId="6" type="noConversion"/>
  </si>
  <si>
    <t>Comfortable</t>
  </si>
  <si>
    <t>Pressure</t>
  </si>
  <si>
    <t>Hot</t>
  </si>
  <si>
    <t>Like</t>
  </si>
  <si>
    <t>Buy</t>
  </si>
  <si>
    <t>Casper - benchmark "bed-in-a-box" mattress</t>
  </si>
  <si>
    <t>Casper(Bed in Box)</t>
    <phoneticPr fontId="6" type="noConversion"/>
  </si>
  <si>
    <t>Tempu(Premium)</t>
    <phoneticPr fontId="6" type="noConversion"/>
  </si>
  <si>
    <t>Note: We compare other five criteria(Like, Hot, Pressure, Support and Comfortable) with the willingness to buy in three catagories( Sleep Cool, Casper and Tempur)</t>
    <phoneticPr fontId="6" type="noConversion"/>
  </si>
  <si>
    <t>We would like to ignore the "LIKE" variable because the defination of that is vague and couldn't be used improve and predict what the customer like excaclty.</t>
    <phoneticPr fontId="6" type="noConversion"/>
  </si>
  <si>
    <t>However, We can clearly see from the graph and table that hot is the least favorite charatereictics among all.</t>
    <phoneticPr fontId="6" type="noConversion"/>
  </si>
  <si>
    <t>On the other hand, "comfortable" is the most important parts of all no matter which brand customer is.</t>
    <phoneticPr fontId="6" type="noConversion"/>
  </si>
  <si>
    <t>we can see the same conclusion with the sheet "OnlineMattressAttitudesQuality" and "Mattress comparison"</t>
    <phoneticPr fontId="1" type="noConversion"/>
  </si>
  <si>
    <t>Comfort is important to customers if they would like to buy a new mattress.</t>
    <phoneticPr fontId="1" type="noConversion"/>
  </si>
  <si>
    <t>Quality is important to customers if they would like to buy a mattress online.</t>
    <phoneticPr fontId="1" type="noConversion"/>
  </si>
  <si>
    <t>Conclude: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</si>
</sst>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_);[Red]\(0\)"/>
    <numFmt numFmtId="166" formatCode="_(* #,##0_);_(* \(#,##0\);_(* &quot;-&quot;??_);_(@_)"/>
  </numFmts>
  <fonts count="20">
    <font>
      <sz val="11"/>
      <color theme="1"/>
      <name val="Calibri"/>
      <family val="2"/>
      <scheme val="minor"/>
    </font>
    <font>
      <sz val="9"/>
      <name val="Calibri"/>
      <family val="3"/>
      <charset val="136"/>
      <scheme val="minor"/>
    </font>
    <font>
      <sz val="11"/>
      <color theme="1"/>
      <name val="Calibri"/>
      <family val="2"/>
      <scheme val="minor"/>
    </font>
    <font>
      <b/>
      <sz val="14"/>
      <name val="Calibri"/>
      <family val="2"/>
    </font>
    <font>
      <sz val="11"/>
      <name val="Calibri"/>
      <family val="2"/>
    </font>
    <font>
      <sz val="14"/>
      <color rgb="FF595959"/>
      <name val="Calibri"/>
      <family val="2"/>
    </font>
    <font>
      <sz val="9"/>
      <name val="細明體"/>
      <family val="3"/>
      <charset val="136"/>
    </font>
    <font>
      <i/>
      <sz val="11"/>
      <name val="Calibri"/>
      <family val="2"/>
    </font>
    <font>
      <b/>
      <sz val="11"/>
      <name val="Calibri"/>
      <family val="2"/>
    </font>
    <font>
      <sz val="11"/>
      <color rgb="FF000000"/>
      <name val="Calibri"/>
      <family val="2"/>
    </font>
    <font>
      <i/>
      <sz val="11"/>
      <color rgb="FF000000"/>
      <name val="Calibri"/>
      <family val="2"/>
    </font>
    <font>
      <b/>
      <sz val="11"/>
      <color rgb="FF000000"/>
      <name val="Calibri"/>
      <family val="2"/>
    </font>
    <font>
      <b/>
      <sz val="11"/>
      <color rgb="FFC00000"/>
      <name val="Calibri"/>
      <family val="2"/>
    </font>
    <font>
      <sz val="11"/>
      <color rgb="FFC00000"/>
      <name val="Calibri"/>
      <family val="2"/>
    </font>
    <font>
      <b/>
      <sz val="11"/>
      <color theme="1"/>
      <name val="Calibri"/>
      <family val="1"/>
      <charset val="136"/>
      <scheme val="minor"/>
    </font>
    <font>
      <b/>
      <sz val="11"/>
      <color rgb="FFFF0000"/>
      <name val="Calibri"/>
      <family val="1"/>
      <charset val="136"/>
      <scheme val="minor"/>
    </font>
    <font>
      <sz val="10"/>
      <color theme="1"/>
      <name val="Calibri"/>
      <family val="2"/>
      <scheme val="minor"/>
    </font>
    <font>
      <b/>
      <sz val="10"/>
      <color theme="1"/>
      <name val="Calibri"/>
      <family val="1"/>
      <charset val="136"/>
      <scheme val="minor"/>
    </font>
    <font>
      <u/>
      <sz val="11"/>
      <color rgb="FF0563C1"/>
      <name val="Calibri"/>
      <family val="2"/>
    </font>
    <font>
      <b/>
      <sz val="11"/>
      <color rgb="FFFF0000"/>
      <name val="Calibri"/>
      <family val="2"/>
    </font>
  </fonts>
  <fills count="3">
    <fill>
      <patternFill patternType="none"/>
    </fill>
    <fill>
      <patternFill patternType="gray125"/>
    </fill>
    <fill>
      <patternFill patternType="solid">
        <fgColor theme="8"/>
        <bgColor indexed="64"/>
      </patternFill>
    </fill>
  </fills>
  <borders count="16">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s>
  <cellStyleXfs count="4">
    <xf numFmtId="0" fontId="0" fillId="0" borderId="0"/>
    <xf numFmtId="9" fontId="2" fillId="0" borderId="0" applyFont="0" applyFill="0" applyBorder="0" applyAlignment="0" applyProtection="0">
      <alignment vertical="center"/>
    </xf>
    <xf numFmtId="0" fontId="9" fillId="0" borderId="0"/>
    <xf numFmtId="9" fontId="9" fillId="0" borderId="0" applyFont="0" applyFill="0" applyBorder="0" applyAlignment="0" applyProtection="0">
      <alignment vertical="center"/>
    </xf>
  </cellStyleXfs>
  <cellXfs count="108">
    <xf numFmtId="0" fontId="0" fillId="0" borderId="0" xfId="0"/>
    <xf numFmtId="0" fontId="3" fillId="0" borderId="1" xfId="0" applyFont="1" applyBorder="1" applyAlignment="1">
      <alignment horizontal="left" vertical="center"/>
    </xf>
    <xf numFmtId="0" fontId="0" fillId="0" borderId="0" xfId="0" applyAlignment="1">
      <alignment horizontal="center" vertical="center"/>
    </xf>
    <xf numFmtId="3" fontId="4" fillId="0" borderId="1" xfId="0" applyNumberFormat="1" applyFont="1" applyBorder="1" applyAlignment="1">
      <alignment horizontal="left" vertical="center"/>
    </xf>
    <xf numFmtId="0" fontId="5" fillId="0" borderId="0" xfId="0" applyFont="1" applyAlignment="1">
      <alignment horizontal="center" vertical="center" readingOrder="1"/>
    </xf>
    <xf numFmtId="0" fontId="0" fillId="0" borderId="3" xfId="0" applyBorder="1"/>
    <xf numFmtId="164" fontId="0" fillId="0" borderId="3" xfId="0" applyNumberFormat="1" applyBorder="1" applyAlignment="1">
      <alignment horizontal="center" vertical="center"/>
    </xf>
    <xf numFmtId="0" fontId="0" fillId="2" borderId="3" xfId="0" applyFill="1" applyBorder="1"/>
    <xf numFmtId="164" fontId="0" fillId="2" borderId="3" xfId="0" applyNumberFormat="1" applyFill="1" applyBorder="1" applyAlignment="1">
      <alignment horizontal="center" vertical="center"/>
    </xf>
    <xf numFmtId="0" fontId="9" fillId="0" borderId="3" xfId="0" applyFont="1" applyBorder="1"/>
    <xf numFmtId="0" fontId="9" fillId="2" borderId="3" xfId="0" applyFont="1" applyFill="1" applyBorder="1"/>
    <xf numFmtId="3" fontId="4" fillId="0" borderId="1" xfId="0" applyNumberFormat="1" applyFont="1" applyBorder="1" applyAlignment="1">
      <alignment horizontal="center" vertical="center"/>
    </xf>
    <xf numFmtId="3" fontId="7" fillId="0" borderId="4" xfId="0" applyNumberFormat="1" applyFont="1" applyBorder="1" applyAlignment="1">
      <alignment horizontal="left" vertical="center"/>
    </xf>
    <xf numFmtId="3" fontId="7" fillId="0" borderId="0" xfId="0" applyNumberFormat="1" applyFont="1" applyAlignment="1">
      <alignment horizontal="left" vertical="center"/>
    </xf>
    <xf numFmtId="3" fontId="4" fillId="0" borderId="0" xfId="0" applyNumberFormat="1" applyFont="1" applyAlignment="1">
      <alignment horizontal="center" vertical="center"/>
    </xf>
    <xf numFmtId="0" fontId="10" fillId="2" borderId="0" xfId="0" applyFont="1" applyFill="1"/>
    <xf numFmtId="0" fontId="0" fillId="2" borderId="0" xfId="0" applyFill="1"/>
    <xf numFmtId="0" fontId="10" fillId="0" borderId="0" xfId="0" applyFont="1"/>
    <xf numFmtId="0" fontId="8" fillId="0" borderId="0" xfId="0" applyFont="1" applyAlignment="1">
      <alignment horizontal="left" vertical="center"/>
    </xf>
    <xf numFmtId="3" fontId="4" fillId="0" borderId="5" xfId="0" applyNumberFormat="1" applyFont="1" applyBorder="1" applyAlignment="1">
      <alignment horizontal="center" vertical="center"/>
    </xf>
    <xf numFmtId="0" fontId="11" fillId="0" borderId="6" xfId="0" applyFont="1" applyBorder="1" applyAlignment="1">
      <alignment horizontal="center" wrapText="1"/>
    </xf>
    <xf numFmtId="0" fontId="11" fillId="0" borderId="7" xfId="0" applyFont="1" applyBorder="1" applyAlignment="1">
      <alignment horizontal="center" wrapText="1"/>
    </xf>
    <xf numFmtId="0" fontId="11" fillId="0" borderId="8" xfId="0" applyFont="1" applyBorder="1" applyAlignment="1">
      <alignment horizontal="center" wrapText="1"/>
    </xf>
    <xf numFmtId="0" fontId="0" fillId="0" borderId="9" xfId="0" applyBorder="1" applyAlignment="1">
      <alignment horizontal="center"/>
    </xf>
    <xf numFmtId="0" fontId="0" fillId="0" borderId="3" xfId="0" applyBorder="1" applyAlignment="1">
      <alignment horizontal="center" vertical="center"/>
    </xf>
    <xf numFmtId="1" fontId="0" fillId="0" borderId="3" xfId="0" applyNumberFormat="1" applyBorder="1" applyAlignment="1">
      <alignment horizontal="center" vertical="center"/>
    </xf>
    <xf numFmtId="1" fontId="0" fillId="0" borderId="10" xfId="0" applyNumberFormat="1" applyBorder="1" applyAlignment="1">
      <alignment horizontal="center" vertical="center"/>
    </xf>
    <xf numFmtId="0" fontId="0" fillId="0" borderId="3" xfId="0" applyBorder="1" applyAlignment="1">
      <alignment horizontal="center"/>
    </xf>
    <xf numFmtId="1" fontId="0" fillId="0" borderId="3" xfId="0" applyNumberFormat="1" applyBorder="1" applyAlignment="1">
      <alignment horizontal="center"/>
    </xf>
    <xf numFmtId="1" fontId="0" fillId="0" borderId="10" xfId="0" applyNumberForma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1" fontId="0" fillId="0" borderId="12" xfId="0" applyNumberFormat="1" applyBorder="1" applyAlignment="1">
      <alignment horizontal="center"/>
    </xf>
    <xf numFmtId="1" fontId="0" fillId="0" borderId="13" xfId="0" applyNumberFormat="1" applyBorder="1" applyAlignment="1">
      <alignment horizontal="center"/>
    </xf>
    <xf numFmtId="0" fontId="9" fillId="0" borderId="0" xfId="0" applyFont="1"/>
    <xf numFmtId="0" fontId="11" fillId="0" borderId="3" xfId="0" applyFont="1" applyBorder="1" applyAlignment="1">
      <alignment horizontal="center" wrapText="1"/>
    </xf>
    <xf numFmtId="0" fontId="11" fillId="0" borderId="3" xfId="0" applyFont="1" applyBorder="1" applyAlignment="1">
      <alignment horizontal="center" vertical="center" wrapText="1"/>
    </xf>
    <xf numFmtId="0" fontId="11" fillId="0" borderId="0" xfId="0" applyFont="1" applyAlignment="1">
      <alignment horizontal="center" wrapText="1"/>
    </xf>
    <xf numFmtId="1" fontId="0" fillId="0" borderId="0" xfId="0" applyNumberFormat="1" applyAlignment="1">
      <alignment horizontal="left"/>
    </xf>
    <xf numFmtId="10" fontId="0" fillId="0" borderId="0" xfId="1" applyNumberFormat="1" applyFont="1" applyAlignment="1"/>
    <xf numFmtId="0" fontId="0" fillId="0" borderId="14" xfId="0" applyBorder="1"/>
    <xf numFmtId="0" fontId="9" fillId="0" borderId="14" xfId="0" applyFont="1" applyBorder="1"/>
    <xf numFmtId="10" fontId="0" fillId="0" borderId="14" xfId="1" applyNumberFormat="1" applyFont="1" applyBorder="1" applyAlignment="1"/>
    <xf numFmtId="165" fontId="0" fillId="0" borderId="14" xfId="0" applyNumberFormat="1" applyBorder="1"/>
    <xf numFmtId="165" fontId="0" fillId="0" borderId="0" xfId="0" applyNumberFormat="1"/>
    <xf numFmtId="0" fontId="13" fillId="0" borderId="0" xfId="0" applyFont="1"/>
    <xf numFmtId="0" fontId="0" fillId="0" borderId="0" xfId="0" pivotButton="1"/>
    <xf numFmtId="1" fontId="0" fillId="0" borderId="0" xfId="0" applyNumberFormat="1" applyAlignment="1">
      <alignment horizontal="center" vertical="center"/>
    </xf>
    <xf numFmtId="1" fontId="0" fillId="0" borderId="0" xfId="0" applyNumberFormat="1" applyAlignment="1">
      <alignment horizontal="center"/>
    </xf>
    <xf numFmtId="0" fontId="9" fillId="0" borderId="0" xfId="0" applyFont="1" applyAlignment="1">
      <alignment horizontal="right"/>
    </xf>
    <xf numFmtId="0" fontId="9" fillId="0" borderId="14" xfId="0" applyFont="1" applyBorder="1" applyAlignment="1">
      <alignment horizontal="right"/>
    </xf>
    <xf numFmtId="0" fontId="0" fillId="0" borderId="0" xfId="0" applyAlignment="1">
      <alignment horizontal="center"/>
    </xf>
    <xf numFmtId="0" fontId="0" fillId="0" borderId="14" xfId="0" applyBorder="1" applyAlignment="1">
      <alignment horizontal="center"/>
    </xf>
    <xf numFmtId="0" fontId="3" fillId="0" borderId="1" xfId="2" applyFont="1" applyBorder="1" applyAlignment="1">
      <alignment horizontal="left" vertical="center"/>
    </xf>
    <xf numFmtId="0" fontId="9" fillId="0" borderId="0" xfId="2" applyAlignment="1">
      <alignment horizontal="center" vertical="center"/>
    </xf>
    <xf numFmtId="0" fontId="9" fillId="0" borderId="0" xfId="2"/>
    <xf numFmtId="3" fontId="4" fillId="0" borderId="1" xfId="2" applyNumberFormat="1" applyFont="1" applyBorder="1" applyAlignment="1">
      <alignment horizontal="left" vertical="center"/>
    </xf>
    <xf numFmtId="0" fontId="9" fillId="0" borderId="0" xfId="2"/>
    <xf numFmtId="0" fontId="8" fillId="0" borderId="0" xfId="2" applyFont="1" applyAlignment="1">
      <alignment horizontal="left" vertical="center" wrapText="1"/>
    </xf>
    <xf numFmtId="0" fontId="9" fillId="0" borderId="3" xfId="2" applyBorder="1"/>
    <xf numFmtId="164" fontId="9" fillId="0" borderId="3" xfId="2" applyNumberFormat="1" applyBorder="1" applyAlignment="1">
      <alignment horizontal="center" vertical="center"/>
    </xf>
    <xf numFmtId="0" fontId="11" fillId="0" borderId="0" xfId="0" applyFont="1"/>
    <xf numFmtId="0" fontId="0" fillId="0" borderId="0" xfId="0"/>
    <xf numFmtId="0" fontId="16" fillId="0" borderId="0" xfId="0" applyFont="1" applyAlignment="1">
      <alignment vertical="top" wrapText="1"/>
    </xf>
    <xf numFmtId="0" fontId="14" fillId="0" borderId="0" xfId="0" applyFont="1"/>
    <xf numFmtId="3" fontId="4" fillId="0" borderId="1" xfId="2" applyNumberFormat="1" applyFont="1" applyBorder="1" applyAlignment="1">
      <alignment horizontal="center" vertical="center"/>
    </xf>
    <xf numFmtId="3" fontId="18" fillId="0" borderId="1" xfId="2" applyNumberFormat="1" applyFont="1" applyBorder="1" applyAlignment="1">
      <alignment horizontal="center" vertical="center"/>
    </xf>
    <xf numFmtId="3" fontId="7" fillId="0" borderId="1" xfId="2" applyNumberFormat="1" applyFont="1" applyBorder="1" applyAlignment="1">
      <alignment horizontal="left" vertical="center"/>
    </xf>
    <xf numFmtId="3" fontId="7" fillId="0" borderId="0" xfId="2" applyNumberFormat="1" applyFont="1" applyAlignment="1">
      <alignment horizontal="left" vertical="center"/>
    </xf>
    <xf numFmtId="3" fontId="4" fillId="0" borderId="0" xfId="2" applyNumberFormat="1" applyFont="1" applyAlignment="1">
      <alignment horizontal="center" vertical="center"/>
    </xf>
    <xf numFmtId="3" fontId="7" fillId="2" borderId="0" xfId="2" applyNumberFormat="1" applyFont="1" applyFill="1" applyAlignment="1">
      <alignment horizontal="left" vertical="center"/>
    </xf>
    <xf numFmtId="3" fontId="4" fillId="2" borderId="1" xfId="2" applyNumberFormat="1" applyFont="1" applyFill="1" applyBorder="1" applyAlignment="1">
      <alignment horizontal="center" vertical="center"/>
    </xf>
    <xf numFmtId="0" fontId="9" fillId="2" borderId="0" xfId="2" applyFill="1"/>
    <xf numFmtId="3" fontId="4" fillId="0" borderId="0" xfId="2" applyNumberFormat="1" applyFont="1" applyAlignment="1">
      <alignment horizontal="left" vertical="center"/>
    </xf>
    <xf numFmtId="0" fontId="8" fillId="0" borderId="0" xfId="2" applyFont="1" applyAlignment="1">
      <alignment horizontal="left" vertical="center"/>
    </xf>
    <xf numFmtId="3" fontId="4" fillId="0" borderId="5" xfId="2" applyNumberFormat="1" applyFont="1" applyBorder="1" applyAlignment="1">
      <alignment horizontal="center" vertical="center"/>
    </xf>
    <xf numFmtId="4" fontId="4" fillId="0" borderId="5" xfId="2" applyNumberFormat="1" applyFont="1" applyBorder="1" applyAlignment="1">
      <alignment horizontal="center" vertical="center"/>
    </xf>
    <xf numFmtId="3" fontId="4" fillId="0" borderId="4" xfId="2" applyNumberFormat="1" applyFont="1" applyBorder="1" applyAlignment="1">
      <alignment horizontal="center" vertical="center"/>
    </xf>
    <xf numFmtId="0" fontId="11" fillId="0" borderId="14" xfId="2" applyFont="1" applyBorder="1" applyAlignment="1">
      <alignment horizontal="center" vertical="center" wrapText="1"/>
    </xf>
    <xf numFmtId="0" fontId="11" fillId="0" borderId="14" xfId="2" applyFont="1" applyBorder="1" applyAlignment="1">
      <alignment horizontal="center" vertical="center"/>
    </xf>
    <xf numFmtId="9" fontId="19" fillId="0" borderId="14" xfId="3" applyFont="1" applyFill="1" applyBorder="1" applyAlignment="1">
      <alignment horizontal="center" vertical="center"/>
    </xf>
    <xf numFmtId="9" fontId="0" fillId="0" borderId="14" xfId="3" applyFont="1" applyFill="1" applyBorder="1" applyAlignment="1">
      <alignment horizontal="center" vertical="center"/>
    </xf>
    <xf numFmtId="0" fontId="11" fillId="0" borderId="3" xfId="2" applyFont="1" applyBorder="1" applyAlignment="1">
      <alignment horizontal="center" vertical="top" wrapText="1"/>
    </xf>
    <xf numFmtId="0" fontId="11" fillId="2" borderId="3" xfId="2" applyFont="1" applyFill="1" applyBorder="1" applyAlignment="1">
      <alignment horizontal="center" vertical="top" wrapText="1"/>
    </xf>
    <xf numFmtId="0" fontId="11" fillId="0" borderId="7" xfId="2" applyFont="1" applyBorder="1" applyAlignment="1">
      <alignment horizontal="center" vertical="top" wrapText="1"/>
    </xf>
    <xf numFmtId="0" fontId="11" fillId="2" borderId="7" xfId="2" applyFont="1" applyFill="1" applyBorder="1" applyAlignment="1">
      <alignment horizontal="center" vertical="top" wrapText="1"/>
    </xf>
    <xf numFmtId="0" fontId="9" fillId="0" borderId="3" xfId="2" applyBorder="1" applyAlignment="1">
      <alignment horizontal="center"/>
    </xf>
    <xf numFmtId="166" fontId="9" fillId="0" borderId="3" xfId="2" applyNumberFormat="1" applyBorder="1" applyAlignment="1">
      <alignment vertical="center"/>
    </xf>
    <xf numFmtId="166" fontId="9" fillId="0" borderId="3" xfId="2" applyNumberFormat="1" applyBorder="1" applyAlignment="1">
      <alignment horizontal="right" vertical="center"/>
    </xf>
    <xf numFmtId="166" fontId="9" fillId="0" borderId="3" xfId="2" applyNumberFormat="1" applyBorder="1" applyAlignment="1">
      <alignment horizontal="center" vertical="center"/>
    </xf>
    <xf numFmtId="166" fontId="9" fillId="0" borderId="3" xfId="2" applyNumberFormat="1" applyBorder="1"/>
    <xf numFmtId="166" fontId="9" fillId="0" borderId="3" xfId="2" applyNumberFormat="1" applyBorder="1" applyAlignment="1">
      <alignment horizontal="right"/>
    </xf>
    <xf numFmtId="0" fontId="11" fillId="0" borderId="0" xfId="2" applyFont="1"/>
    <xf numFmtId="3" fontId="7" fillId="0" borderId="2" xfId="0" applyNumberFormat="1" applyFont="1" applyBorder="1" applyAlignment="1">
      <alignment horizontal="left" vertical="center" wrapText="1"/>
    </xf>
    <xf numFmtId="0" fontId="0" fillId="0" borderId="0" xfId="0"/>
    <xf numFmtId="0" fontId="8" fillId="0" borderId="0" xfId="0" applyFont="1" applyAlignment="1">
      <alignment horizontal="left" vertical="center" wrapText="1"/>
    </xf>
    <xf numFmtId="0" fontId="14" fillId="0" borderId="0" xfId="0" applyFont="1" applyAlignment="1">
      <alignment horizontal="center" wrapText="1"/>
    </xf>
    <xf numFmtId="0" fontId="17" fillId="0" borderId="0" xfId="0" applyFont="1" applyAlignment="1">
      <alignment horizontal="center" vertical="top" wrapText="1"/>
    </xf>
    <xf numFmtId="0" fontId="14" fillId="0" borderId="0" xfId="0" applyFont="1" applyAlignment="1">
      <alignment horizontal="center"/>
    </xf>
    <xf numFmtId="0" fontId="11" fillId="0" borderId="0" xfId="2" applyFont="1" applyAlignment="1">
      <alignment horizontal="center" wrapText="1"/>
    </xf>
    <xf numFmtId="3" fontId="7" fillId="0" borderId="2" xfId="2" applyNumberFormat="1" applyFont="1" applyBorder="1" applyAlignment="1">
      <alignment horizontal="left" vertical="center" wrapText="1"/>
    </xf>
    <xf numFmtId="0" fontId="9" fillId="0" borderId="0" xfId="2"/>
    <xf numFmtId="3" fontId="7" fillId="0" borderId="0" xfId="2" applyNumberFormat="1" applyFont="1" applyAlignment="1">
      <alignment horizontal="left" vertical="center"/>
    </xf>
    <xf numFmtId="0" fontId="11" fillId="0" borderId="12" xfId="2" applyFont="1" applyBorder="1" applyAlignment="1">
      <alignment horizontal="center" wrapText="1"/>
    </xf>
    <xf numFmtId="0" fontId="4" fillId="0" borderId="7" xfId="2" applyFont="1" applyBorder="1"/>
    <xf numFmtId="0" fontId="11" fillId="0" borderId="10" xfId="2" applyFont="1" applyBorder="1" applyAlignment="1">
      <alignment horizontal="center" vertical="top" wrapText="1"/>
    </xf>
    <xf numFmtId="0" fontId="4" fillId="0" borderId="15" xfId="2" applyFont="1" applyBorder="1"/>
    <xf numFmtId="0" fontId="4" fillId="0" borderId="9" xfId="2" applyFont="1" applyBorder="1"/>
  </cellXfs>
  <cellStyles count="4">
    <cellStyle name="Normal" xfId="0" builtinId="0"/>
    <cellStyle name="Percent" xfId="1" builtinId="5"/>
    <cellStyle name="一般 2" xfId="2" xr:uid="{DF460A2B-9714-49E3-A195-EC896E3A0382}"/>
    <cellStyle name="百分比 2" xfId="3" xr:uid="{9CC903EB-CDBD-4527-83AF-94A690717520}"/>
  </cellStyles>
  <dxfs count="12">
    <dxf>
      <font>
        <b val="0"/>
        <i val="0"/>
        <strike val="0"/>
        <condense val="0"/>
        <extend val="0"/>
        <outline val="0"/>
        <shadow val="0"/>
        <u val="none"/>
        <vertAlign val="baseline"/>
        <sz val="11"/>
        <color rgb="FF000000"/>
        <name val="Calibri"/>
        <scheme val="none"/>
      </font>
      <numFmt numFmtId="1" formatCode="0"/>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rgb="FF000000"/>
        <name val="Calibri"/>
        <scheme val="none"/>
      </font>
      <numFmt numFmtId="1" formatCode="0"/>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scheme val="none"/>
      </font>
      <numFmt numFmtId="1" formatCode="0"/>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scheme val="none"/>
      </font>
      <numFmt numFmtId="1" formatCode="0"/>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rgb="FF000000"/>
        <name val="Calibri"/>
        <family val="2"/>
        <scheme val="none"/>
      </font>
      <alignment horizontal="center" vertical="bottom" textRotation="0" wrapText="1" indent="0" justifyLastLine="0" shrinkToFit="0" readingOrder="0"/>
      <border diagonalUp="0" diagonalDown="0" outline="0">
        <left style="thin">
          <color rgb="FF000000"/>
        </left>
        <right style="thin">
          <color rgb="FF000000"/>
        </right>
        <top/>
        <bottom/>
      </border>
    </dxf>
  </dxfs>
  <tableStyles count="1" defaultTableStyle="TableStyleMedium2" defaultPivotStyle="PivotStyleLight16">
    <tableStyle name="Invisible" pivot="0" table="0" count="0" xr9:uid="{7038A54B-F98E-4FB8-9D74-52C318EDAB0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Your Most Recent Mattress Purchase From (Past)</a:t>
            </a:r>
            <a:endParaRPr lang="zh-TW"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6872-4512-8CCF-08E969DC3895}"/>
              </c:ext>
            </c:extLst>
          </c:dPt>
          <c:cat>
            <c:strRef>
              <c:f>'[1]Mattress Outlet Type'!$A$18:$A$26</c:f>
              <c:strCache>
                <c:ptCount val="9"/>
                <c:pt idx="0">
                  <c:v>Mattress specialty store</c:v>
                </c:pt>
                <c:pt idx="1">
                  <c:v>Online retailer</c:v>
                </c:pt>
                <c:pt idx="2">
                  <c:v>Economy furniture store</c:v>
                </c:pt>
                <c:pt idx="3">
                  <c:v>Department store </c:v>
                </c:pt>
                <c:pt idx="4">
                  <c:v>Discount &amp; warehouse club stores</c:v>
                </c:pt>
                <c:pt idx="5">
                  <c:v>Manufacturer</c:v>
                </c:pt>
                <c:pt idx="6">
                  <c:v>IKEA</c:v>
                </c:pt>
                <c:pt idx="7">
                  <c:v>Premium furniture store</c:v>
                </c:pt>
                <c:pt idx="8">
                  <c:v>Other</c:v>
                </c:pt>
              </c:strCache>
            </c:strRef>
          </c:cat>
          <c:val>
            <c:numRef>
              <c:f>'[1]Mattress Outlet Type'!$B$18:$B$26</c:f>
              <c:numCache>
                <c:formatCode>General</c:formatCode>
                <c:ptCount val="9"/>
                <c:pt idx="0">
                  <c:v>0.24053724053724054</c:v>
                </c:pt>
                <c:pt idx="1">
                  <c:v>0.18437118437118438</c:v>
                </c:pt>
                <c:pt idx="2">
                  <c:v>0.10989010989010989</c:v>
                </c:pt>
                <c:pt idx="3">
                  <c:v>0.10256410256410256</c:v>
                </c:pt>
                <c:pt idx="4">
                  <c:v>0.10134310134310134</c:v>
                </c:pt>
                <c:pt idx="5">
                  <c:v>7.448107448107448E-2</c:v>
                </c:pt>
                <c:pt idx="6">
                  <c:v>5.7387057387057384E-2</c:v>
                </c:pt>
                <c:pt idx="7">
                  <c:v>4.7619047619047616E-2</c:v>
                </c:pt>
                <c:pt idx="8">
                  <c:v>8.1807081807081808E-2</c:v>
                </c:pt>
              </c:numCache>
            </c:numRef>
          </c:val>
          <c:extLst>
            <c:ext xmlns:c16="http://schemas.microsoft.com/office/drawing/2014/chart" uri="{C3380CC4-5D6E-409C-BE32-E72D297353CC}">
              <c16:uniqueId val="{00000002-6872-4512-8CCF-08E969DC3895}"/>
            </c:ext>
          </c:extLst>
        </c:ser>
        <c:dLbls>
          <c:showLegendKey val="0"/>
          <c:showVal val="0"/>
          <c:showCatName val="0"/>
          <c:showSerName val="0"/>
          <c:showPercent val="0"/>
          <c:showBubbleSize val="0"/>
        </c:dLbls>
        <c:gapWidth val="182"/>
        <c:axId val="1156815"/>
        <c:axId val="1150159"/>
      </c:barChart>
      <c:catAx>
        <c:axId val="1156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159"/>
        <c:crosses val="autoZero"/>
        <c:auto val="1"/>
        <c:lblAlgn val="ctr"/>
        <c:lblOffset val="100"/>
        <c:noMultiLvlLbl val="0"/>
      </c:catAx>
      <c:valAx>
        <c:axId val="1150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sz="1600" b="0" i="0" baseline="0">
                <a:effectLst/>
              </a:rPr>
              <a:t>Divide to People Likely to Buy Onlie or not</a:t>
            </a:r>
            <a:endParaRPr lang="zh-TW" altLang="zh-TW"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[2]OnlineMattressAttitudeMillenial!$B$23:$B$24</c:f>
              <c:numCache>
                <c:formatCode>General</c:formatCode>
                <c:ptCount val="2"/>
                <c:pt idx="0">
                  <c:v>0.29104477611940294</c:v>
                </c:pt>
                <c:pt idx="1">
                  <c:v>0.1953125</c:v>
                </c:pt>
              </c:numCache>
            </c:numRef>
          </c:val>
          <c:extLst>
            <c:ext xmlns:c15="http://schemas.microsoft.com/office/drawing/2012/chart" uri="{02D57815-91ED-43cb-92C2-25804820EDAC}">
              <c15:filteredSeriesTitle>
                <c15:tx>
                  <c:strRef>
                    <c:extLst>
                      <c:ext uri="{02D57815-91ED-43cb-92C2-25804820EDAC}">
                        <c15:formulaRef>
                          <c15:sqref>[2]OnlineMattressAttitudeMillenial!$B$22</c15:sqref>
                        </c15:formulaRef>
                      </c:ext>
                    </c:extLst>
                    <c:strCache>
                      <c:ptCount val="1"/>
                      <c:pt idx="0">
                        <c:v>Not likely</c:v>
                      </c:pt>
                    </c:strCache>
                  </c:strRef>
                </c15:tx>
              </c15:filteredSeriesTitle>
            </c:ext>
            <c:ext xmlns:c15="http://schemas.microsoft.com/office/drawing/2012/chart" uri="{02D57815-91ED-43cb-92C2-25804820EDAC}">
              <c15:filteredCategoryTitle>
                <c15:cat>
                  <c:strRef>
                    <c:extLst>
                      <c:ext uri="{02D57815-91ED-43cb-92C2-25804820EDAC}">
                        <c15:formulaRef>
                          <c15:sqref>[2]OnlineMattressAttitudeMillenial!$A$23:$A$24</c15:sqref>
                        </c15:formulaRef>
                      </c:ext>
                    </c:extLst>
                    <c:strCache>
                      <c:ptCount val="2"/>
                      <c:pt idx="0">
                        <c:v>Age 35+</c:v>
                      </c:pt>
                      <c:pt idx="1">
                        <c:v>Age 35 or Under</c:v>
                      </c:pt>
                    </c:strCache>
                  </c:strRef>
                </c15:cat>
              </c15:filteredCategoryTitle>
            </c:ext>
            <c:ext xmlns:c16="http://schemas.microsoft.com/office/drawing/2014/chart" uri="{C3380CC4-5D6E-409C-BE32-E72D297353CC}">
              <c16:uniqueId val="{00000000-1D40-4CE4-8D3B-C8021454450E}"/>
            </c:ext>
          </c:extLst>
        </c:ser>
        <c:ser>
          <c:idx val="1"/>
          <c:order val="1"/>
          <c:spPr>
            <a:solidFill>
              <a:schemeClr val="accent2"/>
            </a:solidFill>
            <a:ln>
              <a:noFill/>
            </a:ln>
            <a:effectLst/>
          </c:spPr>
          <c:invertIfNegative val="0"/>
          <c:val>
            <c:numRef>
              <c:f>[2]OnlineMattressAttitudeMillenial!$C$23:$C$24</c:f>
              <c:numCache>
                <c:formatCode>General</c:formatCode>
                <c:ptCount val="2"/>
                <c:pt idx="0">
                  <c:v>0.55970149253731349</c:v>
                </c:pt>
                <c:pt idx="1">
                  <c:v>0.59375</c:v>
                </c:pt>
              </c:numCache>
            </c:numRef>
          </c:val>
          <c:extLst>
            <c:ext xmlns:c15="http://schemas.microsoft.com/office/drawing/2012/chart" uri="{02D57815-91ED-43cb-92C2-25804820EDAC}">
              <c15:filteredSeriesTitle>
                <c15:tx>
                  <c:strRef>
                    <c:extLst>
                      <c:ext uri="{02D57815-91ED-43cb-92C2-25804820EDAC}">
                        <c15:formulaRef>
                          <c15:sqref>[2]OnlineMattressAttitudeMillenial!$C$22</c15:sqref>
                        </c15:formulaRef>
                      </c:ext>
                    </c:extLst>
                    <c:strCache>
                      <c:ptCount val="1"/>
                      <c:pt idx="0">
                        <c:v>Likely</c:v>
                      </c:pt>
                    </c:strCache>
                  </c:strRef>
                </c15:tx>
              </c15:filteredSeriesTitle>
            </c:ext>
            <c:ext xmlns:c15="http://schemas.microsoft.com/office/drawing/2012/chart" uri="{02D57815-91ED-43cb-92C2-25804820EDAC}">
              <c15:filteredCategoryTitle>
                <c15:cat>
                  <c:strRef>
                    <c:extLst>
                      <c:ext uri="{02D57815-91ED-43cb-92C2-25804820EDAC}">
                        <c15:formulaRef>
                          <c15:sqref>[2]OnlineMattressAttitudeMillenial!$A$23:$A$24</c15:sqref>
                        </c15:formulaRef>
                      </c:ext>
                    </c:extLst>
                    <c:strCache>
                      <c:ptCount val="2"/>
                      <c:pt idx="0">
                        <c:v>Age 35+</c:v>
                      </c:pt>
                      <c:pt idx="1">
                        <c:v>Age 35 or Under</c:v>
                      </c:pt>
                    </c:strCache>
                  </c:strRef>
                </c15:cat>
              </c15:filteredCategoryTitle>
            </c:ext>
            <c:ext xmlns:c16="http://schemas.microsoft.com/office/drawing/2014/chart" uri="{C3380CC4-5D6E-409C-BE32-E72D297353CC}">
              <c16:uniqueId val="{00000001-1D40-4CE4-8D3B-C8021454450E}"/>
            </c:ext>
          </c:extLst>
        </c:ser>
        <c:dLbls>
          <c:showLegendKey val="0"/>
          <c:showVal val="0"/>
          <c:showCatName val="0"/>
          <c:showSerName val="0"/>
          <c:showPercent val="0"/>
          <c:showBubbleSize val="0"/>
        </c:dLbls>
        <c:gapWidth val="182"/>
        <c:axId val="313423423"/>
        <c:axId val="313425087"/>
      </c:barChart>
      <c:catAx>
        <c:axId val="313423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425087"/>
        <c:crosses val="autoZero"/>
        <c:auto val="1"/>
        <c:lblAlgn val="ctr"/>
        <c:lblOffset val="100"/>
        <c:noMultiLvlLbl val="0"/>
      </c:catAx>
      <c:valAx>
        <c:axId val="313425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423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Mattress</a:t>
            </a:r>
            <a:r>
              <a:rPr lang="en-US" altLang="zh-TW" baseline="0"/>
              <a:t> Preference</a:t>
            </a:r>
            <a:endParaRPr lang="zh-TW"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'Mattress Comparison'!$V$31</c:f>
              <c:strCache>
                <c:ptCount val="1"/>
                <c:pt idx="0">
                  <c:v>Sleep Cool</c:v>
                </c:pt>
              </c:strCache>
            </c:strRef>
          </c:tx>
          <c:spPr>
            <a:solidFill>
              <a:schemeClr val="accent1"/>
            </a:solidFill>
            <a:ln>
              <a:noFill/>
            </a:ln>
            <a:effectLst/>
          </c:spPr>
          <c:invertIfNegative val="0"/>
          <c:cat>
            <c:strRef>
              <c:f>'Mattress Comparison'!$W$30:$AA$30</c:f>
              <c:strCache>
                <c:ptCount val="5"/>
                <c:pt idx="0">
                  <c:v>comfortable</c:v>
                </c:pt>
                <c:pt idx="1">
                  <c:v>support</c:v>
                </c:pt>
                <c:pt idx="2">
                  <c:v>pressure</c:v>
                </c:pt>
                <c:pt idx="3">
                  <c:v>hot</c:v>
                </c:pt>
                <c:pt idx="4">
                  <c:v>like</c:v>
                </c:pt>
              </c:strCache>
            </c:strRef>
          </c:cat>
          <c:val>
            <c:numRef>
              <c:f>'Mattress Comparison'!$W$31:$AA$31</c:f>
              <c:numCache>
                <c:formatCode>0%</c:formatCode>
                <c:ptCount val="5"/>
                <c:pt idx="0">
                  <c:v>0.61803369963793908</c:v>
                </c:pt>
                <c:pt idx="1">
                  <c:v>0.4406179901721255</c:v>
                </c:pt>
                <c:pt idx="2">
                  <c:v>-0.38285336439027901</c:v>
                </c:pt>
                <c:pt idx="3">
                  <c:v>-0.4419240140521859</c:v>
                </c:pt>
                <c:pt idx="4">
                  <c:v>0.62668511431000873</c:v>
                </c:pt>
              </c:numCache>
            </c:numRef>
          </c:val>
          <c:extLst>
            <c:ext xmlns:c16="http://schemas.microsoft.com/office/drawing/2014/chart" uri="{C3380CC4-5D6E-409C-BE32-E72D297353CC}">
              <c16:uniqueId val="{00000000-A9BC-4844-B599-D4D0AB5872B6}"/>
            </c:ext>
          </c:extLst>
        </c:ser>
        <c:ser>
          <c:idx val="1"/>
          <c:order val="1"/>
          <c:tx>
            <c:strRef>
              <c:f>'Mattress Comparison'!$V$32</c:f>
              <c:strCache>
                <c:ptCount val="1"/>
                <c:pt idx="0">
                  <c:v>Casper(Bed in Box)</c:v>
                </c:pt>
              </c:strCache>
            </c:strRef>
          </c:tx>
          <c:spPr>
            <a:solidFill>
              <a:schemeClr val="accent2"/>
            </a:solidFill>
            <a:ln>
              <a:noFill/>
            </a:ln>
            <a:effectLst/>
          </c:spPr>
          <c:invertIfNegative val="0"/>
          <c:cat>
            <c:strRef>
              <c:f>'Mattress Comparison'!$W$30:$AA$30</c:f>
              <c:strCache>
                <c:ptCount val="5"/>
                <c:pt idx="0">
                  <c:v>comfortable</c:v>
                </c:pt>
                <c:pt idx="1">
                  <c:v>support</c:v>
                </c:pt>
                <c:pt idx="2">
                  <c:v>pressure</c:v>
                </c:pt>
                <c:pt idx="3">
                  <c:v>hot</c:v>
                </c:pt>
                <c:pt idx="4">
                  <c:v>like</c:v>
                </c:pt>
              </c:strCache>
            </c:strRef>
          </c:cat>
          <c:val>
            <c:numRef>
              <c:f>'Mattress Comparison'!$W$32:$AA$32</c:f>
              <c:numCache>
                <c:formatCode>0%</c:formatCode>
                <c:ptCount val="5"/>
                <c:pt idx="0">
                  <c:v>0.51330111989633531</c:v>
                </c:pt>
                <c:pt idx="1">
                  <c:v>0.42662516276338996</c:v>
                </c:pt>
                <c:pt idx="2">
                  <c:v>-0.41366113381267627</c:v>
                </c:pt>
                <c:pt idx="3">
                  <c:v>-0.58857874425823764</c:v>
                </c:pt>
                <c:pt idx="4">
                  <c:v>0.71750242574779588</c:v>
                </c:pt>
              </c:numCache>
            </c:numRef>
          </c:val>
          <c:extLst>
            <c:ext xmlns:c16="http://schemas.microsoft.com/office/drawing/2014/chart" uri="{C3380CC4-5D6E-409C-BE32-E72D297353CC}">
              <c16:uniqueId val="{00000001-A9BC-4844-B599-D4D0AB5872B6}"/>
            </c:ext>
          </c:extLst>
        </c:ser>
        <c:ser>
          <c:idx val="2"/>
          <c:order val="2"/>
          <c:tx>
            <c:strRef>
              <c:f>'Mattress Comparison'!$V$33</c:f>
              <c:strCache>
                <c:ptCount val="1"/>
                <c:pt idx="0">
                  <c:v>Tempu(Premium)</c:v>
                </c:pt>
              </c:strCache>
            </c:strRef>
          </c:tx>
          <c:spPr>
            <a:solidFill>
              <a:schemeClr val="accent3"/>
            </a:solidFill>
            <a:ln>
              <a:noFill/>
            </a:ln>
            <a:effectLst/>
          </c:spPr>
          <c:invertIfNegative val="0"/>
          <c:cat>
            <c:strRef>
              <c:f>'Mattress Comparison'!$W$30:$AA$30</c:f>
              <c:strCache>
                <c:ptCount val="5"/>
                <c:pt idx="0">
                  <c:v>comfortable</c:v>
                </c:pt>
                <c:pt idx="1">
                  <c:v>support</c:v>
                </c:pt>
                <c:pt idx="2">
                  <c:v>pressure</c:v>
                </c:pt>
                <c:pt idx="3">
                  <c:v>hot</c:v>
                </c:pt>
                <c:pt idx="4">
                  <c:v>like</c:v>
                </c:pt>
              </c:strCache>
            </c:strRef>
          </c:cat>
          <c:val>
            <c:numRef>
              <c:f>'Mattress Comparison'!$W$33:$AA$33</c:f>
              <c:numCache>
                <c:formatCode>0%</c:formatCode>
                <c:ptCount val="5"/>
                <c:pt idx="0">
                  <c:v>0.57115795634298949</c:v>
                </c:pt>
                <c:pt idx="1">
                  <c:v>0.47984104788570486</c:v>
                </c:pt>
                <c:pt idx="2">
                  <c:v>-0.38734068328876659</c:v>
                </c:pt>
                <c:pt idx="3">
                  <c:v>-0.47029066429703847</c:v>
                </c:pt>
                <c:pt idx="4">
                  <c:v>0.64313132108042259</c:v>
                </c:pt>
              </c:numCache>
            </c:numRef>
          </c:val>
          <c:extLst>
            <c:ext xmlns:c16="http://schemas.microsoft.com/office/drawing/2014/chart" uri="{C3380CC4-5D6E-409C-BE32-E72D297353CC}">
              <c16:uniqueId val="{00000002-A9BC-4844-B599-D4D0AB5872B6}"/>
            </c:ext>
          </c:extLst>
        </c:ser>
        <c:dLbls>
          <c:showLegendKey val="0"/>
          <c:showVal val="0"/>
          <c:showCatName val="0"/>
          <c:showSerName val="0"/>
          <c:showPercent val="0"/>
          <c:showBubbleSize val="0"/>
        </c:dLbls>
        <c:gapWidth val="182"/>
        <c:axId val="1679672272"/>
        <c:axId val="1679672688"/>
      </c:barChart>
      <c:catAx>
        <c:axId val="167967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672688"/>
        <c:crosses val="autoZero"/>
        <c:auto val="1"/>
        <c:lblAlgn val="ctr"/>
        <c:lblOffset val="100"/>
        <c:noMultiLvlLbl val="0"/>
      </c:catAx>
      <c:valAx>
        <c:axId val="16796726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672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sz="1400" b="0" i="0" baseline="0">
                <a:effectLst/>
              </a:rPr>
              <a:t>Likely to Make Next Mattress Online - Income</a:t>
            </a:r>
            <a:endParaRPr lang="zh-TW" altLang="zh-TW"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[2]OnlineMattressAttitudesIncome!$B$18:$H$18</c:f>
              <c:numCache>
                <c:formatCode>General</c:formatCode>
                <c:ptCount val="7"/>
                <c:pt idx="0">
                  <c:v>3.5398230088495575E-2</c:v>
                </c:pt>
                <c:pt idx="1">
                  <c:v>0.10176991150442478</c:v>
                </c:pt>
                <c:pt idx="2">
                  <c:v>0.11061946902654868</c:v>
                </c:pt>
                <c:pt idx="3">
                  <c:v>0.17256637168141592</c:v>
                </c:pt>
                <c:pt idx="4">
                  <c:v>0.24778761061946902</c:v>
                </c:pt>
                <c:pt idx="5">
                  <c:v>0.18141592920353983</c:v>
                </c:pt>
                <c:pt idx="6">
                  <c:v>0.15044247787610621</c:v>
                </c:pt>
              </c:numCache>
            </c:numRef>
          </c:val>
          <c:extLst>
            <c:ext xmlns:c15="http://schemas.microsoft.com/office/drawing/2012/chart" uri="{02D57815-91ED-43cb-92C2-25804820EDAC}">
              <c15:filteredSeriesTitle>
                <c15:tx>
                  <c:strRef>
                    <c:extLst>
                      <c:ext uri="{02D57815-91ED-43cb-92C2-25804820EDAC}">
                        <c15:formulaRef>
                          <c15:sqref>[2]OnlineMattressAttitudesIncome!$A$18</c15:sqref>
                        </c15:formulaRef>
                      </c:ext>
                    </c:extLst>
                    <c:strCache>
                      <c:ptCount val="1"/>
                      <c:pt idx="0">
                        <c:v>Under $75,000</c:v>
                      </c:pt>
                    </c:strCache>
                  </c:strRef>
                </c15:tx>
              </c15:filteredSeriesTitle>
            </c:ext>
            <c:ext xmlns:c15="http://schemas.microsoft.com/office/drawing/2012/chart" uri="{02D57815-91ED-43cb-92C2-25804820EDAC}">
              <c15:filteredCategoryTitle>
                <c15:cat>
                  <c:numRef>
                    <c:extLst>
                      <c:ext uri="{02D57815-91ED-43cb-92C2-25804820EDAC}">
                        <c15:formulaRef>
                          <c15:sqref>[2]OnlineMattressAttitudesIncome!$B$17:$H$17</c15:sqref>
                        </c15:formulaRef>
                      </c:ext>
                    </c:extLst>
                    <c:numCache>
                      <c:formatCode>General</c:formatCode>
                      <c:ptCount val="7"/>
                      <c:pt idx="0">
                        <c:v>1</c:v>
                      </c:pt>
                      <c:pt idx="1">
                        <c:v>2</c:v>
                      </c:pt>
                      <c:pt idx="2">
                        <c:v>3</c:v>
                      </c:pt>
                      <c:pt idx="3">
                        <c:v>4</c:v>
                      </c:pt>
                      <c:pt idx="4">
                        <c:v>5</c:v>
                      </c:pt>
                      <c:pt idx="5">
                        <c:v>6</c:v>
                      </c:pt>
                      <c:pt idx="6">
                        <c:v>7</c:v>
                      </c:pt>
                    </c:numCache>
                  </c:numRef>
                </c15:cat>
              </c15:filteredCategoryTitle>
            </c:ext>
            <c:ext xmlns:c16="http://schemas.microsoft.com/office/drawing/2014/chart" uri="{C3380CC4-5D6E-409C-BE32-E72D297353CC}">
              <c16:uniqueId val="{00000000-2AE4-41B0-AC0A-9834671005EC}"/>
            </c:ext>
          </c:extLst>
        </c:ser>
        <c:ser>
          <c:idx val="1"/>
          <c:order val="1"/>
          <c:spPr>
            <a:solidFill>
              <a:schemeClr val="accent2"/>
            </a:solidFill>
            <a:ln>
              <a:noFill/>
            </a:ln>
            <a:effectLst/>
          </c:spPr>
          <c:invertIfNegative val="0"/>
          <c:val>
            <c:numRef>
              <c:f>[2]OnlineMattressAttitudesIncome!$B$19:$H$19</c:f>
              <c:numCache>
                <c:formatCode>General</c:formatCode>
                <c:ptCount val="7"/>
                <c:pt idx="0">
                  <c:v>3.5294117647058823E-2</c:v>
                </c:pt>
                <c:pt idx="1">
                  <c:v>5.2941176470588235E-2</c:v>
                </c:pt>
                <c:pt idx="2">
                  <c:v>0.18823529411764706</c:v>
                </c:pt>
                <c:pt idx="3">
                  <c:v>0.16470588235294117</c:v>
                </c:pt>
                <c:pt idx="4">
                  <c:v>0.2</c:v>
                </c:pt>
                <c:pt idx="5">
                  <c:v>0.22352941176470589</c:v>
                </c:pt>
                <c:pt idx="6">
                  <c:v>0.13529411764705881</c:v>
                </c:pt>
              </c:numCache>
            </c:numRef>
          </c:val>
          <c:extLst>
            <c:ext xmlns:c15="http://schemas.microsoft.com/office/drawing/2012/chart" uri="{02D57815-91ED-43cb-92C2-25804820EDAC}">
              <c15:filteredSeriesTitle>
                <c15:tx>
                  <c:strRef>
                    <c:extLst>
                      <c:ext uri="{02D57815-91ED-43cb-92C2-25804820EDAC}">
                        <c15:formulaRef>
                          <c15:sqref>[2]OnlineMattressAttitudesIncome!$A$19</c15:sqref>
                        </c15:formulaRef>
                      </c:ext>
                    </c:extLst>
                    <c:strCache>
                      <c:ptCount val="1"/>
                      <c:pt idx="0">
                        <c:v>$75,000+</c:v>
                      </c:pt>
                    </c:strCache>
                  </c:strRef>
                </c15:tx>
              </c15:filteredSeriesTitle>
            </c:ext>
            <c:ext xmlns:c15="http://schemas.microsoft.com/office/drawing/2012/chart" uri="{02D57815-91ED-43cb-92C2-25804820EDAC}">
              <c15:filteredCategoryTitle>
                <c15:cat>
                  <c:numRef>
                    <c:extLst>
                      <c:ext uri="{02D57815-91ED-43cb-92C2-25804820EDAC}">
                        <c15:formulaRef>
                          <c15:sqref>[2]OnlineMattressAttitudesIncome!$B$17:$H$17</c15:sqref>
                        </c15:formulaRef>
                      </c:ext>
                    </c:extLst>
                    <c:numCache>
                      <c:formatCode>General</c:formatCode>
                      <c:ptCount val="7"/>
                      <c:pt idx="0">
                        <c:v>1</c:v>
                      </c:pt>
                      <c:pt idx="1">
                        <c:v>2</c:v>
                      </c:pt>
                      <c:pt idx="2">
                        <c:v>3</c:v>
                      </c:pt>
                      <c:pt idx="3">
                        <c:v>4</c:v>
                      </c:pt>
                      <c:pt idx="4">
                        <c:v>5</c:v>
                      </c:pt>
                      <c:pt idx="5">
                        <c:v>6</c:v>
                      </c:pt>
                      <c:pt idx="6">
                        <c:v>7</c:v>
                      </c:pt>
                    </c:numCache>
                  </c:numRef>
                </c15:cat>
              </c15:filteredCategoryTitle>
            </c:ext>
            <c:ext xmlns:c16="http://schemas.microsoft.com/office/drawing/2014/chart" uri="{C3380CC4-5D6E-409C-BE32-E72D297353CC}">
              <c16:uniqueId val="{00000001-2AE4-41B0-AC0A-9834671005EC}"/>
            </c:ext>
          </c:extLst>
        </c:ser>
        <c:dLbls>
          <c:showLegendKey val="0"/>
          <c:showVal val="0"/>
          <c:showCatName val="0"/>
          <c:showSerName val="0"/>
          <c:showPercent val="0"/>
          <c:showBubbleSize val="0"/>
        </c:dLbls>
        <c:gapWidth val="219"/>
        <c:overlap val="-27"/>
        <c:axId val="1193700351"/>
        <c:axId val="1193697439"/>
      </c:barChart>
      <c:catAx>
        <c:axId val="119370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697439"/>
        <c:crosses val="autoZero"/>
        <c:auto val="1"/>
        <c:lblAlgn val="ctr"/>
        <c:lblOffset val="100"/>
        <c:noMultiLvlLbl val="0"/>
      </c:catAx>
      <c:valAx>
        <c:axId val="119369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00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sz="1600" b="0" i="0" baseline="0">
                <a:effectLst/>
              </a:rPr>
              <a:t>Divide to People Likely to Buy Onlie or not</a:t>
            </a:r>
            <a:endParaRPr lang="zh-TW" altLang="zh-TW"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[2]OnlineMattressAttitudesIncome!$B$23:$B$24</c:f>
              <c:numCache>
                <c:formatCode>General</c:formatCode>
                <c:ptCount val="2"/>
                <c:pt idx="0">
                  <c:v>0.24778761061946902</c:v>
                </c:pt>
                <c:pt idx="1">
                  <c:v>0.27647058823529413</c:v>
                </c:pt>
              </c:numCache>
            </c:numRef>
          </c:val>
          <c:extLst>
            <c:ext xmlns:c15="http://schemas.microsoft.com/office/drawing/2012/chart" uri="{02D57815-91ED-43cb-92C2-25804820EDAC}">
              <c15:filteredSeriesTitle>
                <c15:tx>
                  <c:strRef>
                    <c:extLst>
                      <c:ext uri="{02D57815-91ED-43cb-92C2-25804820EDAC}">
                        <c15:formulaRef>
                          <c15:sqref>[2]OnlineMattressAttitudesIncome!$B$22</c15:sqref>
                        </c15:formulaRef>
                      </c:ext>
                    </c:extLst>
                    <c:strCache>
                      <c:ptCount val="1"/>
                      <c:pt idx="0">
                        <c:v>Not likely</c:v>
                      </c:pt>
                    </c:strCache>
                  </c:strRef>
                </c15:tx>
              </c15:filteredSeriesTitle>
            </c:ext>
            <c:ext xmlns:c15="http://schemas.microsoft.com/office/drawing/2012/chart" uri="{02D57815-91ED-43cb-92C2-25804820EDAC}">
              <c15:filteredCategoryTitle>
                <c15:cat>
                  <c:strRef>
                    <c:extLst>
                      <c:ext uri="{02D57815-91ED-43cb-92C2-25804820EDAC}">
                        <c15:formulaRef>
                          <c15:sqref>[2]OnlineMattressAttitudesIncome!$A$23:$A$24</c15:sqref>
                        </c15:formulaRef>
                      </c:ext>
                    </c:extLst>
                    <c:strCache>
                      <c:ptCount val="2"/>
                      <c:pt idx="0">
                        <c:v>Under $75,000</c:v>
                      </c:pt>
                      <c:pt idx="1">
                        <c:v>$75,000+</c:v>
                      </c:pt>
                    </c:strCache>
                  </c:strRef>
                </c15:cat>
              </c15:filteredCategoryTitle>
            </c:ext>
            <c:ext xmlns:c16="http://schemas.microsoft.com/office/drawing/2014/chart" uri="{C3380CC4-5D6E-409C-BE32-E72D297353CC}">
              <c16:uniqueId val="{00000000-DA41-4F4B-9ED0-2F68572FB4F6}"/>
            </c:ext>
          </c:extLst>
        </c:ser>
        <c:ser>
          <c:idx val="1"/>
          <c:order val="1"/>
          <c:spPr>
            <a:solidFill>
              <a:schemeClr val="accent2"/>
            </a:solidFill>
            <a:ln>
              <a:noFill/>
            </a:ln>
            <a:effectLst/>
          </c:spPr>
          <c:invertIfNegative val="0"/>
          <c:val>
            <c:numRef>
              <c:f>[2]OnlineMattressAttitudesIncome!$C$23:$C$24</c:f>
              <c:numCache>
                <c:formatCode>General</c:formatCode>
                <c:ptCount val="2"/>
                <c:pt idx="0">
                  <c:v>0.57964601769911506</c:v>
                </c:pt>
                <c:pt idx="1">
                  <c:v>0.55882352941176472</c:v>
                </c:pt>
              </c:numCache>
            </c:numRef>
          </c:val>
          <c:extLst>
            <c:ext xmlns:c15="http://schemas.microsoft.com/office/drawing/2012/chart" uri="{02D57815-91ED-43cb-92C2-25804820EDAC}">
              <c15:filteredSeriesTitle>
                <c15:tx>
                  <c:strRef>
                    <c:extLst>
                      <c:ext uri="{02D57815-91ED-43cb-92C2-25804820EDAC}">
                        <c15:formulaRef>
                          <c15:sqref>[2]OnlineMattressAttitudesIncome!$C$22</c15:sqref>
                        </c15:formulaRef>
                      </c:ext>
                    </c:extLst>
                    <c:strCache>
                      <c:ptCount val="1"/>
                      <c:pt idx="0">
                        <c:v>Likely</c:v>
                      </c:pt>
                    </c:strCache>
                  </c:strRef>
                </c15:tx>
              </c15:filteredSeriesTitle>
            </c:ext>
            <c:ext xmlns:c15="http://schemas.microsoft.com/office/drawing/2012/chart" uri="{02D57815-91ED-43cb-92C2-25804820EDAC}">
              <c15:filteredCategoryTitle>
                <c15:cat>
                  <c:strRef>
                    <c:extLst>
                      <c:ext uri="{02D57815-91ED-43cb-92C2-25804820EDAC}">
                        <c15:formulaRef>
                          <c15:sqref>[2]OnlineMattressAttitudesIncome!$A$23:$A$24</c15:sqref>
                        </c15:formulaRef>
                      </c:ext>
                    </c:extLst>
                    <c:strCache>
                      <c:ptCount val="2"/>
                      <c:pt idx="0">
                        <c:v>Under $75,000</c:v>
                      </c:pt>
                      <c:pt idx="1">
                        <c:v>$75,000+</c:v>
                      </c:pt>
                    </c:strCache>
                  </c:strRef>
                </c15:cat>
              </c15:filteredCategoryTitle>
            </c:ext>
            <c:ext xmlns:c16="http://schemas.microsoft.com/office/drawing/2014/chart" uri="{C3380CC4-5D6E-409C-BE32-E72D297353CC}">
              <c16:uniqueId val="{00000001-DA41-4F4B-9ED0-2F68572FB4F6}"/>
            </c:ext>
          </c:extLst>
        </c:ser>
        <c:dLbls>
          <c:showLegendKey val="0"/>
          <c:showVal val="0"/>
          <c:showCatName val="0"/>
          <c:showSerName val="0"/>
          <c:showPercent val="0"/>
          <c:showBubbleSize val="0"/>
        </c:dLbls>
        <c:gapWidth val="182"/>
        <c:axId val="315781823"/>
        <c:axId val="315780159"/>
      </c:barChart>
      <c:catAx>
        <c:axId val="31578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780159"/>
        <c:crosses val="autoZero"/>
        <c:auto val="1"/>
        <c:lblAlgn val="ctr"/>
        <c:lblOffset val="100"/>
        <c:noMultiLvlLbl val="0"/>
      </c:catAx>
      <c:valAx>
        <c:axId val="315780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781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Purchase</a:t>
            </a:r>
            <a:r>
              <a:rPr lang="en-US" altLang="zh-TW" baseline="0"/>
              <a:t> Factors</a:t>
            </a:r>
            <a:endParaRPr lang="zh-TW"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E44D-486D-89B5-298EFA41523C}"/>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2-E44D-486D-89B5-298EFA41523C}"/>
              </c:ext>
            </c:extLst>
          </c:dPt>
          <c:cat>
            <c:strRef>
              <c:f>'Purchase Factors'!$A$7:$A$19</c:f>
              <c:strCache>
                <c:ptCount val="13"/>
                <c:pt idx="0">
                  <c:v>Price</c:v>
                </c:pt>
                <c:pt idx="1">
                  <c:v>Comfort</c:v>
                </c:pt>
                <c:pt idx="2">
                  <c:v>Quality</c:v>
                </c:pt>
                <c:pt idx="3">
                  <c:v>Durability</c:v>
                </c:pt>
                <c:pt idx="4">
                  <c:v>Pressure relief</c:v>
                </c:pt>
                <c:pt idx="5">
                  <c:v>Support</c:v>
                </c:pt>
                <c:pt idx="6">
                  <c:v>Mattress type [e.g., innerspring, memory foam]</c:v>
                </c:pt>
                <c:pt idx="7">
                  <c:v>Brand reputation</c:v>
                </c:pt>
                <c:pt idx="8">
                  <c:v>Warranty</c:v>
                </c:pt>
                <c:pt idx="9">
                  <c:v>Materials</c:v>
                </c:pt>
                <c:pt idx="10">
                  <c:v>Temperature regulation [cooling]</c:v>
                </c:pt>
                <c:pt idx="11">
                  <c:v>Online reviews</c:v>
                </c:pt>
                <c:pt idx="12">
                  <c:v>Hypoallergenic</c:v>
                </c:pt>
              </c:strCache>
            </c:strRef>
          </c:cat>
          <c:val>
            <c:numRef>
              <c:f>'Purchase Factors'!$B$7:$B$19</c:f>
              <c:numCache>
                <c:formatCode>0.0%</c:formatCode>
                <c:ptCount val="13"/>
                <c:pt idx="0">
                  <c:v>0.71794871794871795</c:v>
                </c:pt>
                <c:pt idx="1">
                  <c:v>0.61904761904761907</c:v>
                </c:pt>
                <c:pt idx="2">
                  <c:v>0.59584859584859584</c:v>
                </c:pt>
                <c:pt idx="3">
                  <c:v>0.55555555555555558</c:v>
                </c:pt>
                <c:pt idx="4">
                  <c:v>0.45665445665445664</c:v>
                </c:pt>
                <c:pt idx="5">
                  <c:v>0.40293040293040294</c:v>
                </c:pt>
                <c:pt idx="6">
                  <c:v>0.3321123321123321</c:v>
                </c:pt>
                <c:pt idx="7">
                  <c:v>0.29914529914529914</c:v>
                </c:pt>
                <c:pt idx="8">
                  <c:v>0.28205128205128205</c:v>
                </c:pt>
                <c:pt idx="9">
                  <c:v>0.22832722832722832</c:v>
                </c:pt>
                <c:pt idx="10">
                  <c:v>0.22466422466422467</c:v>
                </c:pt>
                <c:pt idx="11">
                  <c:v>0.21245421245421245</c:v>
                </c:pt>
                <c:pt idx="12">
                  <c:v>0.13553113553113552</c:v>
                </c:pt>
              </c:numCache>
            </c:numRef>
          </c:val>
          <c:extLst>
            <c:ext xmlns:c16="http://schemas.microsoft.com/office/drawing/2014/chart" uri="{C3380CC4-5D6E-409C-BE32-E72D297353CC}">
              <c16:uniqueId val="{00000000-DC13-45EB-B38E-23AC1EAAC130}"/>
            </c:ext>
          </c:extLst>
        </c:ser>
        <c:dLbls>
          <c:showLegendKey val="0"/>
          <c:showVal val="0"/>
          <c:showCatName val="0"/>
          <c:showSerName val="0"/>
          <c:showPercent val="0"/>
          <c:showBubbleSize val="0"/>
        </c:dLbls>
        <c:gapWidth val="182"/>
        <c:axId val="1558061760"/>
        <c:axId val="1558057184"/>
      </c:barChart>
      <c:catAx>
        <c:axId val="1558061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057184"/>
        <c:crosses val="autoZero"/>
        <c:auto val="1"/>
        <c:lblAlgn val="ctr"/>
        <c:lblOffset val="100"/>
        <c:noMultiLvlLbl val="0"/>
      </c:catAx>
      <c:valAx>
        <c:axId val="15580571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061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sz="1250"/>
              <a:t>Your</a:t>
            </a:r>
            <a:r>
              <a:rPr lang="en-US" altLang="zh-TW" sz="1250" baseline="0"/>
              <a:t> Most Recent Mattress from store or online? (Past)</a:t>
            </a:r>
            <a:endParaRPr lang="zh-TW" altLang="en-US" sz="12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F657-44D8-B73F-5AE147225177}"/>
              </c:ext>
            </c:extLst>
          </c:dPt>
          <c:dPt>
            <c:idx val="1"/>
            <c:bubble3D val="0"/>
            <c:spPr>
              <a:solidFill>
                <a:schemeClr val="accent2"/>
              </a:solidFill>
              <a:ln>
                <a:noFill/>
              </a:ln>
              <a:effectLst/>
            </c:spPr>
            <c:extLst>
              <c:ext xmlns:c16="http://schemas.microsoft.com/office/drawing/2014/chart" uri="{C3380CC4-5D6E-409C-BE32-E72D297353CC}">
                <c16:uniqueId val="{00000001-EEC7-48F1-807C-BF7575C15EEC}"/>
              </c:ext>
            </c:extLst>
          </c:dPt>
          <c:dPt>
            <c:idx val="2"/>
            <c:bubble3D val="0"/>
            <c:spPr>
              <a:solidFill>
                <a:schemeClr val="accent3"/>
              </a:solidFill>
              <a:ln>
                <a:noFill/>
              </a:ln>
              <a:effectLst/>
            </c:spPr>
            <c:extLst>
              <c:ext xmlns:c16="http://schemas.microsoft.com/office/drawing/2014/chart" uri="{C3380CC4-5D6E-409C-BE32-E72D297353CC}">
                <c16:uniqueId val="{00000005-F657-44D8-B73F-5AE1472251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'[1]Store vs Online Purchase'!$A$7:$A$9</c:f>
              <c:strCache>
                <c:ptCount val="3"/>
                <c:pt idx="0">
                  <c:v>In-store</c:v>
                </c:pt>
                <c:pt idx="1">
                  <c:v>Online</c:v>
                </c:pt>
                <c:pt idx="2">
                  <c:v>Other</c:v>
                </c:pt>
              </c:strCache>
            </c:strRef>
          </c:cat>
          <c:val>
            <c:numRef>
              <c:f>'[1]Store vs Online Purchase'!$B$7:$B$9</c:f>
              <c:numCache>
                <c:formatCode>General</c:formatCode>
                <c:ptCount val="3"/>
                <c:pt idx="0">
                  <c:v>0.73382173382173377</c:v>
                </c:pt>
                <c:pt idx="1">
                  <c:v>0.21489621489621491</c:v>
                </c:pt>
                <c:pt idx="2">
                  <c:v>5.128205128205128E-2</c:v>
                </c:pt>
              </c:numCache>
            </c:numRef>
          </c:val>
          <c:extLst>
            <c:ext xmlns:c16="http://schemas.microsoft.com/office/drawing/2014/chart" uri="{C3380CC4-5D6E-409C-BE32-E72D297353CC}">
              <c16:uniqueId val="{00000002-EEC7-48F1-807C-BF7575C15EEC}"/>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b="1"/>
              <a:t>Scattorplot between Online Quality and Intention to Purchase Online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0"/>
          <c:order val="0"/>
          <c:tx>
            <c:v>Rela between Online Quality and Intention to Purchase Online</c:v>
          </c:tx>
          <c:spPr>
            <a:ln w="25400" cap="rnd">
              <a:noFill/>
              <a:round/>
            </a:ln>
            <a:effectLst/>
          </c:spPr>
          <c:marker>
            <c:symbol val="circle"/>
            <c:size val="6"/>
            <c:spPr>
              <a:solidFill>
                <a:schemeClr val="lt1"/>
              </a:solidFill>
              <a:ln w="38100">
                <a:solidFill>
                  <a:schemeClr val="accent1">
                    <a:alpha val="60000"/>
                  </a:schemeClr>
                </a:solidFill>
              </a:ln>
              <a:effectLst/>
            </c:spPr>
          </c:marker>
          <c:trendline>
            <c:spPr>
              <a:ln w="15875" cap="rnd">
                <a:solidFill>
                  <a:schemeClr val="accent1"/>
                </a:solidFill>
              </a:ln>
              <a:effectLst/>
            </c:spPr>
            <c:trendlineType val="linear"/>
            <c:dispRSqr val="0"/>
            <c:dispEq val="0"/>
          </c:trendline>
          <c:xVal>
            <c:numRef>
              <c:f>[2]OnlineMattressAttitudesQuality!$B$5:$B$400</c:f>
              <c:numCache>
                <c:formatCode>General</c:formatCode>
                <c:ptCount val="396"/>
                <c:pt idx="0">
                  <c:v>2</c:v>
                </c:pt>
                <c:pt idx="1">
                  <c:v>4</c:v>
                </c:pt>
                <c:pt idx="2">
                  <c:v>5</c:v>
                </c:pt>
                <c:pt idx="3">
                  <c:v>5</c:v>
                </c:pt>
                <c:pt idx="4">
                  <c:v>3</c:v>
                </c:pt>
                <c:pt idx="5">
                  <c:v>4</c:v>
                </c:pt>
                <c:pt idx="6">
                  <c:v>7</c:v>
                </c:pt>
                <c:pt idx="7">
                  <c:v>4</c:v>
                </c:pt>
                <c:pt idx="8">
                  <c:v>7</c:v>
                </c:pt>
                <c:pt idx="9">
                  <c:v>3</c:v>
                </c:pt>
                <c:pt idx="10">
                  <c:v>5</c:v>
                </c:pt>
                <c:pt idx="11">
                  <c:v>4</c:v>
                </c:pt>
                <c:pt idx="12">
                  <c:v>4</c:v>
                </c:pt>
                <c:pt idx="13">
                  <c:v>4</c:v>
                </c:pt>
                <c:pt idx="14">
                  <c:v>6</c:v>
                </c:pt>
                <c:pt idx="15">
                  <c:v>4</c:v>
                </c:pt>
                <c:pt idx="16">
                  <c:v>6</c:v>
                </c:pt>
                <c:pt idx="17">
                  <c:v>1</c:v>
                </c:pt>
                <c:pt idx="18">
                  <c:v>2</c:v>
                </c:pt>
                <c:pt idx="19">
                  <c:v>5</c:v>
                </c:pt>
                <c:pt idx="20">
                  <c:v>3</c:v>
                </c:pt>
                <c:pt idx="21">
                  <c:v>5</c:v>
                </c:pt>
                <c:pt idx="22">
                  <c:v>7</c:v>
                </c:pt>
                <c:pt idx="23">
                  <c:v>6</c:v>
                </c:pt>
                <c:pt idx="24">
                  <c:v>5</c:v>
                </c:pt>
                <c:pt idx="25">
                  <c:v>7</c:v>
                </c:pt>
                <c:pt idx="26">
                  <c:v>7</c:v>
                </c:pt>
                <c:pt idx="27">
                  <c:v>4</c:v>
                </c:pt>
                <c:pt idx="28">
                  <c:v>4</c:v>
                </c:pt>
                <c:pt idx="29">
                  <c:v>1</c:v>
                </c:pt>
                <c:pt idx="30">
                  <c:v>5</c:v>
                </c:pt>
                <c:pt idx="31">
                  <c:v>3</c:v>
                </c:pt>
                <c:pt idx="32">
                  <c:v>5</c:v>
                </c:pt>
                <c:pt idx="33">
                  <c:v>5</c:v>
                </c:pt>
                <c:pt idx="34">
                  <c:v>4</c:v>
                </c:pt>
                <c:pt idx="35">
                  <c:v>4</c:v>
                </c:pt>
                <c:pt idx="36">
                  <c:v>7</c:v>
                </c:pt>
                <c:pt idx="37">
                  <c:v>4</c:v>
                </c:pt>
                <c:pt idx="38">
                  <c:v>4</c:v>
                </c:pt>
                <c:pt idx="39">
                  <c:v>6</c:v>
                </c:pt>
                <c:pt idx="40">
                  <c:v>6</c:v>
                </c:pt>
                <c:pt idx="41">
                  <c:v>6</c:v>
                </c:pt>
                <c:pt idx="42">
                  <c:v>5</c:v>
                </c:pt>
                <c:pt idx="43">
                  <c:v>5</c:v>
                </c:pt>
                <c:pt idx="44">
                  <c:v>5</c:v>
                </c:pt>
                <c:pt idx="45">
                  <c:v>7</c:v>
                </c:pt>
                <c:pt idx="46">
                  <c:v>5</c:v>
                </c:pt>
                <c:pt idx="47">
                  <c:v>5</c:v>
                </c:pt>
                <c:pt idx="48">
                  <c:v>5</c:v>
                </c:pt>
                <c:pt idx="49">
                  <c:v>5</c:v>
                </c:pt>
                <c:pt idx="50">
                  <c:v>7</c:v>
                </c:pt>
                <c:pt idx="51">
                  <c:v>6</c:v>
                </c:pt>
                <c:pt idx="52">
                  <c:v>2</c:v>
                </c:pt>
                <c:pt idx="53">
                  <c:v>6</c:v>
                </c:pt>
                <c:pt idx="54">
                  <c:v>6</c:v>
                </c:pt>
                <c:pt idx="55">
                  <c:v>4</c:v>
                </c:pt>
                <c:pt idx="56">
                  <c:v>4</c:v>
                </c:pt>
                <c:pt idx="57">
                  <c:v>7</c:v>
                </c:pt>
                <c:pt idx="58">
                  <c:v>3</c:v>
                </c:pt>
                <c:pt idx="59">
                  <c:v>6</c:v>
                </c:pt>
                <c:pt idx="60">
                  <c:v>4</c:v>
                </c:pt>
                <c:pt idx="61">
                  <c:v>3</c:v>
                </c:pt>
                <c:pt idx="62">
                  <c:v>3</c:v>
                </c:pt>
                <c:pt idx="63">
                  <c:v>6</c:v>
                </c:pt>
                <c:pt idx="64">
                  <c:v>7</c:v>
                </c:pt>
                <c:pt idx="65">
                  <c:v>6</c:v>
                </c:pt>
                <c:pt idx="66">
                  <c:v>4</c:v>
                </c:pt>
                <c:pt idx="67">
                  <c:v>4</c:v>
                </c:pt>
                <c:pt idx="68">
                  <c:v>6</c:v>
                </c:pt>
                <c:pt idx="69">
                  <c:v>7</c:v>
                </c:pt>
                <c:pt idx="70">
                  <c:v>4</c:v>
                </c:pt>
                <c:pt idx="71">
                  <c:v>1</c:v>
                </c:pt>
                <c:pt idx="72">
                  <c:v>6</c:v>
                </c:pt>
                <c:pt idx="73">
                  <c:v>5</c:v>
                </c:pt>
                <c:pt idx="74">
                  <c:v>5</c:v>
                </c:pt>
                <c:pt idx="75">
                  <c:v>6</c:v>
                </c:pt>
                <c:pt idx="76">
                  <c:v>5</c:v>
                </c:pt>
                <c:pt idx="77">
                  <c:v>3</c:v>
                </c:pt>
                <c:pt idx="78">
                  <c:v>5</c:v>
                </c:pt>
                <c:pt idx="79">
                  <c:v>7</c:v>
                </c:pt>
                <c:pt idx="80">
                  <c:v>5</c:v>
                </c:pt>
                <c:pt idx="81">
                  <c:v>7</c:v>
                </c:pt>
                <c:pt idx="82">
                  <c:v>7</c:v>
                </c:pt>
                <c:pt idx="83">
                  <c:v>5</c:v>
                </c:pt>
                <c:pt idx="84">
                  <c:v>5</c:v>
                </c:pt>
                <c:pt idx="85">
                  <c:v>5</c:v>
                </c:pt>
                <c:pt idx="86">
                  <c:v>7</c:v>
                </c:pt>
                <c:pt idx="87">
                  <c:v>5</c:v>
                </c:pt>
                <c:pt idx="88">
                  <c:v>2</c:v>
                </c:pt>
                <c:pt idx="89">
                  <c:v>6</c:v>
                </c:pt>
                <c:pt idx="90">
                  <c:v>3</c:v>
                </c:pt>
                <c:pt idx="91">
                  <c:v>3</c:v>
                </c:pt>
                <c:pt idx="92">
                  <c:v>6</c:v>
                </c:pt>
                <c:pt idx="93">
                  <c:v>6</c:v>
                </c:pt>
                <c:pt idx="94">
                  <c:v>6</c:v>
                </c:pt>
                <c:pt idx="95">
                  <c:v>5</c:v>
                </c:pt>
                <c:pt idx="96">
                  <c:v>6</c:v>
                </c:pt>
                <c:pt idx="97">
                  <c:v>4</c:v>
                </c:pt>
                <c:pt idx="98">
                  <c:v>2</c:v>
                </c:pt>
                <c:pt idx="99">
                  <c:v>5</c:v>
                </c:pt>
                <c:pt idx="100">
                  <c:v>3</c:v>
                </c:pt>
                <c:pt idx="101">
                  <c:v>6</c:v>
                </c:pt>
                <c:pt idx="102">
                  <c:v>4</c:v>
                </c:pt>
                <c:pt idx="103">
                  <c:v>5</c:v>
                </c:pt>
                <c:pt idx="104">
                  <c:v>5</c:v>
                </c:pt>
                <c:pt idx="105">
                  <c:v>5</c:v>
                </c:pt>
                <c:pt idx="106">
                  <c:v>4</c:v>
                </c:pt>
                <c:pt idx="107">
                  <c:v>5</c:v>
                </c:pt>
                <c:pt idx="108">
                  <c:v>5</c:v>
                </c:pt>
                <c:pt idx="109">
                  <c:v>5</c:v>
                </c:pt>
                <c:pt idx="110">
                  <c:v>5</c:v>
                </c:pt>
                <c:pt idx="111">
                  <c:v>6</c:v>
                </c:pt>
                <c:pt idx="112">
                  <c:v>3</c:v>
                </c:pt>
                <c:pt idx="113">
                  <c:v>4</c:v>
                </c:pt>
                <c:pt idx="114">
                  <c:v>6</c:v>
                </c:pt>
                <c:pt idx="115">
                  <c:v>4</c:v>
                </c:pt>
                <c:pt idx="116">
                  <c:v>6</c:v>
                </c:pt>
                <c:pt idx="117">
                  <c:v>2</c:v>
                </c:pt>
                <c:pt idx="118">
                  <c:v>5</c:v>
                </c:pt>
                <c:pt idx="119">
                  <c:v>2</c:v>
                </c:pt>
                <c:pt idx="120">
                  <c:v>4</c:v>
                </c:pt>
                <c:pt idx="121">
                  <c:v>4</c:v>
                </c:pt>
                <c:pt idx="122">
                  <c:v>5</c:v>
                </c:pt>
                <c:pt idx="123">
                  <c:v>4</c:v>
                </c:pt>
                <c:pt idx="124">
                  <c:v>6</c:v>
                </c:pt>
                <c:pt idx="125">
                  <c:v>6</c:v>
                </c:pt>
                <c:pt idx="126">
                  <c:v>7</c:v>
                </c:pt>
                <c:pt idx="127">
                  <c:v>3</c:v>
                </c:pt>
                <c:pt idx="128">
                  <c:v>3</c:v>
                </c:pt>
                <c:pt idx="129">
                  <c:v>3</c:v>
                </c:pt>
                <c:pt idx="130">
                  <c:v>7</c:v>
                </c:pt>
                <c:pt idx="131">
                  <c:v>5</c:v>
                </c:pt>
                <c:pt idx="132">
                  <c:v>4</c:v>
                </c:pt>
                <c:pt idx="133">
                  <c:v>6</c:v>
                </c:pt>
                <c:pt idx="134">
                  <c:v>3</c:v>
                </c:pt>
                <c:pt idx="135">
                  <c:v>4</c:v>
                </c:pt>
                <c:pt idx="136">
                  <c:v>4</c:v>
                </c:pt>
                <c:pt idx="137">
                  <c:v>7</c:v>
                </c:pt>
                <c:pt idx="138">
                  <c:v>3</c:v>
                </c:pt>
                <c:pt idx="139">
                  <c:v>7</c:v>
                </c:pt>
                <c:pt idx="140">
                  <c:v>5</c:v>
                </c:pt>
                <c:pt idx="141">
                  <c:v>3</c:v>
                </c:pt>
                <c:pt idx="142">
                  <c:v>1</c:v>
                </c:pt>
                <c:pt idx="143">
                  <c:v>3</c:v>
                </c:pt>
                <c:pt idx="144">
                  <c:v>1</c:v>
                </c:pt>
                <c:pt idx="145">
                  <c:v>7</c:v>
                </c:pt>
                <c:pt idx="146">
                  <c:v>7</c:v>
                </c:pt>
                <c:pt idx="147">
                  <c:v>5</c:v>
                </c:pt>
                <c:pt idx="148">
                  <c:v>4</c:v>
                </c:pt>
                <c:pt idx="149">
                  <c:v>7</c:v>
                </c:pt>
                <c:pt idx="150">
                  <c:v>7</c:v>
                </c:pt>
                <c:pt idx="151">
                  <c:v>1</c:v>
                </c:pt>
                <c:pt idx="152">
                  <c:v>6</c:v>
                </c:pt>
                <c:pt idx="153">
                  <c:v>6</c:v>
                </c:pt>
                <c:pt idx="154">
                  <c:v>5</c:v>
                </c:pt>
                <c:pt idx="155">
                  <c:v>5</c:v>
                </c:pt>
                <c:pt idx="156">
                  <c:v>6</c:v>
                </c:pt>
                <c:pt idx="157">
                  <c:v>1</c:v>
                </c:pt>
                <c:pt idx="158">
                  <c:v>6</c:v>
                </c:pt>
                <c:pt idx="159">
                  <c:v>5</c:v>
                </c:pt>
                <c:pt idx="160">
                  <c:v>5</c:v>
                </c:pt>
                <c:pt idx="161">
                  <c:v>7</c:v>
                </c:pt>
                <c:pt idx="162">
                  <c:v>2</c:v>
                </c:pt>
                <c:pt idx="163">
                  <c:v>2</c:v>
                </c:pt>
                <c:pt idx="164">
                  <c:v>4</c:v>
                </c:pt>
                <c:pt idx="165">
                  <c:v>7</c:v>
                </c:pt>
                <c:pt idx="166">
                  <c:v>3</c:v>
                </c:pt>
                <c:pt idx="167">
                  <c:v>5</c:v>
                </c:pt>
                <c:pt idx="168">
                  <c:v>4</c:v>
                </c:pt>
                <c:pt idx="169">
                  <c:v>4</c:v>
                </c:pt>
                <c:pt idx="170">
                  <c:v>7</c:v>
                </c:pt>
                <c:pt idx="171">
                  <c:v>6</c:v>
                </c:pt>
                <c:pt idx="172">
                  <c:v>3</c:v>
                </c:pt>
                <c:pt idx="173">
                  <c:v>2</c:v>
                </c:pt>
                <c:pt idx="174">
                  <c:v>7</c:v>
                </c:pt>
                <c:pt idx="175">
                  <c:v>6</c:v>
                </c:pt>
                <c:pt idx="176">
                  <c:v>4</c:v>
                </c:pt>
                <c:pt idx="177">
                  <c:v>7</c:v>
                </c:pt>
                <c:pt idx="178">
                  <c:v>3</c:v>
                </c:pt>
                <c:pt idx="179">
                  <c:v>4</c:v>
                </c:pt>
                <c:pt idx="180">
                  <c:v>4</c:v>
                </c:pt>
                <c:pt idx="181">
                  <c:v>4</c:v>
                </c:pt>
                <c:pt idx="182">
                  <c:v>6</c:v>
                </c:pt>
                <c:pt idx="183">
                  <c:v>5</c:v>
                </c:pt>
                <c:pt idx="184">
                  <c:v>6</c:v>
                </c:pt>
                <c:pt idx="185">
                  <c:v>7</c:v>
                </c:pt>
                <c:pt idx="186">
                  <c:v>2</c:v>
                </c:pt>
                <c:pt idx="187">
                  <c:v>5</c:v>
                </c:pt>
                <c:pt idx="188">
                  <c:v>1</c:v>
                </c:pt>
                <c:pt idx="189">
                  <c:v>1</c:v>
                </c:pt>
                <c:pt idx="190">
                  <c:v>3</c:v>
                </c:pt>
                <c:pt idx="191">
                  <c:v>5</c:v>
                </c:pt>
                <c:pt idx="192">
                  <c:v>6</c:v>
                </c:pt>
                <c:pt idx="193">
                  <c:v>5</c:v>
                </c:pt>
                <c:pt idx="194">
                  <c:v>6</c:v>
                </c:pt>
                <c:pt idx="195">
                  <c:v>6</c:v>
                </c:pt>
                <c:pt idx="196">
                  <c:v>3</c:v>
                </c:pt>
                <c:pt idx="197">
                  <c:v>1</c:v>
                </c:pt>
                <c:pt idx="198">
                  <c:v>4</c:v>
                </c:pt>
                <c:pt idx="199">
                  <c:v>3</c:v>
                </c:pt>
                <c:pt idx="200">
                  <c:v>5</c:v>
                </c:pt>
                <c:pt idx="201">
                  <c:v>4</c:v>
                </c:pt>
                <c:pt idx="202">
                  <c:v>6</c:v>
                </c:pt>
                <c:pt idx="203">
                  <c:v>3</c:v>
                </c:pt>
                <c:pt idx="204">
                  <c:v>3</c:v>
                </c:pt>
                <c:pt idx="205">
                  <c:v>5</c:v>
                </c:pt>
                <c:pt idx="206">
                  <c:v>3</c:v>
                </c:pt>
                <c:pt idx="207">
                  <c:v>6</c:v>
                </c:pt>
                <c:pt idx="208">
                  <c:v>5</c:v>
                </c:pt>
                <c:pt idx="209">
                  <c:v>3</c:v>
                </c:pt>
                <c:pt idx="210">
                  <c:v>3</c:v>
                </c:pt>
                <c:pt idx="211">
                  <c:v>4</c:v>
                </c:pt>
                <c:pt idx="212">
                  <c:v>3</c:v>
                </c:pt>
                <c:pt idx="213">
                  <c:v>6</c:v>
                </c:pt>
                <c:pt idx="214">
                  <c:v>4</c:v>
                </c:pt>
                <c:pt idx="215">
                  <c:v>7</c:v>
                </c:pt>
                <c:pt idx="216">
                  <c:v>6</c:v>
                </c:pt>
                <c:pt idx="217">
                  <c:v>7</c:v>
                </c:pt>
                <c:pt idx="218">
                  <c:v>3</c:v>
                </c:pt>
                <c:pt idx="219">
                  <c:v>3</c:v>
                </c:pt>
                <c:pt idx="220">
                  <c:v>3</c:v>
                </c:pt>
                <c:pt idx="221">
                  <c:v>7</c:v>
                </c:pt>
                <c:pt idx="222">
                  <c:v>7</c:v>
                </c:pt>
                <c:pt idx="223">
                  <c:v>7</c:v>
                </c:pt>
                <c:pt idx="224">
                  <c:v>2</c:v>
                </c:pt>
                <c:pt idx="225">
                  <c:v>4</c:v>
                </c:pt>
                <c:pt idx="226">
                  <c:v>3</c:v>
                </c:pt>
                <c:pt idx="227">
                  <c:v>3</c:v>
                </c:pt>
                <c:pt idx="228">
                  <c:v>5</c:v>
                </c:pt>
                <c:pt idx="229">
                  <c:v>5</c:v>
                </c:pt>
                <c:pt idx="230">
                  <c:v>5</c:v>
                </c:pt>
                <c:pt idx="231">
                  <c:v>3</c:v>
                </c:pt>
                <c:pt idx="232">
                  <c:v>6</c:v>
                </c:pt>
                <c:pt idx="233">
                  <c:v>3</c:v>
                </c:pt>
                <c:pt idx="234">
                  <c:v>2</c:v>
                </c:pt>
                <c:pt idx="235">
                  <c:v>5</c:v>
                </c:pt>
                <c:pt idx="236">
                  <c:v>2</c:v>
                </c:pt>
                <c:pt idx="237">
                  <c:v>5</c:v>
                </c:pt>
                <c:pt idx="238">
                  <c:v>3</c:v>
                </c:pt>
                <c:pt idx="239">
                  <c:v>1</c:v>
                </c:pt>
                <c:pt idx="240">
                  <c:v>5</c:v>
                </c:pt>
                <c:pt idx="241">
                  <c:v>4</c:v>
                </c:pt>
                <c:pt idx="242">
                  <c:v>6</c:v>
                </c:pt>
                <c:pt idx="243">
                  <c:v>4</c:v>
                </c:pt>
                <c:pt idx="244">
                  <c:v>7</c:v>
                </c:pt>
                <c:pt idx="245">
                  <c:v>6</c:v>
                </c:pt>
                <c:pt idx="246">
                  <c:v>4</c:v>
                </c:pt>
                <c:pt idx="247">
                  <c:v>6</c:v>
                </c:pt>
                <c:pt idx="248">
                  <c:v>6</c:v>
                </c:pt>
                <c:pt idx="249">
                  <c:v>5</c:v>
                </c:pt>
                <c:pt idx="250">
                  <c:v>7</c:v>
                </c:pt>
                <c:pt idx="251">
                  <c:v>2</c:v>
                </c:pt>
                <c:pt idx="252">
                  <c:v>3</c:v>
                </c:pt>
                <c:pt idx="253">
                  <c:v>6</c:v>
                </c:pt>
                <c:pt idx="254">
                  <c:v>6</c:v>
                </c:pt>
                <c:pt idx="255">
                  <c:v>2</c:v>
                </c:pt>
                <c:pt idx="256">
                  <c:v>3</c:v>
                </c:pt>
                <c:pt idx="257">
                  <c:v>6</c:v>
                </c:pt>
                <c:pt idx="258">
                  <c:v>4</c:v>
                </c:pt>
                <c:pt idx="259">
                  <c:v>6</c:v>
                </c:pt>
                <c:pt idx="260">
                  <c:v>5</c:v>
                </c:pt>
                <c:pt idx="261">
                  <c:v>7</c:v>
                </c:pt>
                <c:pt idx="262">
                  <c:v>6</c:v>
                </c:pt>
                <c:pt idx="263">
                  <c:v>4</c:v>
                </c:pt>
                <c:pt idx="264">
                  <c:v>2</c:v>
                </c:pt>
                <c:pt idx="265">
                  <c:v>7</c:v>
                </c:pt>
                <c:pt idx="266">
                  <c:v>6</c:v>
                </c:pt>
                <c:pt idx="267">
                  <c:v>7</c:v>
                </c:pt>
                <c:pt idx="268">
                  <c:v>4</c:v>
                </c:pt>
                <c:pt idx="269">
                  <c:v>2</c:v>
                </c:pt>
                <c:pt idx="270">
                  <c:v>6</c:v>
                </c:pt>
                <c:pt idx="271">
                  <c:v>6</c:v>
                </c:pt>
                <c:pt idx="272">
                  <c:v>5</c:v>
                </c:pt>
                <c:pt idx="273">
                  <c:v>6</c:v>
                </c:pt>
                <c:pt idx="274">
                  <c:v>7</c:v>
                </c:pt>
                <c:pt idx="275">
                  <c:v>2</c:v>
                </c:pt>
                <c:pt idx="276">
                  <c:v>4</c:v>
                </c:pt>
                <c:pt idx="277">
                  <c:v>6</c:v>
                </c:pt>
                <c:pt idx="278">
                  <c:v>3</c:v>
                </c:pt>
                <c:pt idx="279">
                  <c:v>6</c:v>
                </c:pt>
                <c:pt idx="280">
                  <c:v>4</c:v>
                </c:pt>
                <c:pt idx="281">
                  <c:v>3</c:v>
                </c:pt>
                <c:pt idx="282">
                  <c:v>3</c:v>
                </c:pt>
                <c:pt idx="283">
                  <c:v>3</c:v>
                </c:pt>
                <c:pt idx="284">
                  <c:v>5</c:v>
                </c:pt>
                <c:pt idx="285">
                  <c:v>4</c:v>
                </c:pt>
                <c:pt idx="286">
                  <c:v>7</c:v>
                </c:pt>
                <c:pt idx="287">
                  <c:v>4</c:v>
                </c:pt>
                <c:pt idx="288">
                  <c:v>6</c:v>
                </c:pt>
                <c:pt idx="289">
                  <c:v>2</c:v>
                </c:pt>
                <c:pt idx="290">
                  <c:v>5</c:v>
                </c:pt>
                <c:pt idx="291">
                  <c:v>6</c:v>
                </c:pt>
                <c:pt idx="292">
                  <c:v>3</c:v>
                </c:pt>
                <c:pt idx="293">
                  <c:v>5</c:v>
                </c:pt>
                <c:pt idx="294">
                  <c:v>5</c:v>
                </c:pt>
                <c:pt idx="295">
                  <c:v>5</c:v>
                </c:pt>
                <c:pt idx="296">
                  <c:v>7</c:v>
                </c:pt>
                <c:pt idx="297">
                  <c:v>5</c:v>
                </c:pt>
                <c:pt idx="298">
                  <c:v>2</c:v>
                </c:pt>
                <c:pt idx="299">
                  <c:v>2</c:v>
                </c:pt>
                <c:pt idx="300">
                  <c:v>5</c:v>
                </c:pt>
                <c:pt idx="301">
                  <c:v>3</c:v>
                </c:pt>
                <c:pt idx="302">
                  <c:v>5</c:v>
                </c:pt>
                <c:pt idx="303">
                  <c:v>2</c:v>
                </c:pt>
                <c:pt idx="304">
                  <c:v>2</c:v>
                </c:pt>
                <c:pt idx="305">
                  <c:v>6</c:v>
                </c:pt>
                <c:pt idx="306">
                  <c:v>2</c:v>
                </c:pt>
                <c:pt idx="307">
                  <c:v>7</c:v>
                </c:pt>
                <c:pt idx="308">
                  <c:v>5</c:v>
                </c:pt>
                <c:pt idx="309">
                  <c:v>7</c:v>
                </c:pt>
                <c:pt idx="310">
                  <c:v>2</c:v>
                </c:pt>
                <c:pt idx="311">
                  <c:v>4</c:v>
                </c:pt>
                <c:pt idx="312">
                  <c:v>2</c:v>
                </c:pt>
                <c:pt idx="313">
                  <c:v>4</c:v>
                </c:pt>
                <c:pt idx="314">
                  <c:v>5</c:v>
                </c:pt>
                <c:pt idx="315">
                  <c:v>6</c:v>
                </c:pt>
                <c:pt idx="316">
                  <c:v>6</c:v>
                </c:pt>
                <c:pt idx="317">
                  <c:v>5</c:v>
                </c:pt>
                <c:pt idx="318">
                  <c:v>4</c:v>
                </c:pt>
                <c:pt idx="319">
                  <c:v>5</c:v>
                </c:pt>
                <c:pt idx="320">
                  <c:v>3</c:v>
                </c:pt>
                <c:pt idx="321">
                  <c:v>6</c:v>
                </c:pt>
                <c:pt idx="322">
                  <c:v>1</c:v>
                </c:pt>
                <c:pt idx="323">
                  <c:v>3</c:v>
                </c:pt>
                <c:pt idx="324">
                  <c:v>5</c:v>
                </c:pt>
                <c:pt idx="325">
                  <c:v>2</c:v>
                </c:pt>
                <c:pt idx="326">
                  <c:v>5</c:v>
                </c:pt>
                <c:pt idx="327">
                  <c:v>6</c:v>
                </c:pt>
                <c:pt idx="328">
                  <c:v>4</c:v>
                </c:pt>
                <c:pt idx="329">
                  <c:v>6</c:v>
                </c:pt>
                <c:pt idx="330">
                  <c:v>7</c:v>
                </c:pt>
                <c:pt idx="331">
                  <c:v>2</c:v>
                </c:pt>
                <c:pt idx="332">
                  <c:v>7</c:v>
                </c:pt>
                <c:pt idx="333">
                  <c:v>7</c:v>
                </c:pt>
                <c:pt idx="334">
                  <c:v>4</c:v>
                </c:pt>
                <c:pt idx="335">
                  <c:v>3</c:v>
                </c:pt>
                <c:pt idx="336">
                  <c:v>6</c:v>
                </c:pt>
                <c:pt idx="337">
                  <c:v>3</c:v>
                </c:pt>
                <c:pt idx="338">
                  <c:v>6</c:v>
                </c:pt>
                <c:pt idx="339">
                  <c:v>3</c:v>
                </c:pt>
                <c:pt idx="340">
                  <c:v>5</c:v>
                </c:pt>
                <c:pt idx="341">
                  <c:v>5</c:v>
                </c:pt>
                <c:pt idx="342">
                  <c:v>4</c:v>
                </c:pt>
                <c:pt idx="343">
                  <c:v>7</c:v>
                </c:pt>
                <c:pt idx="344">
                  <c:v>5</c:v>
                </c:pt>
                <c:pt idx="345">
                  <c:v>4</c:v>
                </c:pt>
                <c:pt idx="346">
                  <c:v>5</c:v>
                </c:pt>
                <c:pt idx="347">
                  <c:v>5</c:v>
                </c:pt>
                <c:pt idx="348">
                  <c:v>3</c:v>
                </c:pt>
                <c:pt idx="349">
                  <c:v>5</c:v>
                </c:pt>
                <c:pt idx="350">
                  <c:v>7</c:v>
                </c:pt>
                <c:pt idx="351">
                  <c:v>5</c:v>
                </c:pt>
                <c:pt idx="352">
                  <c:v>3</c:v>
                </c:pt>
                <c:pt idx="353">
                  <c:v>6</c:v>
                </c:pt>
                <c:pt idx="354">
                  <c:v>7</c:v>
                </c:pt>
                <c:pt idx="355">
                  <c:v>4</c:v>
                </c:pt>
                <c:pt idx="356">
                  <c:v>4</c:v>
                </c:pt>
                <c:pt idx="357">
                  <c:v>5</c:v>
                </c:pt>
                <c:pt idx="358">
                  <c:v>6</c:v>
                </c:pt>
                <c:pt idx="359">
                  <c:v>5</c:v>
                </c:pt>
                <c:pt idx="360">
                  <c:v>6</c:v>
                </c:pt>
                <c:pt idx="361">
                  <c:v>6</c:v>
                </c:pt>
                <c:pt idx="362">
                  <c:v>4</c:v>
                </c:pt>
                <c:pt idx="363">
                  <c:v>5</c:v>
                </c:pt>
                <c:pt idx="364">
                  <c:v>1</c:v>
                </c:pt>
                <c:pt idx="365">
                  <c:v>6</c:v>
                </c:pt>
                <c:pt idx="366">
                  <c:v>7</c:v>
                </c:pt>
                <c:pt idx="367">
                  <c:v>2</c:v>
                </c:pt>
                <c:pt idx="368">
                  <c:v>5</c:v>
                </c:pt>
                <c:pt idx="369">
                  <c:v>6</c:v>
                </c:pt>
                <c:pt idx="370">
                  <c:v>7</c:v>
                </c:pt>
                <c:pt idx="371">
                  <c:v>4</c:v>
                </c:pt>
                <c:pt idx="372">
                  <c:v>5</c:v>
                </c:pt>
                <c:pt idx="373">
                  <c:v>3</c:v>
                </c:pt>
                <c:pt idx="374">
                  <c:v>1</c:v>
                </c:pt>
                <c:pt idx="375">
                  <c:v>5</c:v>
                </c:pt>
                <c:pt idx="376">
                  <c:v>7</c:v>
                </c:pt>
                <c:pt idx="377">
                  <c:v>5</c:v>
                </c:pt>
                <c:pt idx="378">
                  <c:v>4</c:v>
                </c:pt>
                <c:pt idx="379">
                  <c:v>3</c:v>
                </c:pt>
                <c:pt idx="380">
                  <c:v>7</c:v>
                </c:pt>
                <c:pt idx="381">
                  <c:v>7</c:v>
                </c:pt>
                <c:pt idx="382">
                  <c:v>5</c:v>
                </c:pt>
                <c:pt idx="383">
                  <c:v>5</c:v>
                </c:pt>
                <c:pt idx="384">
                  <c:v>4</c:v>
                </c:pt>
                <c:pt idx="385">
                  <c:v>2</c:v>
                </c:pt>
                <c:pt idx="386">
                  <c:v>6</c:v>
                </c:pt>
                <c:pt idx="387">
                  <c:v>6</c:v>
                </c:pt>
                <c:pt idx="388">
                  <c:v>3</c:v>
                </c:pt>
                <c:pt idx="389">
                  <c:v>7</c:v>
                </c:pt>
                <c:pt idx="390">
                  <c:v>2</c:v>
                </c:pt>
                <c:pt idx="391">
                  <c:v>6</c:v>
                </c:pt>
                <c:pt idx="392">
                  <c:v>7</c:v>
                </c:pt>
                <c:pt idx="393">
                  <c:v>6</c:v>
                </c:pt>
                <c:pt idx="394">
                  <c:v>4</c:v>
                </c:pt>
                <c:pt idx="395">
                  <c:v>6</c:v>
                </c:pt>
              </c:numCache>
            </c:numRef>
          </c:xVal>
          <c:yVal>
            <c:numRef>
              <c:f>[2]OnlineMattressAttitudesQuality!$C$5:$C$400</c:f>
              <c:numCache>
                <c:formatCode>General</c:formatCode>
                <c:ptCount val="396"/>
                <c:pt idx="0">
                  <c:v>3</c:v>
                </c:pt>
                <c:pt idx="1">
                  <c:v>6</c:v>
                </c:pt>
                <c:pt idx="2">
                  <c:v>5</c:v>
                </c:pt>
                <c:pt idx="3">
                  <c:v>6</c:v>
                </c:pt>
                <c:pt idx="4">
                  <c:v>5</c:v>
                </c:pt>
                <c:pt idx="5">
                  <c:v>5</c:v>
                </c:pt>
                <c:pt idx="6">
                  <c:v>6</c:v>
                </c:pt>
                <c:pt idx="7">
                  <c:v>4</c:v>
                </c:pt>
                <c:pt idx="8">
                  <c:v>6</c:v>
                </c:pt>
                <c:pt idx="9">
                  <c:v>4</c:v>
                </c:pt>
                <c:pt idx="10">
                  <c:v>6</c:v>
                </c:pt>
                <c:pt idx="11">
                  <c:v>4</c:v>
                </c:pt>
                <c:pt idx="12">
                  <c:v>3</c:v>
                </c:pt>
                <c:pt idx="13">
                  <c:v>4</c:v>
                </c:pt>
                <c:pt idx="14">
                  <c:v>6</c:v>
                </c:pt>
                <c:pt idx="15">
                  <c:v>6</c:v>
                </c:pt>
                <c:pt idx="16">
                  <c:v>4</c:v>
                </c:pt>
                <c:pt idx="17">
                  <c:v>1</c:v>
                </c:pt>
                <c:pt idx="18">
                  <c:v>2</c:v>
                </c:pt>
                <c:pt idx="19">
                  <c:v>5</c:v>
                </c:pt>
                <c:pt idx="20">
                  <c:v>4</c:v>
                </c:pt>
                <c:pt idx="21">
                  <c:v>6</c:v>
                </c:pt>
                <c:pt idx="22">
                  <c:v>7</c:v>
                </c:pt>
                <c:pt idx="23">
                  <c:v>7</c:v>
                </c:pt>
                <c:pt idx="24">
                  <c:v>3</c:v>
                </c:pt>
                <c:pt idx="25">
                  <c:v>6</c:v>
                </c:pt>
                <c:pt idx="26">
                  <c:v>5</c:v>
                </c:pt>
                <c:pt idx="27">
                  <c:v>4</c:v>
                </c:pt>
                <c:pt idx="28">
                  <c:v>4</c:v>
                </c:pt>
                <c:pt idx="29">
                  <c:v>1</c:v>
                </c:pt>
                <c:pt idx="30">
                  <c:v>4</c:v>
                </c:pt>
                <c:pt idx="31">
                  <c:v>5</c:v>
                </c:pt>
                <c:pt idx="32">
                  <c:v>5</c:v>
                </c:pt>
                <c:pt idx="33">
                  <c:v>7</c:v>
                </c:pt>
                <c:pt idx="34">
                  <c:v>4</c:v>
                </c:pt>
                <c:pt idx="35">
                  <c:v>6</c:v>
                </c:pt>
                <c:pt idx="36">
                  <c:v>7</c:v>
                </c:pt>
                <c:pt idx="37">
                  <c:v>4</c:v>
                </c:pt>
                <c:pt idx="38">
                  <c:v>4</c:v>
                </c:pt>
                <c:pt idx="39">
                  <c:v>7</c:v>
                </c:pt>
                <c:pt idx="40">
                  <c:v>7</c:v>
                </c:pt>
                <c:pt idx="41">
                  <c:v>7</c:v>
                </c:pt>
                <c:pt idx="42">
                  <c:v>5</c:v>
                </c:pt>
                <c:pt idx="43">
                  <c:v>6</c:v>
                </c:pt>
                <c:pt idx="44">
                  <c:v>4</c:v>
                </c:pt>
                <c:pt idx="45">
                  <c:v>7</c:v>
                </c:pt>
                <c:pt idx="46">
                  <c:v>5</c:v>
                </c:pt>
                <c:pt idx="47">
                  <c:v>3</c:v>
                </c:pt>
                <c:pt idx="48">
                  <c:v>5</c:v>
                </c:pt>
                <c:pt idx="49">
                  <c:v>5</c:v>
                </c:pt>
                <c:pt idx="50">
                  <c:v>7</c:v>
                </c:pt>
                <c:pt idx="51">
                  <c:v>6</c:v>
                </c:pt>
                <c:pt idx="52">
                  <c:v>2</c:v>
                </c:pt>
                <c:pt idx="53">
                  <c:v>5</c:v>
                </c:pt>
                <c:pt idx="54">
                  <c:v>6</c:v>
                </c:pt>
                <c:pt idx="55">
                  <c:v>5</c:v>
                </c:pt>
                <c:pt idx="56">
                  <c:v>5</c:v>
                </c:pt>
                <c:pt idx="57">
                  <c:v>7</c:v>
                </c:pt>
                <c:pt idx="58">
                  <c:v>3</c:v>
                </c:pt>
                <c:pt idx="59">
                  <c:v>6</c:v>
                </c:pt>
                <c:pt idx="60">
                  <c:v>3</c:v>
                </c:pt>
                <c:pt idx="61">
                  <c:v>3</c:v>
                </c:pt>
                <c:pt idx="62">
                  <c:v>1</c:v>
                </c:pt>
                <c:pt idx="63">
                  <c:v>5</c:v>
                </c:pt>
                <c:pt idx="64">
                  <c:v>7</c:v>
                </c:pt>
                <c:pt idx="65">
                  <c:v>6</c:v>
                </c:pt>
                <c:pt idx="66">
                  <c:v>5</c:v>
                </c:pt>
                <c:pt idx="67">
                  <c:v>4</c:v>
                </c:pt>
                <c:pt idx="68">
                  <c:v>7</c:v>
                </c:pt>
                <c:pt idx="69">
                  <c:v>6</c:v>
                </c:pt>
                <c:pt idx="70">
                  <c:v>3</c:v>
                </c:pt>
                <c:pt idx="71">
                  <c:v>3</c:v>
                </c:pt>
                <c:pt idx="72">
                  <c:v>5</c:v>
                </c:pt>
                <c:pt idx="73">
                  <c:v>7</c:v>
                </c:pt>
                <c:pt idx="74">
                  <c:v>4</c:v>
                </c:pt>
                <c:pt idx="75">
                  <c:v>5</c:v>
                </c:pt>
                <c:pt idx="76">
                  <c:v>6</c:v>
                </c:pt>
                <c:pt idx="77">
                  <c:v>4</c:v>
                </c:pt>
                <c:pt idx="78">
                  <c:v>6</c:v>
                </c:pt>
                <c:pt idx="79">
                  <c:v>6</c:v>
                </c:pt>
                <c:pt idx="80">
                  <c:v>5</c:v>
                </c:pt>
                <c:pt idx="81">
                  <c:v>6</c:v>
                </c:pt>
                <c:pt idx="82">
                  <c:v>7</c:v>
                </c:pt>
                <c:pt idx="83">
                  <c:v>5</c:v>
                </c:pt>
                <c:pt idx="84">
                  <c:v>5</c:v>
                </c:pt>
                <c:pt idx="85">
                  <c:v>5</c:v>
                </c:pt>
                <c:pt idx="86">
                  <c:v>6</c:v>
                </c:pt>
                <c:pt idx="87">
                  <c:v>6</c:v>
                </c:pt>
                <c:pt idx="88">
                  <c:v>2</c:v>
                </c:pt>
                <c:pt idx="89">
                  <c:v>6</c:v>
                </c:pt>
                <c:pt idx="90">
                  <c:v>2</c:v>
                </c:pt>
                <c:pt idx="91">
                  <c:v>3</c:v>
                </c:pt>
                <c:pt idx="92">
                  <c:v>6</c:v>
                </c:pt>
                <c:pt idx="93">
                  <c:v>6</c:v>
                </c:pt>
                <c:pt idx="94">
                  <c:v>7</c:v>
                </c:pt>
                <c:pt idx="95">
                  <c:v>5</c:v>
                </c:pt>
                <c:pt idx="96">
                  <c:v>6</c:v>
                </c:pt>
                <c:pt idx="97">
                  <c:v>4</c:v>
                </c:pt>
                <c:pt idx="98">
                  <c:v>2</c:v>
                </c:pt>
                <c:pt idx="99">
                  <c:v>4</c:v>
                </c:pt>
                <c:pt idx="100">
                  <c:v>4</c:v>
                </c:pt>
                <c:pt idx="101">
                  <c:v>7</c:v>
                </c:pt>
                <c:pt idx="102">
                  <c:v>2</c:v>
                </c:pt>
                <c:pt idx="103">
                  <c:v>4</c:v>
                </c:pt>
                <c:pt idx="104">
                  <c:v>5</c:v>
                </c:pt>
                <c:pt idx="105">
                  <c:v>6</c:v>
                </c:pt>
                <c:pt idx="106">
                  <c:v>2</c:v>
                </c:pt>
                <c:pt idx="107">
                  <c:v>6</c:v>
                </c:pt>
                <c:pt idx="108">
                  <c:v>4</c:v>
                </c:pt>
                <c:pt idx="109">
                  <c:v>7</c:v>
                </c:pt>
                <c:pt idx="110">
                  <c:v>5</c:v>
                </c:pt>
                <c:pt idx="111">
                  <c:v>6</c:v>
                </c:pt>
                <c:pt idx="112">
                  <c:v>4</c:v>
                </c:pt>
                <c:pt idx="113">
                  <c:v>5</c:v>
                </c:pt>
                <c:pt idx="114">
                  <c:v>6</c:v>
                </c:pt>
                <c:pt idx="115">
                  <c:v>4</c:v>
                </c:pt>
                <c:pt idx="116">
                  <c:v>7</c:v>
                </c:pt>
                <c:pt idx="117">
                  <c:v>3</c:v>
                </c:pt>
                <c:pt idx="118">
                  <c:v>4</c:v>
                </c:pt>
                <c:pt idx="119">
                  <c:v>3</c:v>
                </c:pt>
                <c:pt idx="120">
                  <c:v>6</c:v>
                </c:pt>
                <c:pt idx="121">
                  <c:v>5</c:v>
                </c:pt>
                <c:pt idx="122">
                  <c:v>3</c:v>
                </c:pt>
                <c:pt idx="123">
                  <c:v>6</c:v>
                </c:pt>
                <c:pt idx="124">
                  <c:v>5</c:v>
                </c:pt>
                <c:pt idx="125">
                  <c:v>7</c:v>
                </c:pt>
                <c:pt idx="126">
                  <c:v>6</c:v>
                </c:pt>
                <c:pt idx="127">
                  <c:v>3</c:v>
                </c:pt>
                <c:pt idx="128">
                  <c:v>4</c:v>
                </c:pt>
                <c:pt idx="129">
                  <c:v>3</c:v>
                </c:pt>
                <c:pt idx="130">
                  <c:v>7</c:v>
                </c:pt>
                <c:pt idx="131">
                  <c:v>4</c:v>
                </c:pt>
                <c:pt idx="132">
                  <c:v>3</c:v>
                </c:pt>
                <c:pt idx="133">
                  <c:v>6</c:v>
                </c:pt>
                <c:pt idx="134">
                  <c:v>4</c:v>
                </c:pt>
                <c:pt idx="135">
                  <c:v>4</c:v>
                </c:pt>
                <c:pt idx="136">
                  <c:v>3</c:v>
                </c:pt>
                <c:pt idx="137">
                  <c:v>7</c:v>
                </c:pt>
                <c:pt idx="138">
                  <c:v>5</c:v>
                </c:pt>
                <c:pt idx="139">
                  <c:v>7</c:v>
                </c:pt>
                <c:pt idx="140">
                  <c:v>5</c:v>
                </c:pt>
                <c:pt idx="141">
                  <c:v>2</c:v>
                </c:pt>
                <c:pt idx="142">
                  <c:v>2</c:v>
                </c:pt>
                <c:pt idx="143">
                  <c:v>4</c:v>
                </c:pt>
                <c:pt idx="144">
                  <c:v>4</c:v>
                </c:pt>
                <c:pt idx="145">
                  <c:v>7</c:v>
                </c:pt>
                <c:pt idx="146">
                  <c:v>6</c:v>
                </c:pt>
                <c:pt idx="147">
                  <c:v>6</c:v>
                </c:pt>
                <c:pt idx="148">
                  <c:v>5</c:v>
                </c:pt>
                <c:pt idx="149">
                  <c:v>6</c:v>
                </c:pt>
                <c:pt idx="150">
                  <c:v>7</c:v>
                </c:pt>
                <c:pt idx="151">
                  <c:v>3</c:v>
                </c:pt>
                <c:pt idx="152">
                  <c:v>7</c:v>
                </c:pt>
                <c:pt idx="153">
                  <c:v>6</c:v>
                </c:pt>
                <c:pt idx="154">
                  <c:v>5</c:v>
                </c:pt>
                <c:pt idx="155">
                  <c:v>7</c:v>
                </c:pt>
                <c:pt idx="156">
                  <c:v>6</c:v>
                </c:pt>
                <c:pt idx="157">
                  <c:v>1</c:v>
                </c:pt>
                <c:pt idx="158">
                  <c:v>5</c:v>
                </c:pt>
                <c:pt idx="159">
                  <c:v>5</c:v>
                </c:pt>
                <c:pt idx="160">
                  <c:v>5</c:v>
                </c:pt>
                <c:pt idx="161">
                  <c:v>7</c:v>
                </c:pt>
                <c:pt idx="162">
                  <c:v>3</c:v>
                </c:pt>
                <c:pt idx="163">
                  <c:v>3</c:v>
                </c:pt>
                <c:pt idx="164">
                  <c:v>5</c:v>
                </c:pt>
                <c:pt idx="165">
                  <c:v>6</c:v>
                </c:pt>
                <c:pt idx="166">
                  <c:v>4</c:v>
                </c:pt>
                <c:pt idx="167">
                  <c:v>6</c:v>
                </c:pt>
                <c:pt idx="168">
                  <c:v>3</c:v>
                </c:pt>
                <c:pt idx="169">
                  <c:v>6</c:v>
                </c:pt>
                <c:pt idx="170">
                  <c:v>7</c:v>
                </c:pt>
                <c:pt idx="171">
                  <c:v>7</c:v>
                </c:pt>
                <c:pt idx="172">
                  <c:v>3</c:v>
                </c:pt>
                <c:pt idx="173">
                  <c:v>2</c:v>
                </c:pt>
                <c:pt idx="174">
                  <c:v>6</c:v>
                </c:pt>
                <c:pt idx="175">
                  <c:v>7</c:v>
                </c:pt>
                <c:pt idx="176">
                  <c:v>6</c:v>
                </c:pt>
                <c:pt idx="177">
                  <c:v>7</c:v>
                </c:pt>
                <c:pt idx="178">
                  <c:v>3</c:v>
                </c:pt>
                <c:pt idx="179">
                  <c:v>4</c:v>
                </c:pt>
                <c:pt idx="180">
                  <c:v>4</c:v>
                </c:pt>
                <c:pt idx="181">
                  <c:v>5</c:v>
                </c:pt>
                <c:pt idx="182">
                  <c:v>6</c:v>
                </c:pt>
                <c:pt idx="183">
                  <c:v>4</c:v>
                </c:pt>
                <c:pt idx="184">
                  <c:v>7</c:v>
                </c:pt>
                <c:pt idx="185">
                  <c:v>7</c:v>
                </c:pt>
                <c:pt idx="186">
                  <c:v>3</c:v>
                </c:pt>
                <c:pt idx="187">
                  <c:v>6</c:v>
                </c:pt>
                <c:pt idx="188">
                  <c:v>4</c:v>
                </c:pt>
                <c:pt idx="189">
                  <c:v>1</c:v>
                </c:pt>
                <c:pt idx="190">
                  <c:v>4</c:v>
                </c:pt>
                <c:pt idx="191">
                  <c:v>6</c:v>
                </c:pt>
                <c:pt idx="192">
                  <c:v>6</c:v>
                </c:pt>
                <c:pt idx="193">
                  <c:v>5</c:v>
                </c:pt>
                <c:pt idx="194">
                  <c:v>7</c:v>
                </c:pt>
                <c:pt idx="195">
                  <c:v>6</c:v>
                </c:pt>
                <c:pt idx="196">
                  <c:v>3</c:v>
                </c:pt>
                <c:pt idx="197">
                  <c:v>2</c:v>
                </c:pt>
                <c:pt idx="198">
                  <c:v>3</c:v>
                </c:pt>
                <c:pt idx="199">
                  <c:v>4</c:v>
                </c:pt>
                <c:pt idx="200">
                  <c:v>5</c:v>
                </c:pt>
                <c:pt idx="201">
                  <c:v>5</c:v>
                </c:pt>
                <c:pt idx="202">
                  <c:v>7</c:v>
                </c:pt>
                <c:pt idx="203">
                  <c:v>5</c:v>
                </c:pt>
                <c:pt idx="204">
                  <c:v>3</c:v>
                </c:pt>
                <c:pt idx="205">
                  <c:v>6</c:v>
                </c:pt>
                <c:pt idx="206">
                  <c:v>5</c:v>
                </c:pt>
                <c:pt idx="207">
                  <c:v>6</c:v>
                </c:pt>
                <c:pt idx="208">
                  <c:v>5</c:v>
                </c:pt>
                <c:pt idx="209">
                  <c:v>3</c:v>
                </c:pt>
                <c:pt idx="210">
                  <c:v>5</c:v>
                </c:pt>
                <c:pt idx="211">
                  <c:v>6</c:v>
                </c:pt>
                <c:pt idx="212">
                  <c:v>4</c:v>
                </c:pt>
                <c:pt idx="213">
                  <c:v>7</c:v>
                </c:pt>
                <c:pt idx="214">
                  <c:v>4</c:v>
                </c:pt>
                <c:pt idx="215">
                  <c:v>6</c:v>
                </c:pt>
                <c:pt idx="216">
                  <c:v>7</c:v>
                </c:pt>
                <c:pt idx="217">
                  <c:v>6</c:v>
                </c:pt>
                <c:pt idx="218">
                  <c:v>3</c:v>
                </c:pt>
                <c:pt idx="219">
                  <c:v>2</c:v>
                </c:pt>
                <c:pt idx="220">
                  <c:v>5</c:v>
                </c:pt>
                <c:pt idx="221">
                  <c:v>7</c:v>
                </c:pt>
                <c:pt idx="222">
                  <c:v>7</c:v>
                </c:pt>
                <c:pt idx="223">
                  <c:v>6</c:v>
                </c:pt>
                <c:pt idx="224">
                  <c:v>1</c:v>
                </c:pt>
                <c:pt idx="225">
                  <c:v>4</c:v>
                </c:pt>
                <c:pt idx="226">
                  <c:v>5</c:v>
                </c:pt>
                <c:pt idx="227">
                  <c:v>3</c:v>
                </c:pt>
                <c:pt idx="228">
                  <c:v>4</c:v>
                </c:pt>
                <c:pt idx="229">
                  <c:v>4</c:v>
                </c:pt>
                <c:pt idx="230">
                  <c:v>5</c:v>
                </c:pt>
                <c:pt idx="231">
                  <c:v>3</c:v>
                </c:pt>
                <c:pt idx="232">
                  <c:v>7</c:v>
                </c:pt>
                <c:pt idx="233">
                  <c:v>2</c:v>
                </c:pt>
                <c:pt idx="234">
                  <c:v>3</c:v>
                </c:pt>
                <c:pt idx="235">
                  <c:v>5</c:v>
                </c:pt>
                <c:pt idx="236">
                  <c:v>3</c:v>
                </c:pt>
                <c:pt idx="237">
                  <c:v>5</c:v>
                </c:pt>
                <c:pt idx="238">
                  <c:v>5</c:v>
                </c:pt>
                <c:pt idx="239">
                  <c:v>1</c:v>
                </c:pt>
                <c:pt idx="240">
                  <c:v>6</c:v>
                </c:pt>
                <c:pt idx="241">
                  <c:v>5</c:v>
                </c:pt>
                <c:pt idx="242">
                  <c:v>6</c:v>
                </c:pt>
                <c:pt idx="243">
                  <c:v>3</c:v>
                </c:pt>
                <c:pt idx="244">
                  <c:v>6</c:v>
                </c:pt>
                <c:pt idx="245">
                  <c:v>5</c:v>
                </c:pt>
                <c:pt idx="246">
                  <c:v>3</c:v>
                </c:pt>
                <c:pt idx="247">
                  <c:v>6</c:v>
                </c:pt>
                <c:pt idx="248">
                  <c:v>6</c:v>
                </c:pt>
                <c:pt idx="249">
                  <c:v>5</c:v>
                </c:pt>
                <c:pt idx="250">
                  <c:v>7</c:v>
                </c:pt>
                <c:pt idx="251">
                  <c:v>1</c:v>
                </c:pt>
                <c:pt idx="252">
                  <c:v>2</c:v>
                </c:pt>
                <c:pt idx="253">
                  <c:v>5</c:v>
                </c:pt>
                <c:pt idx="254">
                  <c:v>5</c:v>
                </c:pt>
                <c:pt idx="255">
                  <c:v>2</c:v>
                </c:pt>
                <c:pt idx="256">
                  <c:v>3</c:v>
                </c:pt>
                <c:pt idx="257">
                  <c:v>6</c:v>
                </c:pt>
                <c:pt idx="258">
                  <c:v>3</c:v>
                </c:pt>
                <c:pt idx="259">
                  <c:v>6</c:v>
                </c:pt>
                <c:pt idx="260">
                  <c:v>4</c:v>
                </c:pt>
                <c:pt idx="261">
                  <c:v>7</c:v>
                </c:pt>
                <c:pt idx="262">
                  <c:v>6</c:v>
                </c:pt>
                <c:pt idx="263">
                  <c:v>2</c:v>
                </c:pt>
                <c:pt idx="264">
                  <c:v>2</c:v>
                </c:pt>
                <c:pt idx="265">
                  <c:v>7</c:v>
                </c:pt>
                <c:pt idx="266">
                  <c:v>7</c:v>
                </c:pt>
                <c:pt idx="267">
                  <c:v>6</c:v>
                </c:pt>
                <c:pt idx="268">
                  <c:v>3</c:v>
                </c:pt>
                <c:pt idx="269">
                  <c:v>1</c:v>
                </c:pt>
                <c:pt idx="270">
                  <c:v>7</c:v>
                </c:pt>
                <c:pt idx="271">
                  <c:v>5</c:v>
                </c:pt>
                <c:pt idx="272">
                  <c:v>4</c:v>
                </c:pt>
                <c:pt idx="273">
                  <c:v>6</c:v>
                </c:pt>
                <c:pt idx="274">
                  <c:v>7</c:v>
                </c:pt>
                <c:pt idx="275">
                  <c:v>1</c:v>
                </c:pt>
                <c:pt idx="276">
                  <c:v>3</c:v>
                </c:pt>
                <c:pt idx="277">
                  <c:v>6</c:v>
                </c:pt>
                <c:pt idx="278">
                  <c:v>2</c:v>
                </c:pt>
                <c:pt idx="279">
                  <c:v>6</c:v>
                </c:pt>
                <c:pt idx="280">
                  <c:v>5</c:v>
                </c:pt>
                <c:pt idx="281">
                  <c:v>3</c:v>
                </c:pt>
                <c:pt idx="282">
                  <c:v>4</c:v>
                </c:pt>
                <c:pt idx="283">
                  <c:v>3</c:v>
                </c:pt>
                <c:pt idx="284">
                  <c:v>5</c:v>
                </c:pt>
                <c:pt idx="285">
                  <c:v>4</c:v>
                </c:pt>
                <c:pt idx="286">
                  <c:v>7</c:v>
                </c:pt>
                <c:pt idx="287">
                  <c:v>5</c:v>
                </c:pt>
                <c:pt idx="288">
                  <c:v>4</c:v>
                </c:pt>
                <c:pt idx="289">
                  <c:v>1</c:v>
                </c:pt>
                <c:pt idx="290">
                  <c:v>4</c:v>
                </c:pt>
                <c:pt idx="291">
                  <c:v>6</c:v>
                </c:pt>
                <c:pt idx="292">
                  <c:v>1</c:v>
                </c:pt>
                <c:pt idx="293">
                  <c:v>4</c:v>
                </c:pt>
                <c:pt idx="294">
                  <c:v>5</c:v>
                </c:pt>
                <c:pt idx="295">
                  <c:v>5</c:v>
                </c:pt>
                <c:pt idx="296">
                  <c:v>7</c:v>
                </c:pt>
                <c:pt idx="297">
                  <c:v>6</c:v>
                </c:pt>
                <c:pt idx="298">
                  <c:v>1</c:v>
                </c:pt>
                <c:pt idx="299">
                  <c:v>3</c:v>
                </c:pt>
                <c:pt idx="300">
                  <c:v>5</c:v>
                </c:pt>
                <c:pt idx="301">
                  <c:v>3</c:v>
                </c:pt>
                <c:pt idx="302">
                  <c:v>6</c:v>
                </c:pt>
                <c:pt idx="303">
                  <c:v>3</c:v>
                </c:pt>
                <c:pt idx="304">
                  <c:v>3</c:v>
                </c:pt>
                <c:pt idx="305">
                  <c:v>6</c:v>
                </c:pt>
                <c:pt idx="306">
                  <c:v>3</c:v>
                </c:pt>
                <c:pt idx="307">
                  <c:v>7</c:v>
                </c:pt>
                <c:pt idx="308">
                  <c:v>5</c:v>
                </c:pt>
                <c:pt idx="309">
                  <c:v>5</c:v>
                </c:pt>
                <c:pt idx="310">
                  <c:v>1</c:v>
                </c:pt>
                <c:pt idx="311">
                  <c:v>5</c:v>
                </c:pt>
                <c:pt idx="312">
                  <c:v>4</c:v>
                </c:pt>
                <c:pt idx="313">
                  <c:v>4</c:v>
                </c:pt>
                <c:pt idx="314">
                  <c:v>7</c:v>
                </c:pt>
                <c:pt idx="315">
                  <c:v>5</c:v>
                </c:pt>
                <c:pt idx="316">
                  <c:v>6</c:v>
                </c:pt>
                <c:pt idx="317">
                  <c:v>6</c:v>
                </c:pt>
                <c:pt idx="318">
                  <c:v>6</c:v>
                </c:pt>
                <c:pt idx="319">
                  <c:v>6</c:v>
                </c:pt>
                <c:pt idx="320">
                  <c:v>3</c:v>
                </c:pt>
                <c:pt idx="321">
                  <c:v>6</c:v>
                </c:pt>
                <c:pt idx="322">
                  <c:v>3</c:v>
                </c:pt>
                <c:pt idx="323">
                  <c:v>5</c:v>
                </c:pt>
                <c:pt idx="324">
                  <c:v>4</c:v>
                </c:pt>
                <c:pt idx="325">
                  <c:v>3</c:v>
                </c:pt>
                <c:pt idx="326">
                  <c:v>6</c:v>
                </c:pt>
                <c:pt idx="327">
                  <c:v>7</c:v>
                </c:pt>
                <c:pt idx="328">
                  <c:v>5</c:v>
                </c:pt>
                <c:pt idx="329">
                  <c:v>7</c:v>
                </c:pt>
                <c:pt idx="330">
                  <c:v>6</c:v>
                </c:pt>
                <c:pt idx="331">
                  <c:v>1</c:v>
                </c:pt>
                <c:pt idx="332">
                  <c:v>7</c:v>
                </c:pt>
                <c:pt idx="333">
                  <c:v>7</c:v>
                </c:pt>
                <c:pt idx="334">
                  <c:v>4</c:v>
                </c:pt>
                <c:pt idx="335">
                  <c:v>2</c:v>
                </c:pt>
                <c:pt idx="336">
                  <c:v>6</c:v>
                </c:pt>
                <c:pt idx="337">
                  <c:v>2</c:v>
                </c:pt>
                <c:pt idx="338">
                  <c:v>7</c:v>
                </c:pt>
                <c:pt idx="339">
                  <c:v>4</c:v>
                </c:pt>
                <c:pt idx="340">
                  <c:v>6</c:v>
                </c:pt>
                <c:pt idx="341">
                  <c:v>4</c:v>
                </c:pt>
                <c:pt idx="342">
                  <c:v>4</c:v>
                </c:pt>
                <c:pt idx="343">
                  <c:v>6</c:v>
                </c:pt>
                <c:pt idx="344">
                  <c:v>5</c:v>
                </c:pt>
                <c:pt idx="345">
                  <c:v>3</c:v>
                </c:pt>
                <c:pt idx="346">
                  <c:v>5</c:v>
                </c:pt>
                <c:pt idx="347">
                  <c:v>5</c:v>
                </c:pt>
                <c:pt idx="348">
                  <c:v>5</c:v>
                </c:pt>
                <c:pt idx="349">
                  <c:v>5</c:v>
                </c:pt>
                <c:pt idx="350">
                  <c:v>6</c:v>
                </c:pt>
                <c:pt idx="351">
                  <c:v>5</c:v>
                </c:pt>
                <c:pt idx="352">
                  <c:v>3</c:v>
                </c:pt>
                <c:pt idx="353">
                  <c:v>6</c:v>
                </c:pt>
                <c:pt idx="354">
                  <c:v>7</c:v>
                </c:pt>
                <c:pt idx="355">
                  <c:v>3</c:v>
                </c:pt>
                <c:pt idx="356">
                  <c:v>5</c:v>
                </c:pt>
                <c:pt idx="357">
                  <c:v>5</c:v>
                </c:pt>
                <c:pt idx="358">
                  <c:v>7</c:v>
                </c:pt>
                <c:pt idx="359">
                  <c:v>5</c:v>
                </c:pt>
                <c:pt idx="360">
                  <c:v>5</c:v>
                </c:pt>
                <c:pt idx="361">
                  <c:v>5</c:v>
                </c:pt>
                <c:pt idx="362">
                  <c:v>5</c:v>
                </c:pt>
                <c:pt idx="363">
                  <c:v>5</c:v>
                </c:pt>
                <c:pt idx="364">
                  <c:v>1</c:v>
                </c:pt>
                <c:pt idx="365">
                  <c:v>7</c:v>
                </c:pt>
                <c:pt idx="366">
                  <c:v>7</c:v>
                </c:pt>
                <c:pt idx="367">
                  <c:v>1</c:v>
                </c:pt>
                <c:pt idx="368">
                  <c:v>4</c:v>
                </c:pt>
                <c:pt idx="369">
                  <c:v>6</c:v>
                </c:pt>
                <c:pt idx="370">
                  <c:v>7</c:v>
                </c:pt>
                <c:pt idx="371">
                  <c:v>4</c:v>
                </c:pt>
                <c:pt idx="372">
                  <c:v>5</c:v>
                </c:pt>
                <c:pt idx="373">
                  <c:v>3</c:v>
                </c:pt>
                <c:pt idx="374">
                  <c:v>1</c:v>
                </c:pt>
                <c:pt idx="375">
                  <c:v>5</c:v>
                </c:pt>
                <c:pt idx="376">
                  <c:v>5</c:v>
                </c:pt>
                <c:pt idx="377">
                  <c:v>4</c:v>
                </c:pt>
                <c:pt idx="378">
                  <c:v>3</c:v>
                </c:pt>
                <c:pt idx="379">
                  <c:v>3</c:v>
                </c:pt>
                <c:pt idx="380">
                  <c:v>7</c:v>
                </c:pt>
                <c:pt idx="381">
                  <c:v>7</c:v>
                </c:pt>
                <c:pt idx="382">
                  <c:v>5</c:v>
                </c:pt>
                <c:pt idx="383">
                  <c:v>7</c:v>
                </c:pt>
                <c:pt idx="384">
                  <c:v>1</c:v>
                </c:pt>
                <c:pt idx="385">
                  <c:v>4</c:v>
                </c:pt>
                <c:pt idx="386">
                  <c:v>6</c:v>
                </c:pt>
                <c:pt idx="387">
                  <c:v>4</c:v>
                </c:pt>
                <c:pt idx="388">
                  <c:v>4</c:v>
                </c:pt>
                <c:pt idx="389">
                  <c:v>6</c:v>
                </c:pt>
                <c:pt idx="390">
                  <c:v>3</c:v>
                </c:pt>
                <c:pt idx="391">
                  <c:v>7</c:v>
                </c:pt>
                <c:pt idx="392">
                  <c:v>7</c:v>
                </c:pt>
                <c:pt idx="393">
                  <c:v>7</c:v>
                </c:pt>
                <c:pt idx="394">
                  <c:v>3</c:v>
                </c:pt>
                <c:pt idx="395">
                  <c:v>5</c:v>
                </c:pt>
              </c:numCache>
            </c:numRef>
          </c:yVal>
          <c:smooth val="0"/>
          <c:extLst>
            <c:ext xmlns:c16="http://schemas.microsoft.com/office/drawing/2014/chart" uri="{C3380CC4-5D6E-409C-BE32-E72D297353CC}">
              <c16:uniqueId val="{00000001-1939-4C3A-9A81-5567471E0950}"/>
            </c:ext>
          </c:extLst>
        </c:ser>
        <c:dLbls>
          <c:showLegendKey val="0"/>
          <c:showVal val="0"/>
          <c:showCatName val="0"/>
          <c:showSerName val="0"/>
          <c:showPercent val="0"/>
          <c:showBubbleSize val="0"/>
        </c:dLbls>
        <c:axId val="444921279"/>
        <c:axId val="444943743"/>
      </c:scatterChart>
      <c:valAx>
        <c:axId val="444921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lumMod val="25000"/>
                <a:lumOff val="75000"/>
              </a:schemeClr>
            </a:solid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444943743"/>
        <c:crosses val="autoZero"/>
        <c:crossBetween val="midCat"/>
      </c:valAx>
      <c:valAx>
        <c:axId val="44494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lumMod val="25000"/>
                <a:lumOff val="75000"/>
              </a:schemeClr>
            </a:solid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444921279"/>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sz="1000"/>
              <a:t>Likely</a:t>
            </a:r>
            <a:r>
              <a:rPr lang="en-US" altLang="zh-TW" sz="1000" baseline="0"/>
              <a:t> to Make Next Mattress Online- Owns Best Rest Product(s)</a:t>
            </a:r>
            <a:endParaRPr lang="zh-TW" alt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[2]OnlineMattressAttitudesCustomer!$C$28:$I$28</c:f>
              <c:numCache>
                <c:formatCode>General</c:formatCode>
                <c:ptCount val="7"/>
                <c:pt idx="0">
                  <c:v>5.6074766355140186E-2</c:v>
                </c:pt>
                <c:pt idx="1">
                  <c:v>6.5420560747663545E-2</c:v>
                </c:pt>
                <c:pt idx="2">
                  <c:v>8.8785046728971959E-2</c:v>
                </c:pt>
                <c:pt idx="3">
                  <c:v>0.19158878504672897</c:v>
                </c:pt>
                <c:pt idx="4">
                  <c:v>0.24766355140186916</c:v>
                </c:pt>
                <c:pt idx="5">
                  <c:v>0.2102803738317757</c:v>
                </c:pt>
                <c:pt idx="6">
                  <c:v>0.14018691588785046</c:v>
                </c:pt>
              </c:numCache>
            </c:numRef>
          </c:val>
          <c:extLst>
            <c:ext xmlns:c15="http://schemas.microsoft.com/office/drawing/2012/chart" uri="{02D57815-91ED-43cb-92C2-25804820EDAC}">
              <c15:filteredSeriesTitle>
                <c15:tx>
                  <c:strRef>
                    <c:extLst>
                      <c:ext uri="{02D57815-91ED-43cb-92C2-25804820EDAC}">
                        <c15:formulaRef>
                          <c15:sqref>[2]OnlineMattressAttitudesCustomer!$B$28</c15:sqref>
                        </c15:formulaRef>
                      </c:ext>
                    </c:extLst>
                    <c:strCache>
                      <c:ptCount val="1"/>
                      <c:pt idx="0">
                        <c:v>Otherwise</c:v>
                      </c:pt>
                    </c:strCache>
                  </c:strRef>
                </c15:tx>
              </c15:filteredSeriesTitle>
            </c:ext>
            <c:ext xmlns:c15="http://schemas.microsoft.com/office/drawing/2012/chart" uri="{02D57815-91ED-43cb-92C2-25804820EDAC}">
              <c15:filteredCategoryTitle>
                <c15:cat>
                  <c:numRef>
                    <c:extLst>
                      <c:ext uri="{02D57815-91ED-43cb-92C2-25804820EDAC}">
                        <c15:formulaRef>
                          <c15:sqref>[2]OnlineMattressAttitudesCustomer!$C$27:$I$27</c15:sqref>
                        </c15:formulaRef>
                      </c:ext>
                    </c:extLst>
                    <c:numCache>
                      <c:formatCode>General</c:formatCode>
                      <c:ptCount val="7"/>
                      <c:pt idx="0">
                        <c:v>1</c:v>
                      </c:pt>
                      <c:pt idx="1">
                        <c:v>2</c:v>
                      </c:pt>
                      <c:pt idx="2">
                        <c:v>3</c:v>
                      </c:pt>
                      <c:pt idx="3">
                        <c:v>4</c:v>
                      </c:pt>
                      <c:pt idx="4">
                        <c:v>5</c:v>
                      </c:pt>
                      <c:pt idx="5">
                        <c:v>6</c:v>
                      </c:pt>
                      <c:pt idx="6">
                        <c:v>7</c:v>
                      </c:pt>
                    </c:numCache>
                  </c:numRef>
                </c15:cat>
              </c15:filteredCategoryTitle>
            </c:ext>
            <c:ext xmlns:c16="http://schemas.microsoft.com/office/drawing/2014/chart" uri="{C3380CC4-5D6E-409C-BE32-E72D297353CC}">
              <c16:uniqueId val="{00000000-C857-4408-8D61-C88E7F783376}"/>
            </c:ext>
          </c:extLst>
        </c:ser>
        <c:ser>
          <c:idx val="1"/>
          <c:order val="1"/>
          <c:spPr>
            <a:solidFill>
              <a:schemeClr val="accent2"/>
            </a:solidFill>
            <a:ln>
              <a:noFill/>
            </a:ln>
            <a:effectLst/>
          </c:spPr>
          <c:invertIfNegative val="0"/>
          <c:val>
            <c:numRef>
              <c:f>[2]OnlineMattressAttitudesCustomer!$C$29:$I$29</c:f>
              <c:numCache>
                <c:formatCode>General</c:formatCode>
                <c:ptCount val="7"/>
                <c:pt idx="0">
                  <c:v>1.098901098901099E-2</c:v>
                </c:pt>
                <c:pt idx="1">
                  <c:v>9.8901098901098897E-2</c:v>
                </c:pt>
                <c:pt idx="2">
                  <c:v>0.2087912087912088</c:v>
                </c:pt>
                <c:pt idx="3">
                  <c:v>0.14285714285714285</c:v>
                </c:pt>
                <c:pt idx="4">
                  <c:v>0.2032967032967033</c:v>
                </c:pt>
                <c:pt idx="5">
                  <c:v>0.18681318681318682</c:v>
                </c:pt>
                <c:pt idx="6">
                  <c:v>0.14835164835164835</c:v>
                </c:pt>
              </c:numCache>
            </c:numRef>
          </c:val>
          <c:extLst>
            <c:ext xmlns:c15="http://schemas.microsoft.com/office/drawing/2012/chart" uri="{02D57815-91ED-43cb-92C2-25804820EDAC}">
              <c15:filteredSeriesTitle>
                <c15:tx>
                  <c:strRef>
                    <c:extLst>
                      <c:ext uri="{02D57815-91ED-43cb-92C2-25804820EDAC}">
                        <c15:formulaRef>
                          <c15:sqref>[2]OnlineMattressAttitudesCustomer!$B$29</c15:sqref>
                        </c15:formulaRef>
                      </c:ext>
                    </c:extLst>
                    <c:strCache>
                      <c:ptCount val="1"/>
                      <c:pt idx="0">
                        <c:v>Customer owns best rest product</c:v>
                      </c:pt>
                    </c:strCache>
                  </c:strRef>
                </c15:tx>
              </c15:filteredSeriesTitle>
            </c:ext>
            <c:ext xmlns:c15="http://schemas.microsoft.com/office/drawing/2012/chart" uri="{02D57815-91ED-43cb-92C2-25804820EDAC}">
              <c15:filteredCategoryTitle>
                <c15:cat>
                  <c:numRef>
                    <c:extLst>
                      <c:ext uri="{02D57815-91ED-43cb-92C2-25804820EDAC}">
                        <c15:formulaRef>
                          <c15:sqref>[2]OnlineMattressAttitudesCustomer!$C$27:$I$27</c15:sqref>
                        </c15:formulaRef>
                      </c:ext>
                    </c:extLst>
                    <c:numCache>
                      <c:formatCode>General</c:formatCode>
                      <c:ptCount val="7"/>
                      <c:pt idx="0">
                        <c:v>1</c:v>
                      </c:pt>
                      <c:pt idx="1">
                        <c:v>2</c:v>
                      </c:pt>
                      <c:pt idx="2">
                        <c:v>3</c:v>
                      </c:pt>
                      <c:pt idx="3">
                        <c:v>4</c:v>
                      </c:pt>
                      <c:pt idx="4">
                        <c:v>5</c:v>
                      </c:pt>
                      <c:pt idx="5">
                        <c:v>6</c:v>
                      </c:pt>
                      <c:pt idx="6">
                        <c:v>7</c:v>
                      </c:pt>
                    </c:numCache>
                  </c:numRef>
                </c15:cat>
              </c15:filteredCategoryTitle>
            </c:ext>
            <c:ext xmlns:c16="http://schemas.microsoft.com/office/drawing/2014/chart" uri="{C3380CC4-5D6E-409C-BE32-E72D297353CC}">
              <c16:uniqueId val="{00000001-C857-4408-8D61-C88E7F783376}"/>
            </c:ext>
          </c:extLst>
        </c:ser>
        <c:dLbls>
          <c:showLegendKey val="0"/>
          <c:showVal val="0"/>
          <c:showCatName val="0"/>
          <c:showSerName val="0"/>
          <c:showPercent val="0"/>
          <c:showBubbleSize val="0"/>
        </c:dLbls>
        <c:gapWidth val="219"/>
        <c:overlap val="-27"/>
        <c:axId val="299896207"/>
        <c:axId val="299899535"/>
      </c:barChart>
      <c:catAx>
        <c:axId val="29989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899535"/>
        <c:crosses val="autoZero"/>
        <c:auto val="1"/>
        <c:lblAlgn val="ctr"/>
        <c:lblOffset val="100"/>
        <c:noMultiLvlLbl val="0"/>
      </c:catAx>
      <c:valAx>
        <c:axId val="29989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896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Divide</a:t>
            </a:r>
            <a:r>
              <a:rPr lang="en-US" altLang="zh-TW" baseline="0"/>
              <a:t> Two Group - Likely to Buy Onlie or not</a:t>
            </a:r>
            <a:endParaRPr lang="zh-TW"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[2]OnlineMattressAttitudesCustomer!$C$33:$C$34</c:f>
              <c:numCache>
                <c:formatCode>General</c:formatCode>
                <c:ptCount val="2"/>
                <c:pt idx="0">
                  <c:v>0.21028037383177567</c:v>
                </c:pt>
                <c:pt idx="1">
                  <c:v>0.31868131868131866</c:v>
                </c:pt>
              </c:numCache>
            </c:numRef>
          </c:val>
          <c:extLst>
            <c:ext xmlns:c15="http://schemas.microsoft.com/office/drawing/2012/chart" uri="{02D57815-91ED-43cb-92C2-25804820EDAC}">
              <c15:filteredSeriesTitle>
                <c15:tx>
                  <c:strRef>
                    <c:extLst>
                      <c:ext uri="{02D57815-91ED-43cb-92C2-25804820EDAC}">
                        <c15:formulaRef>
                          <c15:sqref>[2]OnlineMattressAttitudesCustomer!$C$32</c15:sqref>
                        </c15:formulaRef>
                      </c:ext>
                    </c:extLst>
                    <c:strCache>
                      <c:ptCount val="1"/>
                      <c:pt idx="0">
                        <c:v>Not likely</c:v>
                      </c:pt>
                    </c:strCache>
                  </c:strRef>
                </c15:tx>
              </c15:filteredSeriesTitle>
            </c:ext>
            <c:ext xmlns:c15="http://schemas.microsoft.com/office/drawing/2012/chart" uri="{02D57815-91ED-43cb-92C2-25804820EDAC}">
              <c15:filteredCategoryTitle>
                <c15:cat>
                  <c:strRef>
                    <c:extLst>
                      <c:ext uri="{02D57815-91ED-43cb-92C2-25804820EDAC}">
                        <c15:formulaRef>
                          <c15:sqref>[2]OnlineMattressAttitudesCustomer!$B$33:$B$34</c15:sqref>
                        </c15:formulaRef>
                      </c:ext>
                    </c:extLst>
                    <c:strCache>
                      <c:ptCount val="2"/>
                      <c:pt idx="0">
                        <c:v>Otherwise</c:v>
                      </c:pt>
                      <c:pt idx="1">
                        <c:v>Customer owns best rest product</c:v>
                      </c:pt>
                    </c:strCache>
                  </c:strRef>
                </c15:cat>
              </c15:filteredCategoryTitle>
            </c:ext>
            <c:ext xmlns:c16="http://schemas.microsoft.com/office/drawing/2014/chart" uri="{C3380CC4-5D6E-409C-BE32-E72D297353CC}">
              <c16:uniqueId val="{00000000-E8A1-45D7-ABE1-8D4E52FA7AD8}"/>
            </c:ext>
          </c:extLst>
        </c:ser>
        <c:ser>
          <c:idx val="1"/>
          <c:order val="1"/>
          <c:spPr>
            <a:solidFill>
              <a:schemeClr val="accent2"/>
            </a:solidFill>
            <a:ln>
              <a:noFill/>
            </a:ln>
            <a:effectLst/>
          </c:spPr>
          <c:invertIfNegative val="0"/>
          <c:val>
            <c:numRef>
              <c:f>[2]OnlineMattressAttitudesCustomer!$D$33:$D$34</c:f>
              <c:numCache>
                <c:formatCode>General</c:formatCode>
                <c:ptCount val="2"/>
                <c:pt idx="0">
                  <c:v>0.59813084112149528</c:v>
                </c:pt>
                <c:pt idx="1">
                  <c:v>0.53846153846153844</c:v>
                </c:pt>
              </c:numCache>
            </c:numRef>
          </c:val>
          <c:extLst>
            <c:ext xmlns:c15="http://schemas.microsoft.com/office/drawing/2012/chart" uri="{02D57815-91ED-43cb-92C2-25804820EDAC}">
              <c15:filteredSeriesTitle>
                <c15:tx>
                  <c:strRef>
                    <c:extLst>
                      <c:ext uri="{02D57815-91ED-43cb-92C2-25804820EDAC}">
                        <c15:formulaRef>
                          <c15:sqref>[2]OnlineMattressAttitudesCustomer!$D$32</c15:sqref>
                        </c15:formulaRef>
                      </c:ext>
                    </c:extLst>
                    <c:strCache>
                      <c:ptCount val="1"/>
                      <c:pt idx="0">
                        <c:v>Likely</c:v>
                      </c:pt>
                    </c:strCache>
                  </c:strRef>
                </c15:tx>
              </c15:filteredSeriesTitle>
            </c:ext>
            <c:ext xmlns:c15="http://schemas.microsoft.com/office/drawing/2012/chart" uri="{02D57815-91ED-43cb-92C2-25804820EDAC}">
              <c15:filteredCategoryTitle>
                <c15:cat>
                  <c:strRef>
                    <c:extLst>
                      <c:ext uri="{02D57815-91ED-43cb-92C2-25804820EDAC}">
                        <c15:formulaRef>
                          <c15:sqref>[2]OnlineMattressAttitudesCustomer!$B$33:$B$34</c15:sqref>
                        </c15:formulaRef>
                      </c:ext>
                    </c:extLst>
                    <c:strCache>
                      <c:ptCount val="2"/>
                      <c:pt idx="0">
                        <c:v>Otherwise</c:v>
                      </c:pt>
                      <c:pt idx="1">
                        <c:v>Customer owns best rest product</c:v>
                      </c:pt>
                    </c:strCache>
                  </c:strRef>
                </c15:cat>
              </c15:filteredCategoryTitle>
            </c:ext>
            <c:ext xmlns:c16="http://schemas.microsoft.com/office/drawing/2014/chart" uri="{C3380CC4-5D6E-409C-BE32-E72D297353CC}">
              <c16:uniqueId val="{00000001-E8A1-45D7-ABE1-8D4E52FA7AD8}"/>
            </c:ext>
          </c:extLst>
        </c:ser>
        <c:dLbls>
          <c:showLegendKey val="0"/>
          <c:showVal val="0"/>
          <c:showCatName val="0"/>
          <c:showSerName val="0"/>
          <c:showPercent val="0"/>
          <c:showBubbleSize val="0"/>
        </c:dLbls>
        <c:gapWidth val="182"/>
        <c:axId val="1999698799"/>
        <c:axId val="1999696719"/>
      </c:barChart>
      <c:catAx>
        <c:axId val="1999698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696719"/>
        <c:crosses val="autoZero"/>
        <c:auto val="1"/>
        <c:lblAlgn val="ctr"/>
        <c:lblOffset val="100"/>
        <c:noMultiLvlLbl val="0"/>
      </c:catAx>
      <c:valAx>
        <c:axId val="19996967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698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Likely to make next mattress online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OnlineMattressAttitudesCustomer!$B$28</c:f>
              <c:strCache>
                <c:ptCount val="1"/>
                <c:pt idx="0">
                  <c:v>Otherwise</c:v>
                </c:pt>
              </c:strCache>
            </c:strRef>
          </c:tx>
          <c:spPr>
            <a:solidFill>
              <a:schemeClr val="accent1"/>
            </a:solidFill>
            <a:ln>
              <a:noFill/>
            </a:ln>
            <a:effectLst/>
          </c:spPr>
          <c:invertIfNegative val="0"/>
          <c:val>
            <c:numRef>
              <c:f>OnlineMattressAttitudesCustomer!$C$28:$I$28</c:f>
              <c:numCache>
                <c:formatCode>0.00%</c:formatCode>
                <c:ptCount val="7"/>
                <c:pt idx="0">
                  <c:v>5.6074766355140186E-2</c:v>
                </c:pt>
                <c:pt idx="1">
                  <c:v>6.5420560747663545E-2</c:v>
                </c:pt>
                <c:pt idx="2">
                  <c:v>8.8785046728971959E-2</c:v>
                </c:pt>
                <c:pt idx="3">
                  <c:v>0.19158878504672897</c:v>
                </c:pt>
                <c:pt idx="4">
                  <c:v>0.24766355140186916</c:v>
                </c:pt>
                <c:pt idx="5">
                  <c:v>0.2102803738317757</c:v>
                </c:pt>
                <c:pt idx="6">
                  <c:v>0.14018691588785046</c:v>
                </c:pt>
              </c:numCache>
            </c:numRef>
          </c:val>
          <c:extLst>
            <c:ext xmlns:c16="http://schemas.microsoft.com/office/drawing/2014/chart" uri="{C3380CC4-5D6E-409C-BE32-E72D297353CC}">
              <c16:uniqueId val="{00000000-6D77-4482-ACEE-F62687837BF4}"/>
            </c:ext>
          </c:extLst>
        </c:ser>
        <c:ser>
          <c:idx val="1"/>
          <c:order val="1"/>
          <c:tx>
            <c:strRef>
              <c:f>OnlineMattressAttitudesCustomer!$B$29</c:f>
              <c:strCache>
                <c:ptCount val="1"/>
                <c:pt idx="0">
                  <c:v>Customer owns best rest product</c:v>
                </c:pt>
              </c:strCache>
            </c:strRef>
          </c:tx>
          <c:spPr>
            <a:solidFill>
              <a:schemeClr val="accent2"/>
            </a:solidFill>
            <a:ln>
              <a:noFill/>
            </a:ln>
            <a:effectLst/>
          </c:spPr>
          <c:invertIfNegative val="0"/>
          <c:val>
            <c:numRef>
              <c:f>OnlineMattressAttitudesCustomer!$C$29:$I$29</c:f>
              <c:numCache>
                <c:formatCode>0.00%</c:formatCode>
                <c:ptCount val="7"/>
                <c:pt idx="0">
                  <c:v>1.098901098901099E-2</c:v>
                </c:pt>
                <c:pt idx="1">
                  <c:v>9.8901098901098897E-2</c:v>
                </c:pt>
                <c:pt idx="2">
                  <c:v>0.2087912087912088</c:v>
                </c:pt>
                <c:pt idx="3">
                  <c:v>0.14285714285714285</c:v>
                </c:pt>
                <c:pt idx="4">
                  <c:v>0.2032967032967033</c:v>
                </c:pt>
                <c:pt idx="5">
                  <c:v>0.18681318681318682</c:v>
                </c:pt>
                <c:pt idx="6">
                  <c:v>0.14835164835164835</c:v>
                </c:pt>
              </c:numCache>
            </c:numRef>
          </c:val>
          <c:extLst>
            <c:ext xmlns:c16="http://schemas.microsoft.com/office/drawing/2014/chart" uri="{C3380CC4-5D6E-409C-BE32-E72D297353CC}">
              <c16:uniqueId val="{00000001-6D77-4482-ACEE-F62687837BF4}"/>
            </c:ext>
          </c:extLst>
        </c:ser>
        <c:dLbls>
          <c:showLegendKey val="0"/>
          <c:showVal val="0"/>
          <c:showCatName val="0"/>
          <c:showSerName val="0"/>
          <c:showPercent val="0"/>
          <c:showBubbleSize val="0"/>
        </c:dLbls>
        <c:gapWidth val="219"/>
        <c:overlap val="-27"/>
        <c:axId val="1383642944"/>
        <c:axId val="1383643360"/>
      </c:barChart>
      <c:catAx>
        <c:axId val="138364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643360"/>
        <c:crosses val="autoZero"/>
        <c:auto val="1"/>
        <c:lblAlgn val="ctr"/>
        <c:lblOffset val="100"/>
        <c:noMultiLvlLbl val="0"/>
      </c:catAx>
      <c:valAx>
        <c:axId val="13836433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642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sz="1400" b="0" i="0" baseline="0">
                <a:effectLst/>
              </a:rPr>
              <a:t>Likely to Make Next Mattress Online - Gender</a:t>
            </a:r>
            <a:endParaRPr lang="zh-TW" altLang="zh-TW"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[2]OnlineMattressAttitudesGender!$C$19:$I$19</c:f>
              <c:numCache>
                <c:formatCode>General</c:formatCode>
                <c:ptCount val="7"/>
                <c:pt idx="0">
                  <c:v>4.1916167664670656E-2</c:v>
                </c:pt>
                <c:pt idx="1">
                  <c:v>7.7844311377245512E-2</c:v>
                </c:pt>
                <c:pt idx="2">
                  <c:v>0.15568862275449102</c:v>
                </c:pt>
                <c:pt idx="3">
                  <c:v>0.16167664670658682</c:v>
                </c:pt>
                <c:pt idx="4">
                  <c:v>0.20958083832335328</c:v>
                </c:pt>
                <c:pt idx="5">
                  <c:v>0.17964071856287425</c:v>
                </c:pt>
                <c:pt idx="6">
                  <c:v>0.17365269461077845</c:v>
                </c:pt>
              </c:numCache>
            </c:numRef>
          </c:val>
          <c:extLst>
            <c:ext xmlns:c15="http://schemas.microsoft.com/office/drawing/2012/chart" uri="{02D57815-91ED-43cb-92C2-25804820EDAC}">
              <c15:filteredSeriesTitle>
                <c15:tx>
                  <c:strRef>
                    <c:extLst>
                      <c:ext uri="{02D57815-91ED-43cb-92C2-25804820EDAC}">
                        <c15:formulaRef>
                          <c15:sqref>[2]OnlineMattressAttitudesGender!$B$19</c15:sqref>
                        </c15:formulaRef>
                      </c:ext>
                    </c:extLst>
                    <c:strCache>
                      <c:ptCount val="1"/>
                      <c:pt idx="0">
                        <c:v>Male</c:v>
                      </c:pt>
                    </c:strCache>
                  </c:strRef>
                </c15:tx>
              </c15:filteredSeriesTitle>
            </c:ext>
            <c:ext xmlns:c16="http://schemas.microsoft.com/office/drawing/2014/chart" uri="{C3380CC4-5D6E-409C-BE32-E72D297353CC}">
              <c16:uniqueId val="{00000000-53B3-4EB7-B554-8AB0CD79979A}"/>
            </c:ext>
          </c:extLst>
        </c:ser>
        <c:ser>
          <c:idx val="1"/>
          <c:order val="1"/>
          <c:spPr>
            <a:solidFill>
              <a:schemeClr val="accent2"/>
            </a:solidFill>
            <a:ln>
              <a:noFill/>
            </a:ln>
            <a:effectLst/>
          </c:spPr>
          <c:invertIfNegative val="0"/>
          <c:val>
            <c:numRef>
              <c:f>[2]OnlineMattressAttitudesGender!$C$20:$I$20</c:f>
              <c:numCache>
                <c:formatCode>General</c:formatCode>
                <c:ptCount val="7"/>
                <c:pt idx="0">
                  <c:v>3.0567685589519649E-2</c:v>
                </c:pt>
                <c:pt idx="1">
                  <c:v>8.296943231441048E-2</c:v>
                </c:pt>
                <c:pt idx="2">
                  <c:v>0.13537117903930132</c:v>
                </c:pt>
                <c:pt idx="3">
                  <c:v>0.17467248908296942</c:v>
                </c:pt>
                <c:pt idx="4">
                  <c:v>0.24017467248908297</c:v>
                </c:pt>
                <c:pt idx="5">
                  <c:v>0.21397379912663755</c:v>
                </c:pt>
                <c:pt idx="6">
                  <c:v>0.1222707423580786</c:v>
                </c:pt>
              </c:numCache>
            </c:numRef>
          </c:val>
          <c:extLst>
            <c:ext xmlns:c15="http://schemas.microsoft.com/office/drawing/2012/chart" uri="{02D57815-91ED-43cb-92C2-25804820EDAC}">
              <c15:filteredSeriesTitle>
                <c15:tx>
                  <c:strRef>
                    <c:extLst>
                      <c:ext uri="{02D57815-91ED-43cb-92C2-25804820EDAC}">
                        <c15:formulaRef>
                          <c15:sqref>[2]OnlineMattressAttitudesGender!$B$20</c15:sqref>
                        </c15:formulaRef>
                      </c:ext>
                    </c:extLst>
                    <c:strCache>
                      <c:ptCount val="1"/>
                      <c:pt idx="0">
                        <c:v>Female</c:v>
                      </c:pt>
                    </c:strCache>
                  </c:strRef>
                </c15:tx>
              </c15:filteredSeriesTitle>
            </c:ext>
            <c:ext xmlns:c16="http://schemas.microsoft.com/office/drawing/2014/chart" uri="{C3380CC4-5D6E-409C-BE32-E72D297353CC}">
              <c16:uniqueId val="{00000001-53B3-4EB7-B554-8AB0CD79979A}"/>
            </c:ext>
          </c:extLst>
        </c:ser>
        <c:dLbls>
          <c:showLegendKey val="0"/>
          <c:showVal val="0"/>
          <c:showCatName val="0"/>
          <c:showSerName val="0"/>
          <c:showPercent val="0"/>
          <c:showBubbleSize val="0"/>
        </c:dLbls>
        <c:gapWidth val="219"/>
        <c:overlap val="-27"/>
        <c:axId val="1877163103"/>
        <c:axId val="304907839"/>
      </c:barChart>
      <c:catAx>
        <c:axId val="187716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907839"/>
        <c:crosses val="autoZero"/>
        <c:auto val="1"/>
        <c:lblAlgn val="ctr"/>
        <c:lblOffset val="100"/>
        <c:noMultiLvlLbl val="0"/>
      </c:catAx>
      <c:valAx>
        <c:axId val="30490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163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sz="1600" b="0" i="0" baseline="0">
                <a:effectLst/>
              </a:rPr>
              <a:t>Divide to People Likely to Buy Onlie or not</a:t>
            </a:r>
            <a:endParaRPr lang="zh-TW" altLang="zh-TW"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[2]OnlineMattressAttitudesGender!$C$24:$C$25</c:f>
              <c:numCache>
                <c:formatCode>General</c:formatCode>
                <c:ptCount val="2"/>
                <c:pt idx="0">
                  <c:v>0.27544910179640719</c:v>
                </c:pt>
                <c:pt idx="1">
                  <c:v>0.24890829694323147</c:v>
                </c:pt>
              </c:numCache>
            </c:numRef>
          </c:val>
          <c:extLst>
            <c:ext xmlns:c15="http://schemas.microsoft.com/office/drawing/2012/chart" uri="{02D57815-91ED-43cb-92C2-25804820EDAC}">
              <c15:filteredSeriesTitle>
                <c15:tx>
                  <c:strRef>
                    <c:extLst>
                      <c:ext uri="{02D57815-91ED-43cb-92C2-25804820EDAC}">
                        <c15:formulaRef>
                          <c15:sqref>[2]OnlineMattressAttitudesGender!$C$23</c15:sqref>
                        </c15:formulaRef>
                      </c:ext>
                    </c:extLst>
                    <c:strCache>
                      <c:ptCount val="1"/>
                      <c:pt idx="0">
                        <c:v>Not likely</c:v>
                      </c:pt>
                    </c:strCache>
                  </c:strRef>
                </c15:tx>
              </c15:filteredSeriesTitle>
            </c:ext>
            <c:ext xmlns:c15="http://schemas.microsoft.com/office/drawing/2012/chart" uri="{02D57815-91ED-43cb-92C2-25804820EDAC}">
              <c15:filteredCategoryTitle>
                <c15:cat>
                  <c:strRef>
                    <c:extLst>
                      <c:ext uri="{02D57815-91ED-43cb-92C2-25804820EDAC}">
                        <c15:formulaRef>
                          <c15:sqref>[2]OnlineMattressAttitudesGender!$B$24:$B$25</c15:sqref>
                        </c15:formulaRef>
                      </c:ext>
                    </c:extLst>
                    <c:strCache>
                      <c:ptCount val="2"/>
                      <c:pt idx="0">
                        <c:v>Male</c:v>
                      </c:pt>
                      <c:pt idx="1">
                        <c:v>Female</c:v>
                      </c:pt>
                    </c:strCache>
                  </c:strRef>
                </c15:cat>
              </c15:filteredCategoryTitle>
            </c:ext>
            <c:ext xmlns:c16="http://schemas.microsoft.com/office/drawing/2014/chart" uri="{C3380CC4-5D6E-409C-BE32-E72D297353CC}">
              <c16:uniqueId val="{00000000-711E-49BD-8D37-BB60FDF9A241}"/>
            </c:ext>
          </c:extLst>
        </c:ser>
        <c:ser>
          <c:idx val="1"/>
          <c:order val="1"/>
          <c:spPr>
            <a:solidFill>
              <a:schemeClr val="accent2"/>
            </a:solidFill>
            <a:ln>
              <a:noFill/>
            </a:ln>
            <a:effectLst/>
          </c:spPr>
          <c:invertIfNegative val="0"/>
          <c:val>
            <c:numRef>
              <c:f>[2]OnlineMattressAttitudesGender!$D$24:$D$25</c:f>
              <c:numCache>
                <c:formatCode>General</c:formatCode>
                <c:ptCount val="2"/>
                <c:pt idx="0">
                  <c:v>0.56287425149700598</c:v>
                </c:pt>
                <c:pt idx="1">
                  <c:v>0.57641921397379914</c:v>
                </c:pt>
              </c:numCache>
            </c:numRef>
          </c:val>
          <c:extLst>
            <c:ext xmlns:c15="http://schemas.microsoft.com/office/drawing/2012/chart" uri="{02D57815-91ED-43cb-92C2-25804820EDAC}">
              <c15:filteredSeriesTitle>
                <c15:tx>
                  <c:strRef>
                    <c:extLst>
                      <c:ext uri="{02D57815-91ED-43cb-92C2-25804820EDAC}">
                        <c15:formulaRef>
                          <c15:sqref>[2]OnlineMattressAttitudesGender!$D$23</c15:sqref>
                        </c15:formulaRef>
                      </c:ext>
                    </c:extLst>
                    <c:strCache>
                      <c:ptCount val="1"/>
                      <c:pt idx="0">
                        <c:v>Likely</c:v>
                      </c:pt>
                    </c:strCache>
                  </c:strRef>
                </c15:tx>
              </c15:filteredSeriesTitle>
            </c:ext>
            <c:ext xmlns:c15="http://schemas.microsoft.com/office/drawing/2012/chart" uri="{02D57815-91ED-43cb-92C2-25804820EDAC}">
              <c15:filteredCategoryTitle>
                <c15:cat>
                  <c:strRef>
                    <c:extLst>
                      <c:ext uri="{02D57815-91ED-43cb-92C2-25804820EDAC}">
                        <c15:formulaRef>
                          <c15:sqref>[2]OnlineMattressAttitudesGender!$B$24:$B$25</c15:sqref>
                        </c15:formulaRef>
                      </c:ext>
                    </c:extLst>
                    <c:strCache>
                      <c:ptCount val="2"/>
                      <c:pt idx="0">
                        <c:v>Male</c:v>
                      </c:pt>
                      <c:pt idx="1">
                        <c:v>Female</c:v>
                      </c:pt>
                    </c:strCache>
                  </c:strRef>
                </c15:cat>
              </c15:filteredCategoryTitle>
            </c:ext>
            <c:ext xmlns:c16="http://schemas.microsoft.com/office/drawing/2014/chart" uri="{C3380CC4-5D6E-409C-BE32-E72D297353CC}">
              <c16:uniqueId val="{00000001-711E-49BD-8D37-BB60FDF9A241}"/>
            </c:ext>
          </c:extLst>
        </c:ser>
        <c:dLbls>
          <c:showLegendKey val="0"/>
          <c:showVal val="0"/>
          <c:showCatName val="0"/>
          <c:showSerName val="0"/>
          <c:showPercent val="0"/>
          <c:showBubbleSize val="0"/>
        </c:dLbls>
        <c:gapWidth val="182"/>
        <c:axId val="536851471"/>
        <c:axId val="536853135"/>
      </c:barChart>
      <c:catAx>
        <c:axId val="536851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853135"/>
        <c:crosses val="autoZero"/>
        <c:auto val="1"/>
        <c:lblAlgn val="ctr"/>
        <c:lblOffset val="100"/>
        <c:noMultiLvlLbl val="0"/>
      </c:catAx>
      <c:valAx>
        <c:axId val="536853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851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sz="1400" b="0" i="0" baseline="0">
                <a:effectLst/>
              </a:rPr>
              <a:t>Likely to Make Next Mattress Online - Millenial</a:t>
            </a:r>
            <a:endParaRPr lang="zh-TW" altLang="zh-TW"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[2]OnlineMattressAttitudeMillenial!$B$18:$H$18</c:f>
              <c:numCache>
                <c:formatCode>General</c:formatCode>
                <c:ptCount val="7"/>
                <c:pt idx="0">
                  <c:v>3.7313432835820892E-2</c:v>
                </c:pt>
                <c:pt idx="1">
                  <c:v>8.9552238805970144E-2</c:v>
                </c:pt>
                <c:pt idx="2">
                  <c:v>0.16417910447761194</c:v>
                </c:pt>
                <c:pt idx="3">
                  <c:v>0.14925373134328357</c:v>
                </c:pt>
                <c:pt idx="4">
                  <c:v>0.18656716417910449</c:v>
                </c:pt>
                <c:pt idx="5">
                  <c:v>0.22761194029850745</c:v>
                </c:pt>
                <c:pt idx="6">
                  <c:v>0.1455223880597015</c:v>
                </c:pt>
              </c:numCache>
            </c:numRef>
          </c:val>
          <c:extLst>
            <c:ext xmlns:c15="http://schemas.microsoft.com/office/drawing/2012/chart" uri="{02D57815-91ED-43cb-92C2-25804820EDAC}">
              <c15:filteredSeriesTitle>
                <c15:tx>
                  <c:strRef>
                    <c:extLst>
                      <c:ext uri="{02D57815-91ED-43cb-92C2-25804820EDAC}">
                        <c15:formulaRef>
                          <c15:sqref>[2]OnlineMattressAttitudeMillenial!$A$18</c15:sqref>
                        </c15:formulaRef>
                      </c:ext>
                    </c:extLst>
                    <c:strCache>
                      <c:ptCount val="1"/>
                      <c:pt idx="0">
                        <c:v>Age 35+</c:v>
                      </c:pt>
                    </c:strCache>
                  </c:strRef>
                </c15:tx>
              </c15:filteredSeriesTitle>
            </c:ext>
            <c:ext xmlns:c15="http://schemas.microsoft.com/office/drawing/2012/chart" uri="{02D57815-91ED-43cb-92C2-25804820EDAC}">
              <c15:filteredCategoryTitle>
                <c15:cat>
                  <c:numRef>
                    <c:extLst>
                      <c:ext uri="{02D57815-91ED-43cb-92C2-25804820EDAC}">
                        <c15:formulaRef>
                          <c15:sqref>[2]OnlineMattressAttitudeMillenial!$B$17:$H$17</c15:sqref>
                        </c15:formulaRef>
                      </c:ext>
                    </c:extLst>
                    <c:numCache>
                      <c:formatCode>General</c:formatCode>
                      <c:ptCount val="7"/>
                      <c:pt idx="0">
                        <c:v>1</c:v>
                      </c:pt>
                      <c:pt idx="1">
                        <c:v>2</c:v>
                      </c:pt>
                      <c:pt idx="2">
                        <c:v>3</c:v>
                      </c:pt>
                      <c:pt idx="3">
                        <c:v>4</c:v>
                      </c:pt>
                      <c:pt idx="4">
                        <c:v>5</c:v>
                      </c:pt>
                      <c:pt idx="5">
                        <c:v>6</c:v>
                      </c:pt>
                      <c:pt idx="6">
                        <c:v>7</c:v>
                      </c:pt>
                    </c:numCache>
                  </c:numRef>
                </c15:cat>
              </c15:filteredCategoryTitle>
            </c:ext>
            <c:ext xmlns:c16="http://schemas.microsoft.com/office/drawing/2014/chart" uri="{C3380CC4-5D6E-409C-BE32-E72D297353CC}">
              <c16:uniqueId val="{00000000-48F8-4042-89E0-4596321BBE73}"/>
            </c:ext>
          </c:extLst>
        </c:ser>
        <c:ser>
          <c:idx val="1"/>
          <c:order val="1"/>
          <c:spPr>
            <a:solidFill>
              <a:schemeClr val="accent2"/>
            </a:solidFill>
            <a:ln>
              <a:noFill/>
            </a:ln>
            <a:effectLst/>
          </c:spPr>
          <c:invertIfNegative val="0"/>
          <c:val>
            <c:numRef>
              <c:f>[2]OnlineMattressAttitudeMillenial!$B$19:$H$19</c:f>
              <c:numCache>
                <c:formatCode>General</c:formatCode>
                <c:ptCount val="7"/>
                <c:pt idx="0">
                  <c:v>3.125E-2</c:v>
                </c:pt>
                <c:pt idx="1">
                  <c:v>6.25E-2</c:v>
                </c:pt>
                <c:pt idx="2">
                  <c:v>0.1015625</c:v>
                </c:pt>
                <c:pt idx="3">
                  <c:v>0.2109375</c:v>
                </c:pt>
                <c:pt idx="4">
                  <c:v>0.3125</c:v>
                </c:pt>
                <c:pt idx="5">
                  <c:v>0.140625</c:v>
                </c:pt>
                <c:pt idx="6">
                  <c:v>0.140625</c:v>
                </c:pt>
              </c:numCache>
            </c:numRef>
          </c:val>
          <c:extLst>
            <c:ext xmlns:c15="http://schemas.microsoft.com/office/drawing/2012/chart" uri="{02D57815-91ED-43cb-92C2-25804820EDAC}">
              <c15:filteredSeriesTitle>
                <c15:tx>
                  <c:strRef>
                    <c:extLst>
                      <c:ext uri="{02D57815-91ED-43cb-92C2-25804820EDAC}">
                        <c15:formulaRef>
                          <c15:sqref>[2]OnlineMattressAttitudeMillenial!$A$19</c15:sqref>
                        </c15:formulaRef>
                      </c:ext>
                    </c:extLst>
                    <c:strCache>
                      <c:ptCount val="1"/>
                      <c:pt idx="0">
                        <c:v>Age 35 or Under</c:v>
                      </c:pt>
                    </c:strCache>
                  </c:strRef>
                </c15:tx>
              </c15:filteredSeriesTitle>
            </c:ext>
            <c:ext xmlns:c15="http://schemas.microsoft.com/office/drawing/2012/chart" uri="{02D57815-91ED-43cb-92C2-25804820EDAC}">
              <c15:filteredCategoryTitle>
                <c15:cat>
                  <c:numRef>
                    <c:extLst>
                      <c:ext uri="{02D57815-91ED-43cb-92C2-25804820EDAC}">
                        <c15:formulaRef>
                          <c15:sqref>[2]OnlineMattressAttitudeMillenial!$B$17:$H$17</c15:sqref>
                        </c15:formulaRef>
                      </c:ext>
                    </c:extLst>
                    <c:numCache>
                      <c:formatCode>General</c:formatCode>
                      <c:ptCount val="7"/>
                      <c:pt idx="0">
                        <c:v>1</c:v>
                      </c:pt>
                      <c:pt idx="1">
                        <c:v>2</c:v>
                      </c:pt>
                      <c:pt idx="2">
                        <c:v>3</c:v>
                      </c:pt>
                      <c:pt idx="3">
                        <c:v>4</c:v>
                      </c:pt>
                      <c:pt idx="4">
                        <c:v>5</c:v>
                      </c:pt>
                      <c:pt idx="5">
                        <c:v>6</c:v>
                      </c:pt>
                      <c:pt idx="6">
                        <c:v>7</c:v>
                      </c:pt>
                    </c:numCache>
                  </c:numRef>
                </c15:cat>
              </c15:filteredCategoryTitle>
            </c:ext>
            <c:ext xmlns:c16="http://schemas.microsoft.com/office/drawing/2014/chart" uri="{C3380CC4-5D6E-409C-BE32-E72D297353CC}">
              <c16:uniqueId val="{00000001-48F8-4042-89E0-4596321BBE73}"/>
            </c:ext>
          </c:extLst>
        </c:ser>
        <c:dLbls>
          <c:showLegendKey val="0"/>
          <c:showVal val="0"/>
          <c:showCatName val="0"/>
          <c:showSerName val="0"/>
          <c:showPercent val="0"/>
          <c:showBubbleSize val="0"/>
        </c:dLbls>
        <c:gapWidth val="219"/>
        <c:overlap val="-27"/>
        <c:axId val="14783839"/>
        <c:axId val="14785503"/>
      </c:barChart>
      <c:catAx>
        <c:axId val="1478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503"/>
        <c:crosses val="autoZero"/>
        <c:auto val="1"/>
        <c:lblAlgn val="ctr"/>
        <c:lblOffset val="100"/>
        <c:noMultiLvlLbl val="0"/>
      </c:catAx>
      <c:valAx>
        <c:axId val="1478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3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a:solidFill>
          <a:schemeClr val="tx1">
            <a:lumMod val="15000"/>
            <a:lumOff val="85000"/>
          </a:schemeClr>
        </a:solidFill>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19050" cap="rnd">
        <a:solidFill>
          <a:schemeClr val="phClr">
            <a:alpha val="60000"/>
          </a:schemeClr>
        </a:solidFill>
        <a:round/>
      </a:ln>
    </cs:spPr>
  </cs:dataPointLine>
  <cs:dataPointMarker>
    <cs:lnRef idx="0">
      <cs:styleClr val="auto"/>
    </cs:lnRef>
    <cs:fillRef idx="0">
      <cs:styleClr val="auto"/>
    </cs:fillRef>
    <cs:effectRef idx="0"/>
    <cs:fontRef idx="minor">
      <a:schemeClr val="dk1"/>
    </cs:fontRef>
    <cs:spPr>
      <a:solidFill>
        <a:schemeClr val="lt1"/>
      </a:solidFill>
      <a:ln w="38100">
        <a:solidFill>
          <a:schemeClr val="phClr">
            <a:alpha val="60000"/>
          </a:scheme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a:solidFill>
          <a:schemeClr val="tx1">
            <a:lumMod val="15000"/>
            <a:lumOff val="85000"/>
          </a:schemeClr>
        </a:solidFill>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a:solidFill>
          <a:schemeClr val="tx1">
            <a:lumMod val="25000"/>
            <a:lumOff val="75000"/>
          </a:schemeClr>
        </a:solidFill>
      </a:ln>
    </cs:spPr>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228600</xdr:colOff>
      <xdr:row>9</xdr:row>
      <xdr:rowOff>140970</xdr:rowOff>
    </xdr:from>
    <xdr:to>
      <xdr:col>12</xdr:col>
      <xdr:colOff>15240</xdr:colOff>
      <xdr:row>25</xdr:row>
      <xdr:rowOff>80010</xdr:rowOff>
    </xdr:to>
    <xdr:graphicFrame macro="">
      <xdr:nvGraphicFramePr>
        <xdr:cNvPr id="2" name="圖表 1">
          <a:extLst>
            <a:ext uri="{FF2B5EF4-FFF2-40B4-BE49-F238E27FC236}">
              <a16:creationId xmlns:a16="http://schemas.microsoft.com/office/drawing/2014/main" id="{9709424A-5874-4A28-AA15-9B0693601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449580</xdr:colOff>
      <xdr:row>2</xdr:row>
      <xdr:rowOff>19050</xdr:rowOff>
    </xdr:from>
    <xdr:to>
      <xdr:col>10</xdr:col>
      <xdr:colOff>266700</xdr:colOff>
      <xdr:row>17</xdr:row>
      <xdr:rowOff>133350</xdr:rowOff>
    </xdr:to>
    <xdr:graphicFrame macro="">
      <xdr:nvGraphicFramePr>
        <xdr:cNvPr id="2" name="圖表 1">
          <a:extLst>
            <a:ext uri="{FF2B5EF4-FFF2-40B4-BE49-F238E27FC236}">
              <a16:creationId xmlns:a16="http://schemas.microsoft.com/office/drawing/2014/main" id="{8924926A-FC13-4458-BC11-9F3AFC4E0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64770</xdr:rowOff>
    </xdr:from>
    <xdr:to>
      <xdr:col>15</xdr:col>
      <xdr:colOff>274320</xdr:colOff>
      <xdr:row>16</xdr:row>
      <xdr:rowOff>64770</xdr:rowOff>
    </xdr:to>
    <xdr:graphicFrame macro="">
      <xdr:nvGraphicFramePr>
        <xdr:cNvPr id="2" name="圖表 1">
          <a:extLst>
            <a:ext uri="{FF2B5EF4-FFF2-40B4-BE49-F238E27FC236}">
              <a16:creationId xmlns:a16="http://schemas.microsoft.com/office/drawing/2014/main" id="{D5E57B54-898B-44E9-A5CC-4D107F65E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425824</xdr:colOff>
      <xdr:row>11</xdr:row>
      <xdr:rowOff>71718</xdr:rowOff>
    </xdr:from>
    <xdr:to>
      <xdr:col>19</xdr:col>
      <xdr:colOff>94130</xdr:colOff>
      <xdr:row>26</xdr:row>
      <xdr:rowOff>125506</xdr:rowOff>
    </xdr:to>
    <xdr:graphicFrame macro="">
      <xdr:nvGraphicFramePr>
        <xdr:cNvPr id="2" name="圖表 1">
          <a:extLst>
            <a:ext uri="{FF2B5EF4-FFF2-40B4-BE49-F238E27FC236}">
              <a16:creationId xmlns:a16="http://schemas.microsoft.com/office/drawing/2014/main" id="{3D040A0E-C769-4524-BB4C-CF8091786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35859</xdr:colOff>
      <xdr:row>27</xdr:row>
      <xdr:rowOff>116541</xdr:rowOff>
    </xdr:from>
    <xdr:to>
      <xdr:col>19</xdr:col>
      <xdr:colOff>591670</xdr:colOff>
      <xdr:row>43</xdr:row>
      <xdr:rowOff>8965</xdr:rowOff>
    </xdr:to>
    <xdr:graphicFrame macro="">
      <xdr:nvGraphicFramePr>
        <xdr:cNvPr id="3" name="圖表 2">
          <a:extLst>
            <a:ext uri="{FF2B5EF4-FFF2-40B4-BE49-F238E27FC236}">
              <a16:creationId xmlns:a16="http://schemas.microsoft.com/office/drawing/2014/main" id="{42A0F4D2-6844-46BD-9812-B9512B376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231311</xdr:colOff>
      <xdr:row>23</xdr:row>
      <xdr:rowOff>98992</xdr:rowOff>
    </xdr:from>
    <xdr:to>
      <xdr:col>11</xdr:col>
      <xdr:colOff>124017</xdr:colOff>
      <xdr:row>24</xdr:row>
      <xdr:rowOff>137558</xdr:rowOff>
    </xdr:to>
    <xdr:sp macro="" textlink="">
      <xdr:nvSpPr>
        <xdr:cNvPr id="4" name="箭號: 向右 3">
          <a:extLst>
            <a:ext uri="{FF2B5EF4-FFF2-40B4-BE49-F238E27FC236}">
              <a16:creationId xmlns:a16="http://schemas.microsoft.com/office/drawing/2014/main" id="{11FF291D-79E5-4FA9-AAA7-43BDAC1BD3B4}"/>
            </a:ext>
          </a:extLst>
        </xdr:cNvPr>
        <xdr:cNvSpPr/>
      </xdr:nvSpPr>
      <xdr:spPr>
        <a:xfrm rot="19460680">
          <a:off x="6113951" y="4305232"/>
          <a:ext cx="929026" cy="22144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xdr:col>
      <xdr:colOff>60472</xdr:colOff>
      <xdr:row>32</xdr:row>
      <xdr:rowOff>35930</xdr:rowOff>
    </xdr:from>
    <xdr:to>
      <xdr:col>11</xdr:col>
      <xdr:colOff>185216</xdr:colOff>
      <xdr:row>34</xdr:row>
      <xdr:rowOff>30886</xdr:rowOff>
    </xdr:to>
    <xdr:sp macro="" textlink="">
      <xdr:nvSpPr>
        <xdr:cNvPr id="5" name="箭號: 向右 4">
          <a:extLst>
            <a:ext uri="{FF2B5EF4-FFF2-40B4-BE49-F238E27FC236}">
              <a16:creationId xmlns:a16="http://schemas.microsoft.com/office/drawing/2014/main" id="{8AB8C95A-C05E-4543-A63B-A0581054E7A6}"/>
            </a:ext>
          </a:extLst>
        </xdr:cNvPr>
        <xdr:cNvSpPr/>
      </xdr:nvSpPr>
      <xdr:spPr>
        <a:xfrm rot="262753">
          <a:off x="2681752" y="5888090"/>
          <a:ext cx="4422424" cy="3607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6</xdr:col>
      <xdr:colOff>268224</xdr:colOff>
      <xdr:row>46</xdr:row>
      <xdr:rowOff>69463</xdr:rowOff>
    </xdr:from>
    <xdr:to>
      <xdr:col>12</xdr:col>
      <xdr:colOff>68782</xdr:colOff>
      <xdr:row>47</xdr:row>
      <xdr:rowOff>142315</xdr:rowOff>
    </xdr:to>
    <xdr:sp macro="" textlink="">
      <xdr:nvSpPr>
        <xdr:cNvPr id="6" name="箭號: 向右 5">
          <a:extLst>
            <a:ext uri="{FF2B5EF4-FFF2-40B4-BE49-F238E27FC236}">
              <a16:creationId xmlns:a16="http://schemas.microsoft.com/office/drawing/2014/main" id="{7C8C4C46-A854-4984-BCE1-1D7DC971AB3E}"/>
            </a:ext>
          </a:extLst>
        </xdr:cNvPr>
        <xdr:cNvSpPr/>
      </xdr:nvSpPr>
      <xdr:spPr>
        <a:xfrm rot="20117670">
          <a:off x="4108704" y="8481943"/>
          <a:ext cx="3397198" cy="2557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11</xdr:col>
      <xdr:colOff>352052</xdr:colOff>
      <xdr:row>4</xdr:row>
      <xdr:rowOff>85165</xdr:rowOff>
    </xdr:from>
    <xdr:to>
      <xdr:col>19</xdr:col>
      <xdr:colOff>292287</xdr:colOff>
      <xdr:row>19</xdr:row>
      <xdr:rowOff>26895</xdr:rowOff>
    </xdr:to>
    <xdr:graphicFrame macro="">
      <xdr:nvGraphicFramePr>
        <xdr:cNvPr id="7" name="Chart 6">
          <a:extLst>
            <a:ext uri="{FF2B5EF4-FFF2-40B4-BE49-F238E27FC236}">
              <a16:creationId xmlns:a16="http://schemas.microsoft.com/office/drawing/2014/main" id="{DA400841-DDDC-44B4-AFF0-8F731C490C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277586</xdr:colOff>
      <xdr:row>2</xdr:row>
      <xdr:rowOff>174171</xdr:rowOff>
    </xdr:from>
    <xdr:to>
      <xdr:col>19</xdr:col>
      <xdr:colOff>3266</xdr:colOff>
      <xdr:row>17</xdr:row>
      <xdr:rowOff>141513</xdr:rowOff>
    </xdr:to>
    <xdr:graphicFrame macro="">
      <xdr:nvGraphicFramePr>
        <xdr:cNvPr id="2" name="圖表 1">
          <a:extLst>
            <a:ext uri="{FF2B5EF4-FFF2-40B4-BE49-F238E27FC236}">
              <a16:creationId xmlns:a16="http://schemas.microsoft.com/office/drawing/2014/main" id="{E69F84A4-309B-4A89-8CD0-66623C59A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27214</xdr:colOff>
      <xdr:row>19</xdr:row>
      <xdr:rowOff>141514</xdr:rowOff>
    </xdr:from>
    <xdr:to>
      <xdr:col>18</xdr:col>
      <xdr:colOff>332014</xdr:colOff>
      <xdr:row>34</xdr:row>
      <xdr:rowOff>108857</xdr:rowOff>
    </xdr:to>
    <xdr:graphicFrame macro="">
      <xdr:nvGraphicFramePr>
        <xdr:cNvPr id="3" name="圖表 2">
          <a:extLst>
            <a:ext uri="{FF2B5EF4-FFF2-40B4-BE49-F238E27FC236}">
              <a16:creationId xmlns:a16="http://schemas.microsoft.com/office/drawing/2014/main" id="{1A38B81B-823D-4361-AF6A-60D8C4F6C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500742</xdr:colOff>
      <xdr:row>14</xdr:row>
      <xdr:rowOff>108857</xdr:rowOff>
    </xdr:from>
    <xdr:to>
      <xdr:col>11</xdr:col>
      <xdr:colOff>241049</xdr:colOff>
      <xdr:row>15</xdr:row>
      <xdr:rowOff>147424</xdr:rowOff>
    </xdr:to>
    <xdr:sp macro="" textlink="">
      <xdr:nvSpPr>
        <xdr:cNvPr id="4" name="箭號: 向右 3">
          <a:extLst>
            <a:ext uri="{FF2B5EF4-FFF2-40B4-BE49-F238E27FC236}">
              <a16:creationId xmlns:a16="http://schemas.microsoft.com/office/drawing/2014/main" id="{E2245099-32A6-4A01-896E-0D56D468092E}"/>
            </a:ext>
          </a:extLst>
        </xdr:cNvPr>
        <xdr:cNvSpPr/>
      </xdr:nvSpPr>
      <xdr:spPr>
        <a:xfrm rot="19460680">
          <a:off x="6855822" y="2669177"/>
          <a:ext cx="936647" cy="22144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xdr:col>
      <xdr:colOff>95693</xdr:colOff>
      <xdr:row>24</xdr:row>
      <xdr:rowOff>124892</xdr:rowOff>
    </xdr:from>
    <xdr:to>
      <xdr:col>11</xdr:col>
      <xdr:colOff>274866</xdr:colOff>
      <xdr:row>26</xdr:row>
      <xdr:rowOff>128195</xdr:rowOff>
    </xdr:to>
    <xdr:sp macro="" textlink="">
      <xdr:nvSpPr>
        <xdr:cNvPr id="5" name="箭號: 向右 4">
          <a:extLst>
            <a:ext uri="{FF2B5EF4-FFF2-40B4-BE49-F238E27FC236}">
              <a16:creationId xmlns:a16="http://schemas.microsoft.com/office/drawing/2014/main" id="{2A8AC3C2-0C5E-435B-B8AB-C6B40E7166F5}"/>
            </a:ext>
          </a:extLst>
        </xdr:cNvPr>
        <xdr:cNvSpPr/>
      </xdr:nvSpPr>
      <xdr:spPr>
        <a:xfrm rot="262753">
          <a:off x="3402773" y="4514012"/>
          <a:ext cx="4423513" cy="36906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5</xdr:col>
      <xdr:colOff>272143</xdr:colOff>
      <xdr:row>36</xdr:row>
      <xdr:rowOff>10887</xdr:rowOff>
    </xdr:from>
    <xdr:to>
      <xdr:col>11</xdr:col>
      <xdr:colOff>312187</xdr:colOff>
      <xdr:row>37</xdr:row>
      <xdr:rowOff>83739</xdr:rowOff>
    </xdr:to>
    <xdr:sp macro="" textlink="">
      <xdr:nvSpPr>
        <xdr:cNvPr id="6" name="箭號: 向右 5">
          <a:extLst>
            <a:ext uri="{FF2B5EF4-FFF2-40B4-BE49-F238E27FC236}">
              <a16:creationId xmlns:a16="http://schemas.microsoft.com/office/drawing/2014/main" id="{A6DE443A-1CEC-42A6-9EE2-052F4C9CCA2A}"/>
            </a:ext>
          </a:extLst>
        </xdr:cNvPr>
        <xdr:cNvSpPr/>
      </xdr:nvSpPr>
      <xdr:spPr>
        <a:xfrm rot="20117670">
          <a:off x="4463143" y="6594567"/>
          <a:ext cx="3400464" cy="2557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506730</xdr:colOff>
      <xdr:row>4</xdr:row>
      <xdr:rowOff>118110</xdr:rowOff>
    </xdr:from>
    <xdr:to>
      <xdr:col>17</xdr:col>
      <xdr:colOff>201930</xdr:colOff>
      <xdr:row>19</xdr:row>
      <xdr:rowOff>118110</xdr:rowOff>
    </xdr:to>
    <xdr:graphicFrame macro="">
      <xdr:nvGraphicFramePr>
        <xdr:cNvPr id="2" name="圖表 1">
          <a:extLst>
            <a:ext uri="{FF2B5EF4-FFF2-40B4-BE49-F238E27FC236}">
              <a16:creationId xmlns:a16="http://schemas.microsoft.com/office/drawing/2014/main" id="{B5F54E62-D006-4F04-91F6-7C928CAEF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xdr:colOff>
      <xdr:row>20</xdr:row>
      <xdr:rowOff>148590</xdr:rowOff>
    </xdr:from>
    <xdr:to>
      <xdr:col>17</xdr:col>
      <xdr:colOff>308610</xdr:colOff>
      <xdr:row>35</xdr:row>
      <xdr:rowOff>148590</xdr:rowOff>
    </xdr:to>
    <xdr:graphicFrame macro="">
      <xdr:nvGraphicFramePr>
        <xdr:cNvPr id="3" name="圖表 2">
          <a:extLst>
            <a:ext uri="{FF2B5EF4-FFF2-40B4-BE49-F238E27FC236}">
              <a16:creationId xmlns:a16="http://schemas.microsoft.com/office/drawing/2014/main" id="{F0567022-6DA1-4822-8B01-C3E842BC0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571499</xdr:colOff>
      <xdr:row>16</xdr:row>
      <xdr:rowOff>121920</xdr:rowOff>
    </xdr:from>
    <xdr:to>
      <xdr:col>10</xdr:col>
      <xdr:colOff>290034</xdr:colOff>
      <xdr:row>17</xdr:row>
      <xdr:rowOff>162664</xdr:rowOff>
    </xdr:to>
    <xdr:sp macro="" textlink="">
      <xdr:nvSpPr>
        <xdr:cNvPr id="4" name="箭號: 向右 3">
          <a:extLst>
            <a:ext uri="{FF2B5EF4-FFF2-40B4-BE49-F238E27FC236}">
              <a16:creationId xmlns:a16="http://schemas.microsoft.com/office/drawing/2014/main" id="{4710C64C-B88F-4469-8E32-4236B5DC4B0A}"/>
            </a:ext>
          </a:extLst>
        </xdr:cNvPr>
        <xdr:cNvSpPr/>
      </xdr:nvSpPr>
      <xdr:spPr>
        <a:xfrm rot="19460680">
          <a:off x="5448299" y="3048000"/>
          <a:ext cx="937735" cy="22362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3</xdr:col>
      <xdr:colOff>236219</xdr:colOff>
      <xdr:row>22</xdr:row>
      <xdr:rowOff>99060</xdr:rowOff>
    </xdr:from>
    <xdr:to>
      <xdr:col>10</xdr:col>
      <xdr:colOff>404506</xdr:colOff>
      <xdr:row>24</xdr:row>
      <xdr:rowOff>106718</xdr:rowOff>
    </xdr:to>
    <xdr:sp macro="" textlink="">
      <xdr:nvSpPr>
        <xdr:cNvPr id="5" name="箭號: 向右 4">
          <a:extLst>
            <a:ext uri="{FF2B5EF4-FFF2-40B4-BE49-F238E27FC236}">
              <a16:creationId xmlns:a16="http://schemas.microsoft.com/office/drawing/2014/main" id="{A70A866D-D0DD-4136-B892-43D1924B5224}"/>
            </a:ext>
          </a:extLst>
        </xdr:cNvPr>
        <xdr:cNvSpPr/>
      </xdr:nvSpPr>
      <xdr:spPr>
        <a:xfrm rot="262753">
          <a:off x="2065019" y="4122420"/>
          <a:ext cx="4435487" cy="37341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5</xdr:col>
      <xdr:colOff>137159</xdr:colOff>
      <xdr:row>34</xdr:row>
      <xdr:rowOff>106679</xdr:rowOff>
    </xdr:from>
    <xdr:to>
      <xdr:col>10</xdr:col>
      <xdr:colOff>503774</xdr:colOff>
      <xdr:row>35</xdr:row>
      <xdr:rowOff>181708</xdr:rowOff>
    </xdr:to>
    <xdr:sp macro="" textlink="">
      <xdr:nvSpPr>
        <xdr:cNvPr id="6" name="箭號: 向右 5">
          <a:extLst>
            <a:ext uri="{FF2B5EF4-FFF2-40B4-BE49-F238E27FC236}">
              <a16:creationId xmlns:a16="http://schemas.microsoft.com/office/drawing/2014/main" id="{B0F2827D-7CCB-41BF-BBE0-6739996CD974}"/>
            </a:ext>
          </a:extLst>
        </xdr:cNvPr>
        <xdr:cNvSpPr/>
      </xdr:nvSpPr>
      <xdr:spPr>
        <a:xfrm rot="20117670">
          <a:off x="3185159" y="6324599"/>
          <a:ext cx="3414615" cy="25790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21</xdr:col>
      <xdr:colOff>217714</xdr:colOff>
      <xdr:row>35</xdr:row>
      <xdr:rowOff>152400</xdr:rowOff>
    </xdr:from>
    <xdr:to>
      <xdr:col>27</xdr:col>
      <xdr:colOff>620486</xdr:colOff>
      <xdr:row>51</xdr:row>
      <xdr:rowOff>108857</xdr:rowOff>
    </xdr:to>
    <xdr:graphicFrame macro="">
      <xdr:nvGraphicFramePr>
        <xdr:cNvPr id="2" name="圖表 1">
          <a:extLst>
            <a:ext uri="{FF2B5EF4-FFF2-40B4-BE49-F238E27FC236}">
              <a16:creationId xmlns:a16="http://schemas.microsoft.com/office/drawing/2014/main" id="{CD791CCE-DFC5-4ECF-A51F-F1B3D2E9F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34290</xdr:colOff>
      <xdr:row>4</xdr:row>
      <xdr:rowOff>171450</xdr:rowOff>
    </xdr:from>
    <xdr:to>
      <xdr:col>17</xdr:col>
      <xdr:colOff>339090</xdr:colOff>
      <xdr:row>19</xdr:row>
      <xdr:rowOff>171450</xdr:rowOff>
    </xdr:to>
    <xdr:graphicFrame macro="">
      <xdr:nvGraphicFramePr>
        <xdr:cNvPr id="2" name="圖表 1">
          <a:extLst>
            <a:ext uri="{FF2B5EF4-FFF2-40B4-BE49-F238E27FC236}">
              <a16:creationId xmlns:a16="http://schemas.microsoft.com/office/drawing/2014/main" id="{8935EAA0-2844-4EE3-987C-3CF1A33B0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xdr:colOff>
      <xdr:row>21</xdr:row>
      <xdr:rowOff>3810</xdr:rowOff>
    </xdr:from>
    <xdr:to>
      <xdr:col>17</xdr:col>
      <xdr:colOff>361950</xdr:colOff>
      <xdr:row>36</xdr:row>
      <xdr:rowOff>3810</xdr:rowOff>
    </xdr:to>
    <xdr:graphicFrame macro="">
      <xdr:nvGraphicFramePr>
        <xdr:cNvPr id="3" name="圖表 2">
          <a:extLst>
            <a:ext uri="{FF2B5EF4-FFF2-40B4-BE49-F238E27FC236}">
              <a16:creationId xmlns:a16="http://schemas.microsoft.com/office/drawing/2014/main" id="{09E3CF5A-4A18-48CB-AB51-586D9BCB7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247847</xdr:colOff>
      <xdr:row>23</xdr:row>
      <xdr:rowOff>25934</xdr:rowOff>
    </xdr:from>
    <xdr:to>
      <xdr:col>10</xdr:col>
      <xdr:colOff>416134</xdr:colOff>
      <xdr:row>24</xdr:row>
      <xdr:rowOff>121820</xdr:rowOff>
    </xdr:to>
    <xdr:sp macro="" textlink="">
      <xdr:nvSpPr>
        <xdr:cNvPr id="4" name="箭號: 向右 3">
          <a:extLst>
            <a:ext uri="{FF2B5EF4-FFF2-40B4-BE49-F238E27FC236}">
              <a16:creationId xmlns:a16="http://schemas.microsoft.com/office/drawing/2014/main" id="{FA75A39F-C650-4535-91EA-ED9890541D2D}"/>
            </a:ext>
          </a:extLst>
        </xdr:cNvPr>
        <xdr:cNvSpPr/>
      </xdr:nvSpPr>
      <xdr:spPr>
        <a:xfrm rot="262753">
          <a:off x="2076647" y="4232174"/>
          <a:ext cx="4435487" cy="27876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4</xdr:col>
      <xdr:colOff>533400</xdr:colOff>
      <xdr:row>34</xdr:row>
      <xdr:rowOff>160020</xdr:rowOff>
    </xdr:from>
    <xdr:to>
      <xdr:col>10</xdr:col>
      <xdr:colOff>290415</xdr:colOff>
      <xdr:row>36</xdr:row>
      <xdr:rowOff>52169</xdr:rowOff>
    </xdr:to>
    <xdr:sp macro="" textlink="">
      <xdr:nvSpPr>
        <xdr:cNvPr id="5" name="箭號: 向右 4">
          <a:extLst>
            <a:ext uri="{FF2B5EF4-FFF2-40B4-BE49-F238E27FC236}">
              <a16:creationId xmlns:a16="http://schemas.microsoft.com/office/drawing/2014/main" id="{9D7FFB42-B723-4BD5-B4C3-AE79E536860C}"/>
            </a:ext>
          </a:extLst>
        </xdr:cNvPr>
        <xdr:cNvSpPr/>
      </xdr:nvSpPr>
      <xdr:spPr>
        <a:xfrm rot="20117670">
          <a:off x="2971800" y="6377940"/>
          <a:ext cx="3414615" cy="25790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548640</xdr:colOff>
      <xdr:row>2</xdr:row>
      <xdr:rowOff>327660</xdr:rowOff>
    </xdr:from>
    <xdr:to>
      <xdr:col>10</xdr:col>
      <xdr:colOff>365760</xdr:colOff>
      <xdr:row>18</xdr:row>
      <xdr:rowOff>83820</xdr:rowOff>
    </xdr:to>
    <xdr:graphicFrame macro="">
      <xdr:nvGraphicFramePr>
        <xdr:cNvPr id="2" name="圖表 1">
          <a:extLst>
            <a:ext uri="{FF2B5EF4-FFF2-40B4-BE49-F238E27FC236}">
              <a16:creationId xmlns:a16="http://schemas.microsoft.com/office/drawing/2014/main" id="{88A08C0D-5C8D-4A38-B69A-978A93B11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esktop\Managerial%20Statistcis_MAST%206201\module%205\Case%20Resources\mattress_industry_repor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ttress_industry_repor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Ownership and Purchase Intent"/>
      <sheetName val="Reasons for Purchase"/>
      <sheetName val="Purchase Influences"/>
      <sheetName val="Mattress Outlet Type"/>
      <sheetName val="Store vs Online Purchase"/>
      <sheetName val="Purchase Factors"/>
    </sheetNames>
    <sheetDataSet>
      <sheetData sheetId="0"/>
      <sheetData sheetId="1"/>
      <sheetData sheetId="2"/>
      <sheetData sheetId="3"/>
      <sheetData sheetId="4">
        <row r="18">
          <cell r="A18" t="str">
            <v>Mattress specialty store</v>
          </cell>
          <cell r="B18">
            <v>0.24053724053724054</v>
          </cell>
        </row>
        <row r="19">
          <cell r="A19" t="str">
            <v>Online retailer</v>
          </cell>
          <cell r="B19">
            <v>0.18437118437118438</v>
          </cell>
        </row>
        <row r="20">
          <cell r="A20" t="str">
            <v>Economy furniture store</v>
          </cell>
          <cell r="B20">
            <v>0.10989010989010989</v>
          </cell>
        </row>
        <row r="21">
          <cell r="A21" t="str">
            <v xml:space="preserve">Department store </v>
          </cell>
          <cell r="B21">
            <v>0.10256410256410256</v>
          </cell>
        </row>
        <row r="22">
          <cell r="A22" t="str">
            <v>Discount &amp; warehouse club stores</v>
          </cell>
          <cell r="B22">
            <v>0.10134310134310134</v>
          </cell>
        </row>
        <row r="23">
          <cell r="A23" t="str">
            <v>Manufacturer</v>
          </cell>
          <cell r="B23">
            <v>7.448107448107448E-2</v>
          </cell>
        </row>
        <row r="24">
          <cell r="A24" t="str">
            <v>IKEA</v>
          </cell>
          <cell r="B24">
            <v>5.7387057387057384E-2</v>
          </cell>
        </row>
        <row r="25">
          <cell r="A25" t="str">
            <v>Premium furniture store</v>
          </cell>
          <cell r="B25">
            <v>4.7619047619047616E-2</v>
          </cell>
        </row>
        <row r="26">
          <cell r="A26" t="str">
            <v>Other</v>
          </cell>
          <cell r="B26">
            <v>8.1807081807081808E-2</v>
          </cell>
        </row>
      </sheetData>
      <sheetData sheetId="5">
        <row r="7">
          <cell r="A7" t="str">
            <v>In-store</v>
          </cell>
          <cell r="B7">
            <v>0.73382173382173377</v>
          </cell>
        </row>
        <row r="8">
          <cell r="A8" t="str">
            <v>Online</v>
          </cell>
          <cell r="B8">
            <v>0.21489621489621491</v>
          </cell>
        </row>
        <row r="9">
          <cell r="A9" t="str">
            <v>Other</v>
          </cell>
          <cell r="B9">
            <v>5.128205128205128E-2</v>
          </cell>
        </row>
      </sheetData>
      <sheetData sheetId="6">
        <row r="7">
          <cell r="A7" t="str">
            <v>Price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Ownership and Purchase Intent"/>
      <sheetName val="Reasons for Purchase"/>
      <sheetName val="Purchase Influences"/>
      <sheetName val="Mattress Outlet Type"/>
      <sheetName val="Store vs Online Purchase"/>
      <sheetName val="Purchase Factors"/>
    </sheetNames>
    <sheetDataSet>
      <sheetData sheetId="0"/>
      <sheetData sheetId="1"/>
      <sheetData sheetId="2"/>
      <sheetData sheetId="3"/>
      <sheetData sheetId="4"/>
      <sheetData sheetId="5">
        <row r="7">
          <cell r="B7">
            <v>0.73382173382173377</v>
          </cell>
        </row>
        <row r="8">
          <cell r="B8">
            <v>0.21489621489621491</v>
          </cell>
        </row>
        <row r="9">
          <cell r="B9">
            <v>5.128205128205128E-2</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lineMattressAttitudesQuality"/>
      <sheetName val="OnlineMattressAttitudesCustomer"/>
    </sheetNames>
    <sheetDataSet>
      <sheetData sheetId="0" refreshError="1"/>
      <sheetData sheetId="1"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user\Desktop\Managerial%20Statistcis_MAST%206201\module%205\Case%20Resources\best_rest_brand_study.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436.781921180554" createdVersion="7" refreshedVersion="7" minRefreshableVersion="3" recordCount="396" xr:uid="{CC6C49CE-4F69-42D5-8BB3-FD0BD55F7662}">
  <cacheSource type="worksheet">
    <worksheetSource name="表格2" r:id="rId2"/>
  </cacheSource>
  <cacheFields count="7">
    <cacheField name="Subject" numFmtId="0">
      <sharedItems containsSemiMixedTypes="0" containsString="0" containsNumber="1" containsInteger="1" minValue="1" maxValue="396"/>
    </cacheField>
    <cacheField name="Purchase Online" numFmtId="0">
      <sharedItems containsSemiMixedTypes="0" containsString="0" containsNumber="1" containsInteger="1" minValue="1" maxValue="7" count="7">
        <n v="2"/>
        <n v="4"/>
        <n v="5"/>
        <n v="3"/>
        <n v="7"/>
        <n v="6"/>
        <n v="1"/>
      </sharedItems>
    </cacheField>
    <cacheField name="Online Quality" numFmtId="0">
      <sharedItems containsSemiMixedTypes="0" containsString="0" containsNumber="1" containsInteger="1" minValue="1" maxValue="7"/>
    </cacheField>
    <cacheField name="Customer" numFmtId="1">
      <sharedItems containsSemiMixedTypes="0" containsString="0" containsNumber="1" containsInteger="1" minValue="0" maxValue="1" count="2">
        <n v="0"/>
        <n v="1"/>
      </sharedItems>
    </cacheField>
    <cacheField name="Gender" numFmtId="1">
      <sharedItems containsSemiMixedTypes="0" containsString="0" containsNumber="1" containsInteger="1" minValue="0" maxValue="1" count="2">
        <n v="1"/>
        <n v="0"/>
      </sharedItems>
    </cacheField>
    <cacheField name="Millenial" numFmtId="1">
      <sharedItems containsSemiMixedTypes="0" containsString="0" containsNumber="1" containsInteger="1" minValue="0" maxValue="1" count="2">
        <n v="0"/>
        <n v="1"/>
      </sharedItems>
    </cacheField>
    <cacheField name="Income" numFmtId="1">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6">
  <r>
    <n v="1"/>
    <x v="0"/>
    <n v="3"/>
    <x v="0"/>
    <x v="0"/>
    <x v="0"/>
    <x v="0"/>
  </r>
  <r>
    <n v="2"/>
    <x v="1"/>
    <n v="6"/>
    <x v="0"/>
    <x v="1"/>
    <x v="1"/>
    <x v="0"/>
  </r>
  <r>
    <n v="3"/>
    <x v="2"/>
    <n v="5"/>
    <x v="0"/>
    <x v="0"/>
    <x v="0"/>
    <x v="1"/>
  </r>
  <r>
    <n v="4"/>
    <x v="2"/>
    <n v="6"/>
    <x v="0"/>
    <x v="0"/>
    <x v="0"/>
    <x v="0"/>
  </r>
  <r>
    <n v="5"/>
    <x v="3"/>
    <n v="5"/>
    <x v="1"/>
    <x v="0"/>
    <x v="0"/>
    <x v="1"/>
  </r>
  <r>
    <n v="6"/>
    <x v="1"/>
    <n v="5"/>
    <x v="1"/>
    <x v="0"/>
    <x v="0"/>
    <x v="1"/>
  </r>
  <r>
    <n v="7"/>
    <x v="4"/>
    <n v="6"/>
    <x v="1"/>
    <x v="1"/>
    <x v="0"/>
    <x v="1"/>
  </r>
  <r>
    <n v="8"/>
    <x v="1"/>
    <n v="4"/>
    <x v="0"/>
    <x v="1"/>
    <x v="0"/>
    <x v="0"/>
  </r>
  <r>
    <n v="9"/>
    <x v="4"/>
    <n v="6"/>
    <x v="1"/>
    <x v="0"/>
    <x v="0"/>
    <x v="1"/>
  </r>
  <r>
    <n v="10"/>
    <x v="3"/>
    <n v="4"/>
    <x v="1"/>
    <x v="1"/>
    <x v="1"/>
    <x v="0"/>
  </r>
  <r>
    <n v="11"/>
    <x v="2"/>
    <n v="6"/>
    <x v="0"/>
    <x v="0"/>
    <x v="1"/>
    <x v="1"/>
  </r>
  <r>
    <n v="12"/>
    <x v="1"/>
    <n v="4"/>
    <x v="1"/>
    <x v="0"/>
    <x v="0"/>
    <x v="0"/>
  </r>
  <r>
    <n v="13"/>
    <x v="1"/>
    <n v="3"/>
    <x v="0"/>
    <x v="1"/>
    <x v="1"/>
    <x v="0"/>
  </r>
  <r>
    <n v="14"/>
    <x v="1"/>
    <n v="4"/>
    <x v="0"/>
    <x v="0"/>
    <x v="1"/>
    <x v="0"/>
  </r>
  <r>
    <n v="15"/>
    <x v="5"/>
    <n v="6"/>
    <x v="1"/>
    <x v="1"/>
    <x v="0"/>
    <x v="1"/>
  </r>
  <r>
    <n v="16"/>
    <x v="1"/>
    <n v="6"/>
    <x v="0"/>
    <x v="0"/>
    <x v="0"/>
    <x v="0"/>
  </r>
  <r>
    <n v="17"/>
    <x v="5"/>
    <n v="4"/>
    <x v="0"/>
    <x v="0"/>
    <x v="0"/>
    <x v="1"/>
  </r>
  <r>
    <n v="18"/>
    <x v="6"/>
    <n v="1"/>
    <x v="0"/>
    <x v="1"/>
    <x v="0"/>
    <x v="1"/>
  </r>
  <r>
    <n v="19"/>
    <x v="0"/>
    <n v="2"/>
    <x v="0"/>
    <x v="0"/>
    <x v="0"/>
    <x v="1"/>
  </r>
  <r>
    <n v="20"/>
    <x v="2"/>
    <n v="5"/>
    <x v="1"/>
    <x v="0"/>
    <x v="1"/>
    <x v="1"/>
  </r>
  <r>
    <n v="21"/>
    <x v="3"/>
    <n v="4"/>
    <x v="1"/>
    <x v="0"/>
    <x v="0"/>
    <x v="0"/>
  </r>
  <r>
    <n v="22"/>
    <x v="2"/>
    <n v="6"/>
    <x v="1"/>
    <x v="0"/>
    <x v="1"/>
    <x v="0"/>
  </r>
  <r>
    <n v="23"/>
    <x v="4"/>
    <n v="7"/>
    <x v="1"/>
    <x v="0"/>
    <x v="0"/>
    <x v="1"/>
  </r>
  <r>
    <n v="24"/>
    <x v="5"/>
    <n v="7"/>
    <x v="0"/>
    <x v="1"/>
    <x v="0"/>
    <x v="1"/>
  </r>
  <r>
    <n v="25"/>
    <x v="2"/>
    <n v="3"/>
    <x v="0"/>
    <x v="0"/>
    <x v="0"/>
    <x v="0"/>
  </r>
  <r>
    <n v="26"/>
    <x v="4"/>
    <n v="6"/>
    <x v="1"/>
    <x v="0"/>
    <x v="0"/>
    <x v="1"/>
  </r>
  <r>
    <n v="27"/>
    <x v="4"/>
    <n v="5"/>
    <x v="1"/>
    <x v="0"/>
    <x v="1"/>
    <x v="0"/>
  </r>
  <r>
    <n v="28"/>
    <x v="1"/>
    <n v="4"/>
    <x v="1"/>
    <x v="0"/>
    <x v="0"/>
    <x v="1"/>
  </r>
  <r>
    <n v="29"/>
    <x v="1"/>
    <n v="4"/>
    <x v="0"/>
    <x v="1"/>
    <x v="0"/>
    <x v="0"/>
  </r>
  <r>
    <n v="30"/>
    <x v="6"/>
    <n v="1"/>
    <x v="0"/>
    <x v="0"/>
    <x v="0"/>
    <x v="0"/>
  </r>
  <r>
    <n v="31"/>
    <x v="2"/>
    <n v="4"/>
    <x v="0"/>
    <x v="0"/>
    <x v="0"/>
    <x v="1"/>
  </r>
  <r>
    <n v="32"/>
    <x v="3"/>
    <n v="5"/>
    <x v="1"/>
    <x v="0"/>
    <x v="0"/>
    <x v="0"/>
  </r>
  <r>
    <n v="33"/>
    <x v="2"/>
    <n v="5"/>
    <x v="0"/>
    <x v="0"/>
    <x v="1"/>
    <x v="0"/>
  </r>
  <r>
    <n v="34"/>
    <x v="2"/>
    <n v="7"/>
    <x v="1"/>
    <x v="0"/>
    <x v="0"/>
    <x v="1"/>
  </r>
  <r>
    <n v="35"/>
    <x v="1"/>
    <n v="4"/>
    <x v="1"/>
    <x v="0"/>
    <x v="0"/>
    <x v="0"/>
  </r>
  <r>
    <n v="36"/>
    <x v="1"/>
    <n v="6"/>
    <x v="0"/>
    <x v="0"/>
    <x v="0"/>
    <x v="1"/>
  </r>
  <r>
    <n v="37"/>
    <x v="4"/>
    <n v="7"/>
    <x v="0"/>
    <x v="1"/>
    <x v="0"/>
    <x v="0"/>
  </r>
  <r>
    <n v="38"/>
    <x v="1"/>
    <n v="4"/>
    <x v="1"/>
    <x v="0"/>
    <x v="1"/>
    <x v="0"/>
  </r>
  <r>
    <n v="39"/>
    <x v="1"/>
    <n v="4"/>
    <x v="1"/>
    <x v="1"/>
    <x v="0"/>
    <x v="1"/>
  </r>
  <r>
    <n v="40"/>
    <x v="5"/>
    <n v="7"/>
    <x v="0"/>
    <x v="0"/>
    <x v="0"/>
    <x v="1"/>
  </r>
  <r>
    <n v="41"/>
    <x v="5"/>
    <n v="7"/>
    <x v="0"/>
    <x v="0"/>
    <x v="0"/>
    <x v="1"/>
  </r>
  <r>
    <n v="42"/>
    <x v="5"/>
    <n v="7"/>
    <x v="1"/>
    <x v="0"/>
    <x v="1"/>
    <x v="1"/>
  </r>
  <r>
    <n v="43"/>
    <x v="2"/>
    <n v="5"/>
    <x v="0"/>
    <x v="0"/>
    <x v="1"/>
    <x v="0"/>
  </r>
  <r>
    <n v="44"/>
    <x v="2"/>
    <n v="6"/>
    <x v="0"/>
    <x v="0"/>
    <x v="0"/>
    <x v="1"/>
  </r>
  <r>
    <n v="45"/>
    <x v="2"/>
    <n v="4"/>
    <x v="1"/>
    <x v="0"/>
    <x v="0"/>
    <x v="0"/>
  </r>
  <r>
    <n v="46"/>
    <x v="4"/>
    <n v="7"/>
    <x v="0"/>
    <x v="1"/>
    <x v="0"/>
    <x v="0"/>
  </r>
  <r>
    <n v="47"/>
    <x v="2"/>
    <n v="5"/>
    <x v="1"/>
    <x v="1"/>
    <x v="0"/>
    <x v="0"/>
  </r>
  <r>
    <n v="48"/>
    <x v="2"/>
    <n v="3"/>
    <x v="1"/>
    <x v="0"/>
    <x v="1"/>
    <x v="0"/>
  </r>
  <r>
    <n v="49"/>
    <x v="2"/>
    <n v="5"/>
    <x v="0"/>
    <x v="1"/>
    <x v="1"/>
    <x v="0"/>
  </r>
  <r>
    <n v="50"/>
    <x v="2"/>
    <n v="5"/>
    <x v="1"/>
    <x v="1"/>
    <x v="1"/>
    <x v="0"/>
  </r>
  <r>
    <n v="51"/>
    <x v="4"/>
    <n v="7"/>
    <x v="1"/>
    <x v="1"/>
    <x v="0"/>
    <x v="1"/>
  </r>
  <r>
    <n v="52"/>
    <x v="5"/>
    <n v="6"/>
    <x v="0"/>
    <x v="0"/>
    <x v="0"/>
    <x v="1"/>
  </r>
  <r>
    <n v="53"/>
    <x v="0"/>
    <n v="2"/>
    <x v="0"/>
    <x v="1"/>
    <x v="1"/>
    <x v="0"/>
  </r>
  <r>
    <n v="54"/>
    <x v="5"/>
    <n v="5"/>
    <x v="1"/>
    <x v="0"/>
    <x v="0"/>
    <x v="0"/>
  </r>
  <r>
    <n v="55"/>
    <x v="5"/>
    <n v="6"/>
    <x v="1"/>
    <x v="0"/>
    <x v="0"/>
    <x v="1"/>
  </r>
  <r>
    <n v="56"/>
    <x v="1"/>
    <n v="5"/>
    <x v="0"/>
    <x v="0"/>
    <x v="1"/>
    <x v="0"/>
  </r>
  <r>
    <n v="57"/>
    <x v="1"/>
    <n v="5"/>
    <x v="0"/>
    <x v="1"/>
    <x v="0"/>
    <x v="1"/>
  </r>
  <r>
    <n v="58"/>
    <x v="4"/>
    <n v="7"/>
    <x v="1"/>
    <x v="1"/>
    <x v="1"/>
    <x v="0"/>
  </r>
  <r>
    <n v="59"/>
    <x v="3"/>
    <n v="3"/>
    <x v="0"/>
    <x v="1"/>
    <x v="0"/>
    <x v="1"/>
  </r>
  <r>
    <n v="60"/>
    <x v="5"/>
    <n v="6"/>
    <x v="1"/>
    <x v="1"/>
    <x v="0"/>
    <x v="0"/>
  </r>
  <r>
    <n v="61"/>
    <x v="1"/>
    <n v="3"/>
    <x v="0"/>
    <x v="0"/>
    <x v="1"/>
    <x v="0"/>
  </r>
  <r>
    <n v="62"/>
    <x v="3"/>
    <n v="3"/>
    <x v="0"/>
    <x v="0"/>
    <x v="1"/>
    <x v="1"/>
  </r>
  <r>
    <n v="63"/>
    <x v="3"/>
    <n v="1"/>
    <x v="1"/>
    <x v="0"/>
    <x v="0"/>
    <x v="1"/>
  </r>
  <r>
    <n v="64"/>
    <x v="5"/>
    <n v="5"/>
    <x v="1"/>
    <x v="1"/>
    <x v="0"/>
    <x v="1"/>
  </r>
  <r>
    <n v="65"/>
    <x v="4"/>
    <n v="7"/>
    <x v="1"/>
    <x v="0"/>
    <x v="0"/>
    <x v="1"/>
  </r>
  <r>
    <n v="66"/>
    <x v="5"/>
    <n v="6"/>
    <x v="0"/>
    <x v="0"/>
    <x v="0"/>
    <x v="0"/>
  </r>
  <r>
    <n v="67"/>
    <x v="1"/>
    <n v="5"/>
    <x v="1"/>
    <x v="1"/>
    <x v="1"/>
    <x v="1"/>
  </r>
  <r>
    <n v="68"/>
    <x v="1"/>
    <n v="4"/>
    <x v="1"/>
    <x v="0"/>
    <x v="0"/>
    <x v="0"/>
  </r>
  <r>
    <n v="69"/>
    <x v="5"/>
    <n v="7"/>
    <x v="0"/>
    <x v="0"/>
    <x v="1"/>
    <x v="0"/>
  </r>
  <r>
    <n v="70"/>
    <x v="4"/>
    <n v="6"/>
    <x v="1"/>
    <x v="1"/>
    <x v="0"/>
    <x v="1"/>
  </r>
  <r>
    <n v="71"/>
    <x v="1"/>
    <n v="3"/>
    <x v="1"/>
    <x v="0"/>
    <x v="0"/>
    <x v="1"/>
  </r>
  <r>
    <n v="72"/>
    <x v="6"/>
    <n v="3"/>
    <x v="1"/>
    <x v="0"/>
    <x v="0"/>
    <x v="1"/>
  </r>
  <r>
    <n v="73"/>
    <x v="5"/>
    <n v="5"/>
    <x v="1"/>
    <x v="0"/>
    <x v="0"/>
    <x v="1"/>
  </r>
  <r>
    <n v="74"/>
    <x v="2"/>
    <n v="7"/>
    <x v="1"/>
    <x v="1"/>
    <x v="1"/>
    <x v="0"/>
  </r>
  <r>
    <n v="75"/>
    <x v="2"/>
    <n v="4"/>
    <x v="0"/>
    <x v="0"/>
    <x v="0"/>
    <x v="1"/>
  </r>
  <r>
    <n v="76"/>
    <x v="5"/>
    <n v="5"/>
    <x v="1"/>
    <x v="0"/>
    <x v="1"/>
    <x v="0"/>
  </r>
  <r>
    <n v="77"/>
    <x v="2"/>
    <n v="6"/>
    <x v="1"/>
    <x v="1"/>
    <x v="0"/>
    <x v="1"/>
  </r>
  <r>
    <n v="78"/>
    <x v="3"/>
    <n v="4"/>
    <x v="1"/>
    <x v="0"/>
    <x v="0"/>
    <x v="0"/>
  </r>
  <r>
    <n v="79"/>
    <x v="2"/>
    <n v="6"/>
    <x v="0"/>
    <x v="0"/>
    <x v="0"/>
    <x v="0"/>
  </r>
  <r>
    <n v="80"/>
    <x v="4"/>
    <n v="6"/>
    <x v="0"/>
    <x v="1"/>
    <x v="0"/>
    <x v="0"/>
  </r>
  <r>
    <n v="81"/>
    <x v="2"/>
    <n v="5"/>
    <x v="0"/>
    <x v="0"/>
    <x v="1"/>
    <x v="1"/>
  </r>
  <r>
    <n v="82"/>
    <x v="4"/>
    <n v="6"/>
    <x v="0"/>
    <x v="1"/>
    <x v="1"/>
    <x v="0"/>
  </r>
  <r>
    <n v="83"/>
    <x v="4"/>
    <n v="7"/>
    <x v="1"/>
    <x v="1"/>
    <x v="0"/>
    <x v="0"/>
  </r>
  <r>
    <n v="84"/>
    <x v="2"/>
    <n v="5"/>
    <x v="1"/>
    <x v="0"/>
    <x v="1"/>
    <x v="0"/>
  </r>
  <r>
    <n v="85"/>
    <x v="2"/>
    <n v="5"/>
    <x v="0"/>
    <x v="0"/>
    <x v="1"/>
    <x v="0"/>
  </r>
  <r>
    <n v="86"/>
    <x v="2"/>
    <n v="5"/>
    <x v="0"/>
    <x v="0"/>
    <x v="0"/>
    <x v="0"/>
  </r>
  <r>
    <n v="87"/>
    <x v="4"/>
    <n v="6"/>
    <x v="0"/>
    <x v="1"/>
    <x v="0"/>
    <x v="0"/>
  </r>
  <r>
    <n v="88"/>
    <x v="2"/>
    <n v="6"/>
    <x v="0"/>
    <x v="0"/>
    <x v="1"/>
    <x v="0"/>
  </r>
  <r>
    <n v="89"/>
    <x v="0"/>
    <n v="2"/>
    <x v="1"/>
    <x v="0"/>
    <x v="0"/>
    <x v="1"/>
  </r>
  <r>
    <n v="90"/>
    <x v="5"/>
    <n v="6"/>
    <x v="0"/>
    <x v="0"/>
    <x v="0"/>
    <x v="1"/>
  </r>
  <r>
    <n v="91"/>
    <x v="3"/>
    <n v="2"/>
    <x v="1"/>
    <x v="0"/>
    <x v="0"/>
    <x v="1"/>
  </r>
  <r>
    <n v="92"/>
    <x v="3"/>
    <n v="3"/>
    <x v="1"/>
    <x v="1"/>
    <x v="0"/>
    <x v="1"/>
  </r>
  <r>
    <n v="93"/>
    <x v="5"/>
    <n v="6"/>
    <x v="1"/>
    <x v="0"/>
    <x v="0"/>
    <x v="1"/>
  </r>
  <r>
    <n v="94"/>
    <x v="5"/>
    <n v="6"/>
    <x v="1"/>
    <x v="0"/>
    <x v="1"/>
    <x v="0"/>
  </r>
  <r>
    <n v="95"/>
    <x v="5"/>
    <n v="7"/>
    <x v="0"/>
    <x v="0"/>
    <x v="1"/>
    <x v="0"/>
  </r>
  <r>
    <n v="96"/>
    <x v="2"/>
    <n v="5"/>
    <x v="0"/>
    <x v="0"/>
    <x v="1"/>
    <x v="1"/>
  </r>
  <r>
    <n v="97"/>
    <x v="5"/>
    <n v="6"/>
    <x v="0"/>
    <x v="1"/>
    <x v="0"/>
    <x v="0"/>
  </r>
  <r>
    <n v="98"/>
    <x v="1"/>
    <n v="4"/>
    <x v="0"/>
    <x v="0"/>
    <x v="1"/>
    <x v="1"/>
  </r>
  <r>
    <n v="99"/>
    <x v="0"/>
    <n v="2"/>
    <x v="1"/>
    <x v="0"/>
    <x v="1"/>
    <x v="0"/>
  </r>
  <r>
    <n v="100"/>
    <x v="2"/>
    <n v="4"/>
    <x v="1"/>
    <x v="0"/>
    <x v="0"/>
    <x v="0"/>
  </r>
  <r>
    <n v="101"/>
    <x v="3"/>
    <n v="4"/>
    <x v="0"/>
    <x v="1"/>
    <x v="1"/>
    <x v="0"/>
  </r>
  <r>
    <n v="102"/>
    <x v="5"/>
    <n v="7"/>
    <x v="1"/>
    <x v="1"/>
    <x v="0"/>
    <x v="1"/>
  </r>
  <r>
    <n v="103"/>
    <x v="1"/>
    <n v="2"/>
    <x v="0"/>
    <x v="1"/>
    <x v="0"/>
    <x v="1"/>
  </r>
  <r>
    <n v="104"/>
    <x v="2"/>
    <n v="4"/>
    <x v="1"/>
    <x v="1"/>
    <x v="0"/>
    <x v="1"/>
  </r>
  <r>
    <n v="105"/>
    <x v="2"/>
    <n v="5"/>
    <x v="0"/>
    <x v="1"/>
    <x v="0"/>
    <x v="1"/>
  </r>
  <r>
    <n v="106"/>
    <x v="2"/>
    <n v="6"/>
    <x v="1"/>
    <x v="1"/>
    <x v="0"/>
    <x v="0"/>
  </r>
  <r>
    <n v="107"/>
    <x v="1"/>
    <n v="2"/>
    <x v="1"/>
    <x v="1"/>
    <x v="1"/>
    <x v="1"/>
  </r>
  <r>
    <n v="108"/>
    <x v="2"/>
    <n v="6"/>
    <x v="0"/>
    <x v="1"/>
    <x v="0"/>
    <x v="0"/>
  </r>
  <r>
    <n v="109"/>
    <x v="2"/>
    <n v="4"/>
    <x v="0"/>
    <x v="1"/>
    <x v="0"/>
    <x v="1"/>
  </r>
  <r>
    <n v="110"/>
    <x v="2"/>
    <n v="7"/>
    <x v="0"/>
    <x v="1"/>
    <x v="1"/>
    <x v="0"/>
  </r>
  <r>
    <n v="111"/>
    <x v="2"/>
    <n v="5"/>
    <x v="0"/>
    <x v="0"/>
    <x v="1"/>
    <x v="1"/>
  </r>
  <r>
    <n v="112"/>
    <x v="5"/>
    <n v="6"/>
    <x v="0"/>
    <x v="1"/>
    <x v="0"/>
    <x v="1"/>
  </r>
  <r>
    <n v="113"/>
    <x v="3"/>
    <n v="4"/>
    <x v="1"/>
    <x v="0"/>
    <x v="0"/>
    <x v="1"/>
  </r>
  <r>
    <n v="114"/>
    <x v="1"/>
    <n v="5"/>
    <x v="1"/>
    <x v="0"/>
    <x v="0"/>
    <x v="1"/>
  </r>
  <r>
    <n v="115"/>
    <x v="5"/>
    <n v="6"/>
    <x v="1"/>
    <x v="1"/>
    <x v="0"/>
    <x v="1"/>
  </r>
  <r>
    <n v="116"/>
    <x v="1"/>
    <n v="4"/>
    <x v="0"/>
    <x v="1"/>
    <x v="1"/>
    <x v="0"/>
  </r>
  <r>
    <n v="117"/>
    <x v="5"/>
    <n v="7"/>
    <x v="0"/>
    <x v="0"/>
    <x v="0"/>
    <x v="1"/>
  </r>
  <r>
    <n v="118"/>
    <x v="0"/>
    <n v="3"/>
    <x v="0"/>
    <x v="0"/>
    <x v="0"/>
    <x v="0"/>
  </r>
  <r>
    <n v="119"/>
    <x v="2"/>
    <n v="4"/>
    <x v="0"/>
    <x v="1"/>
    <x v="1"/>
    <x v="0"/>
  </r>
  <r>
    <n v="120"/>
    <x v="0"/>
    <n v="3"/>
    <x v="1"/>
    <x v="1"/>
    <x v="1"/>
    <x v="0"/>
  </r>
  <r>
    <n v="121"/>
    <x v="1"/>
    <n v="6"/>
    <x v="1"/>
    <x v="1"/>
    <x v="0"/>
    <x v="1"/>
  </r>
  <r>
    <n v="122"/>
    <x v="1"/>
    <n v="5"/>
    <x v="0"/>
    <x v="1"/>
    <x v="0"/>
    <x v="0"/>
  </r>
  <r>
    <n v="123"/>
    <x v="2"/>
    <n v="3"/>
    <x v="1"/>
    <x v="1"/>
    <x v="0"/>
    <x v="0"/>
  </r>
  <r>
    <n v="124"/>
    <x v="1"/>
    <n v="6"/>
    <x v="0"/>
    <x v="0"/>
    <x v="1"/>
    <x v="1"/>
  </r>
  <r>
    <n v="125"/>
    <x v="5"/>
    <n v="5"/>
    <x v="0"/>
    <x v="1"/>
    <x v="0"/>
    <x v="1"/>
  </r>
  <r>
    <n v="126"/>
    <x v="5"/>
    <n v="7"/>
    <x v="0"/>
    <x v="0"/>
    <x v="0"/>
    <x v="1"/>
  </r>
  <r>
    <n v="127"/>
    <x v="4"/>
    <n v="6"/>
    <x v="1"/>
    <x v="0"/>
    <x v="1"/>
    <x v="0"/>
  </r>
  <r>
    <n v="128"/>
    <x v="3"/>
    <n v="3"/>
    <x v="1"/>
    <x v="0"/>
    <x v="0"/>
    <x v="1"/>
  </r>
  <r>
    <n v="129"/>
    <x v="3"/>
    <n v="4"/>
    <x v="1"/>
    <x v="1"/>
    <x v="0"/>
    <x v="1"/>
  </r>
  <r>
    <n v="130"/>
    <x v="3"/>
    <n v="3"/>
    <x v="1"/>
    <x v="0"/>
    <x v="0"/>
    <x v="1"/>
  </r>
  <r>
    <n v="131"/>
    <x v="4"/>
    <n v="7"/>
    <x v="1"/>
    <x v="0"/>
    <x v="1"/>
    <x v="1"/>
  </r>
  <r>
    <n v="132"/>
    <x v="2"/>
    <n v="4"/>
    <x v="0"/>
    <x v="1"/>
    <x v="1"/>
    <x v="0"/>
  </r>
  <r>
    <n v="133"/>
    <x v="1"/>
    <n v="3"/>
    <x v="0"/>
    <x v="0"/>
    <x v="0"/>
    <x v="0"/>
  </r>
  <r>
    <n v="134"/>
    <x v="5"/>
    <n v="6"/>
    <x v="0"/>
    <x v="0"/>
    <x v="0"/>
    <x v="0"/>
  </r>
  <r>
    <n v="135"/>
    <x v="3"/>
    <n v="4"/>
    <x v="1"/>
    <x v="1"/>
    <x v="0"/>
    <x v="1"/>
  </r>
  <r>
    <n v="136"/>
    <x v="1"/>
    <n v="4"/>
    <x v="1"/>
    <x v="0"/>
    <x v="0"/>
    <x v="1"/>
  </r>
  <r>
    <n v="137"/>
    <x v="1"/>
    <n v="3"/>
    <x v="0"/>
    <x v="0"/>
    <x v="0"/>
    <x v="0"/>
  </r>
  <r>
    <n v="138"/>
    <x v="4"/>
    <n v="7"/>
    <x v="0"/>
    <x v="1"/>
    <x v="0"/>
    <x v="0"/>
  </r>
  <r>
    <n v="139"/>
    <x v="3"/>
    <n v="5"/>
    <x v="0"/>
    <x v="1"/>
    <x v="0"/>
    <x v="1"/>
  </r>
  <r>
    <n v="140"/>
    <x v="4"/>
    <n v="7"/>
    <x v="0"/>
    <x v="1"/>
    <x v="1"/>
    <x v="0"/>
  </r>
  <r>
    <n v="141"/>
    <x v="2"/>
    <n v="5"/>
    <x v="0"/>
    <x v="1"/>
    <x v="1"/>
    <x v="0"/>
  </r>
  <r>
    <n v="142"/>
    <x v="3"/>
    <n v="2"/>
    <x v="0"/>
    <x v="1"/>
    <x v="0"/>
    <x v="0"/>
  </r>
  <r>
    <n v="143"/>
    <x v="6"/>
    <n v="2"/>
    <x v="0"/>
    <x v="1"/>
    <x v="0"/>
    <x v="0"/>
  </r>
  <r>
    <n v="144"/>
    <x v="3"/>
    <n v="4"/>
    <x v="1"/>
    <x v="0"/>
    <x v="0"/>
    <x v="1"/>
  </r>
  <r>
    <n v="145"/>
    <x v="6"/>
    <n v="4"/>
    <x v="0"/>
    <x v="0"/>
    <x v="0"/>
    <x v="0"/>
  </r>
  <r>
    <n v="146"/>
    <x v="4"/>
    <n v="7"/>
    <x v="1"/>
    <x v="1"/>
    <x v="0"/>
    <x v="1"/>
  </r>
  <r>
    <n v="147"/>
    <x v="4"/>
    <n v="6"/>
    <x v="1"/>
    <x v="0"/>
    <x v="1"/>
    <x v="0"/>
  </r>
  <r>
    <n v="148"/>
    <x v="2"/>
    <n v="6"/>
    <x v="0"/>
    <x v="0"/>
    <x v="0"/>
    <x v="1"/>
  </r>
  <r>
    <n v="149"/>
    <x v="1"/>
    <n v="5"/>
    <x v="0"/>
    <x v="1"/>
    <x v="1"/>
    <x v="1"/>
  </r>
  <r>
    <n v="150"/>
    <x v="4"/>
    <n v="6"/>
    <x v="0"/>
    <x v="0"/>
    <x v="1"/>
    <x v="1"/>
  </r>
  <r>
    <n v="151"/>
    <x v="4"/>
    <n v="7"/>
    <x v="1"/>
    <x v="0"/>
    <x v="0"/>
    <x v="0"/>
  </r>
  <r>
    <n v="152"/>
    <x v="6"/>
    <n v="3"/>
    <x v="0"/>
    <x v="0"/>
    <x v="0"/>
    <x v="1"/>
  </r>
  <r>
    <n v="153"/>
    <x v="5"/>
    <n v="7"/>
    <x v="1"/>
    <x v="0"/>
    <x v="0"/>
    <x v="0"/>
  </r>
  <r>
    <n v="154"/>
    <x v="5"/>
    <n v="6"/>
    <x v="0"/>
    <x v="1"/>
    <x v="1"/>
    <x v="0"/>
  </r>
  <r>
    <n v="155"/>
    <x v="2"/>
    <n v="5"/>
    <x v="0"/>
    <x v="0"/>
    <x v="1"/>
    <x v="1"/>
  </r>
  <r>
    <n v="156"/>
    <x v="2"/>
    <n v="7"/>
    <x v="0"/>
    <x v="0"/>
    <x v="0"/>
    <x v="1"/>
  </r>
  <r>
    <n v="157"/>
    <x v="5"/>
    <n v="6"/>
    <x v="0"/>
    <x v="0"/>
    <x v="1"/>
    <x v="0"/>
  </r>
  <r>
    <n v="158"/>
    <x v="6"/>
    <n v="1"/>
    <x v="1"/>
    <x v="1"/>
    <x v="0"/>
    <x v="1"/>
  </r>
  <r>
    <n v="159"/>
    <x v="5"/>
    <n v="5"/>
    <x v="0"/>
    <x v="0"/>
    <x v="1"/>
    <x v="0"/>
  </r>
  <r>
    <n v="160"/>
    <x v="2"/>
    <n v="5"/>
    <x v="0"/>
    <x v="1"/>
    <x v="0"/>
    <x v="0"/>
  </r>
  <r>
    <n v="161"/>
    <x v="2"/>
    <n v="5"/>
    <x v="0"/>
    <x v="1"/>
    <x v="0"/>
    <x v="1"/>
  </r>
  <r>
    <n v="162"/>
    <x v="4"/>
    <n v="7"/>
    <x v="1"/>
    <x v="0"/>
    <x v="0"/>
    <x v="0"/>
  </r>
  <r>
    <n v="163"/>
    <x v="0"/>
    <n v="3"/>
    <x v="0"/>
    <x v="0"/>
    <x v="0"/>
    <x v="0"/>
  </r>
  <r>
    <n v="164"/>
    <x v="0"/>
    <n v="3"/>
    <x v="1"/>
    <x v="0"/>
    <x v="0"/>
    <x v="0"/>
  </r>
  <r>
    <n v="165"/>
    <x v="1"/>
    <n v="5"/>
    <x v="0"/>
    <x v="1"/>
    <x v="0"/>
    <x v="0"/>
  </r>
  <r>
    <n v="166"/>
    <x v="4"/>
    <n v="6"/>
    <x v="0"/>
    <x v="0"/>
    <x v="1"/>
    <x v="0"/>
  </r>
  <r>
    <n v="167"/>
    <x v="3"/>
    <n v="4"/>
    <x v="0"/>
    <x v="0"/>
    <x v="0"/>
    <x v="1"/>
  </r>
  <r>
    <n v="168"/>
    <x v="2"/>
    <n v="6"/>
    <x v="1"/>
    <x v="1"/>
    <x v="0"/>
    <x v="0"/>
  </r>
  <r>
    <n v="169"/>
    <x v="1"/>
    <n v="3"/>
    <x v="0"/>
    <x v="0"/>
    <x v="0"/>
    <x v="0"/>
  </r>
  <r>
    <n v="170"/>
    <x v="1"/>
    <n v="6"/>
    <x v="1"/>
    <x v="0"/>
    <x v="1"/>
    <x v="0"/>
  </r>
  <r>
    <n v="171"/>
    <x v="4"/>
    <n v="7"/>
    <x v="0"/>
    <x v="0"/>
    <x v="0"/>
    <x v="1"/>
  </r>
  <r>
    <n v="172"/>
    <x v="5"/>
    <n v="7"/>
    <x v="0"/>
    <x v="0"/>
    <x v="1"/>
    <x v="0"/>
  </r>
  <r>
    <n v="173"/>
    <x v="3"/>
    <n v="3"/>
    <x v="0"/>
    <x v="1"/>
    <x v="0"/>
    <x v="0"/>
  </r>
  <r>
    <n v="174"/>
    <x v="0"/>
    <n v="2"/>
    <x v="0"/>
    <x v="0"/>
    <x v="0"/>
    <x v="1"/>
  </r>
  <r>
    <n v="175"/>
    <x v="4"/>
    <n v="6"/>
    <x v="0"/>
    <x v="1"/>
    <x v="1"/>
    <x v="0"/>
  </r>
  <r>
    <n v="176"/>
    <x v="5"/>
    <n v="7"/>
    <x v="1"/>
    <x v="0"/>
    <x v="0"/>
    <x v="0"/>
  </r>
  <r>
    <n v="177"/>
    <x v="1"/>
    <n v="6"/>
    <x v="0"/>
    <x v="0"/>
    <x v="1"/>
    <x v="1"/>
  </r>
  <r>
    <n v="178"/>
    <x v="4"/>
    <n v="7"/>
    <x v="1"/>
    <x v="1"/>
    <x v="0"/>
    <x v="1"/>
  </r>
  <r>
    <n v="179"/>
    <x v="3"/>
    <n v="3"/>
    <x v="1"/>
    <x v="1"/>
    <x v="1"/>
    <x v="0"/>
  </r>
  <r>
    <n v="180"/>
    <x v="1"/>
    <n v="4"/>
    <x v="0"/>
    <x v="1"/>
    <x v="0"/>
    <x v="0"/>
  </r>
  <r>
    <n v="181"/>
    <x v="1"/>
    <n v="4"/>
    <x v="1"/>
    <x v="1"/>
    <x v="0"/>
    <x v="0"/>
  </r>
  <r>
    <n v="182"/>
    <x v="1"/>
    <n v="5"/>
    <x v="1"/>
    <x v="0"/>
    <x v="0"/>
    <x v="1"/>
  </r>
  <r>
    <n v="183"/>
    <x v="5"/>
    <n v="6"/>
    <x v="0"/>
    <x v="1"/>
    <x v="0"/>
    <x v="0"/>
  </r>
  <r>
    <n v="184"/>
    <x v="2"/>
    <n v="4"/>
    <x v="0"/>
    <x v="0"/>
    <x v="1"/>
    <x v="0"/>
  </r>
  <r>
    <n v="185"/>
    <x v="5"/>
    <n v="7"/>
    <x v="0"/>
    <x v="0"/>
    <x v="0"/>
    <x v="0"/>
  </r>
  <r>
    <n v="186"/>
    <x v="4"/>
    <n v="7"/>
    <x v="1"/>
    <x v="0"/>
    <x v="0"/>
    <x v="1"/>
  </r>
  <r>
    <n v="187"/>
    <x v="0"/>
    <n v="3"/>
    <x v="1"/>
    <x v="1"/>
    <x v="0"/>
    <x v="0"/>
  </r>
  <r>
    <n v="188"/>
    <x v="2"/>
    <n v="6"/>
    <x v="1"/>
    <x v="1"/>
    <x v="0"/>
    <x v="0"/>
  </r>
  <r>
    <n v="189"/>
    <x v="6"/>
    <n v="4"/>
    <x v="0"/>
    <x v="1"/>
    <x v="1"/>
    <x v="0"/>
  </r>
  <r>
    <n v="190"/>
    <x v="6"/>
    <n v="1"/>
    <x v="0"/>
    <x v="0"/>
    <x v="0"/>
    <x v="1"/>
  </r>
  <r>
    <n v="191"/>
    <x v="3"/>
    <n v="4"/>
    <x v="0"/>
    <x v="0"/>
    <x v="0"/>
    <x v="0"/>
  </r>
  <r>
    <n v="192"/>
    <x v="2"/>
    <n v="6"/>
    <x v="0"/>
    <x v="0"/>
    <x v="0"/>
    <x v="1"/>
  </r>
  <r>
    <n v="193"/>
    <x v="5"/>
    <n v="6"/>
    <x v="0"/>
    <x v="0"/>
    <x v="0"/>
    <x v="0"/>
  </r>
  <r>
    <n v="194"/>
    <x v="2"/>
    <n v="5"/>
    <x v="1"/>
    <x v="0"/>
    <x v="1"/>
    <x v="1"/>
  </r>
  <r>
    <n v="195"/>
    <x v="5"/>
    <n v="7"/>
    <x v="1"/>
    <x v="1"/>
    <x v="0"/>
    <x v="0"/>
  </r>
  <r>
    <n v="196"/>
    <x v="5"/>
    <n v="6"/>
    <x v="0"/>
    <x v="1"/>
    <x v="0"/>
    <x v="0"/>
  </r>
  <r>
    <n v="197"/>
    <x v="3"/>
    <n v="3"/>
    <x v="1"/>
    <x v="0"/>
    <x v="0"/>
    <x v="0"/>
  </r>
  <r>
    <n v="198"/>
    <x v="6"/>
    <n v="2"/>
    <x v="0"/>
    <x v="1"/>
    <x v="1"/>
    <x v="0"/>
  </r>
  <r>
    <n v="199"/>
    <x v="1"/>
    <n v="3"/>
    <x v="1"/>
    <x v="1"/>
    <x v="1"/>
    <x v="1"/>
  </r>
  <r>
    <n v="200"/>
    <x v="3"/>
    <n v="4"/>
    <x v="0"/>
    <x v="1"/>
    <x v="0"/>
    <x v="1"/>
  </r>
  <r>
    <n v="201"/>
    <x v="2"/>
    <n v="5"/>
    <x v="0"/>
    <x v="0"/>
    <x v="0"/>
    <x v="0"/>
  </r>
  <r>
    <n v="202"/>
    <x v="1"/>
    <n v="5"/>
    <x v="1"/>
    <x v="0"/>
    <x v="1"/>
    <x v="0"/>
  </r>
  <r>
    <n v="203"/>
    <x v="5"/>
    <n v="7"/>
    <x v="0"/>
    <x v="0"/>
    <x v="0"/>
    <x v="0"/>
  </r>
  <r>
    <n v="204"/>
    <x v="3"/>
    <n v="5"/>
    <x v="1"/>
    <x v="1"/>
    <x v="0"/>
    <x v="1"/>
  </r>
  <r>
    <n v="205"/>
    <x v="3"/>
    <n v="3"/>
    <x v="1"/>
    <x v="0"/>
    <x v="0"/>
    <x v="1"/>
  </r>
  <r>
    <n v="206"/>
    <x v="2"/>
    <n v="6"/>
    <x v="0"/>
    <x v="0"/>
    <x v="1"/>
    <x v="0"/>
  </r>
  <r>
    <n v="207"/>
    <x v="3"/>
    <n v="5"/>
    <x v="0"/>
    <x v="1"/>
    <x v="1"/>
    <x v="0"/>
  </r>
  <r>
    <n v="208"/>
    <x v="5"/>
    <n v="6"/>
    <x v="0"/>
    <x v="1"/>
    <x v="1"/>
    <x v="0"/>
  </r>
  <r>
    <n v="209"/>
    <x v="2"/>
    <n v="5"/>
    <x v="1"/>
    <x v="1"/>
    <x v="0"/>
    <x v="1"/>
  </r>
  <r>
    <n v="210"/>
    <x v="3"/>
    <n v="3"/>
    <x v="1"/>
    <x v="0"/>
    <x v="1"/>
    <x v="0"/>
  </r>
  <r>
    <n v="211"/>
    <x v="3"/>
    <n v="5"/>
    <x v="0"/>
    <x v="0"/>
    <x v="1"/>
    <x v="0"/>
  </r>
  <r>
    <n v="212"/>
    <x v="1"/>
    <n v="6"/>
    <x v="0"/>
    <x v="0"/>
    <x v="0"/>
    <x v="0"/>
  </r>
  <r>
    <n v="213"/>
    <x v="3"/>
    <n v="4"/>
    <x v="0"/>
    <x v="1"/>
    <x v="0"/>
    <x v="1"/>
  </r>
  <r>
    <n v="214"/>
    <x v="5"/>
    <n v="7"/>
    <x v="0"/>
    <x v="0"/>
    <x v="0"/>
    <x v="0"/>
  </r>
  <r>
    <n v="215"/>
    <x v="1"/>
    <n v="4"/>
    <x v="0"/>
    <x v="0"/>
    <x v="1"/>
    <x v="0"/>
  </r>
  <r>
    <n v="216"/>
    <x v="4"/>
    <n v="6"/>
    <x v="0"/>
    <x v="1"/>
    <x v="1"/>
    <x v="0"/>
  </r>
  <r>
    <n v="217"/>
    <x v="5"/>
    <n v="7"/>
    <x v="1"/>
    <x v="1"/>
    <x v="0"/>
    <x v="1"/>
  </r>
  <r>
    <n v="218"/>
    <x v="4"/>
    <n v="6"/>
    <x v="1"/>
    <x v="0"/>
    <x v="0"/>
    <x v="1"/>
  </r>
  <r>
    <n v="219"/>
    <x v="3"/>
    <n v="3"/>
    <x v="1"/>
    <x v="1"/>
    <x v="0"/>
    <x v="0"/>
  </r>
  <r>
    <n v="220"/>
    <x v="3"/>
    <n v="2"/>
    <x v="1"/>
    <x v="0"/>
    <x v="0"/>
    <x v="1"/>
  </r>
  <r>
    <n v="221"/>
    <x v="3"/>
    <n v="5"/>
    <x v="1"/>
    <x v="1"/>
    <x v="0"/>
    <x v="0"/>
  </r>
  <r>
    <n v="222"/>
    <x v="4"/>
    <n v="7"/>
    <x v="1"/>
    <x v="1"/>
    <x v="0"/>
    <x v="0"/>
  </r>
  <r>
    <n v="223"/>
    <x v="4"/>
    <n v="7"/>
    <x v="0"/>
    <x v="0"/>
    <x v="0"/>
    <x v="0"/>
  </r>
  <r>
    <n v="224"/>
    <x v="4"/>
    <n v="6"/>
    <x v="0"/>
    <x v="0"/>
    <x v="1"/>
    <x v="0"/>
  </r>
  <r>
    <n v="225"/>
    <x v="0"/>
    <n v="1"/>
    <x v="1"/>
    <x v="1"/>
    <x v="1"/>
    <x v="0"/>
  </r>
  <r>
    <n v="226"/>
    <x v="1"/>
    <n v="4"/>
    <x v="0"/>
    <x v="1"/>
    <x v="0"/>
    <x v="0"/>
  </r>
  <r>
    <n v="227"/>
    <x v="3"/>
    <n v="5"/>
    <x v="0"/>
    <x v="0"/>
    <x v="0"/>
    <x v="1"/>
  </r>
  <r>
    <n v="228"/>
    <x v="3"/>
    <n v="3"/>
    <x v="1"/>
    <x v="0"/>
    <x v="0"/>
    <x v="0"/>
  </r>
  <r>
    <n v="229"/>
    <x v="2"/>
    <n v="4"/>
    <x v="1"/>
    <x v="0"/>
    <x v="0"/>
    <x v="0"/>
  </r>
  <r>
    <n v="230"/>
    <x v="2"/>
    <n v="4"/>
    <x v="1"/>
    <x v="1"/>
    <x v="0"/>
    <x v="1"/>
  </r>
  <r>
    <n v="231"/>
    <x v="2"/>
    <n v="5"/>
    <x v="0"/>
    <x v="0"/>
    <x v="1"/>
    <x v="0"/>
  </r>
  <r>
    <n v="232"/>
    <x v="3"/>
    <n v="3"/>
    <x v="1"/>
    <x v="0"/>
    <x v="0"/>
    <x v="1"/>
  </r>
  <r>
    <n v="233"/>
    <x v="5"/>
    <n v="7"/>
    <x v="0"/>
    <x v="1"/>
    <x v="1"/>
    <x v="0"/>
  </r>
  <r>
    <n v="234"/>
    <x v="3"/>
    <n v="2"/>
    <x v="1"/>
    <x v="0"/>
    <x v="0"/>
    <x v="0"/>
  </r>
  <r>
    <n v="235"/>
    <x v="0"/>
    <n v="3"/>
    <x v="0"/>
    <x v="1"/>
    <x v="0"/>
    <x v="0"/>
  </r>
  <r>
    <n v="236"/>
    <x v="2"/>
    <n v="5"/>
    <x v="1"/>
    <x v="0"/>
    <x v="0"/>
    <x v="1"/>
  </r>
  <r>
    <n v="237"/>
    <x v="0"/>
    <n v="3"/>
    <x v="0"/>
    <x v="0"/>
    <x v="0"/>
    <x v="0"/>
  </r>
  <r>
    <n v="238"/>
    <x v="2"/>
    <n v="5"/>
    <x v="0"/>
    <x v="1"/>
    <x v="1"/>
    <x v="1"/>
  </r>
  <r>
    <n v="239"/>
    <x v="3"/>
    <n v="5"/>
    <x v="1"/>
    <x v="1"/>
    <x v="0"/>
    <x v="1"/>
  </r>
  <r>
    <n v="240"/>
    <x v="6"/>
    <n v="1"/>
    <x v="0"/>
    <x v="1"/>
    <x v="1"/>
    <x v="0"/>
  </r>
  <r>
    <n v="241"/>
    <x v="2"/>
    <n v="6"/>
    <x v="1"/>
    <x v="1"/>
    <x v="0"/>
    <x v="0"/>
  </r>
  <r>
    <n v="242"/>
    <x v="1"/>
    <n v="5"/>
    <x v="0"/>
    <x v="1"/>
    <x v="1"/>
    <x v="0"/>
  </r>
  <r>
    <n v="243"/>
    <x v="5"/>
    <n v="6"/>
    <x v="0"/>
    <x v="1"/>
    <x v="0"/>
    <x v="0"/>
  </r>
  <r>
    <n v="244"/>
    <x v="1"/>
    <n v="3"/>
    <x v="0"/>
    <x v="1"/>
    <x v="1"/>
    <x v="0"/>
  </r>
  <r>
    <n v="245"/>
    <x v="4"/>
    <n v="6"/>
    <x v="1"/>
    <x v="0"/>
    <x v="1"/>
    <x v="0"/>
  </r>
  <r>
    <n v="246"/>
    <x v="5"/>
    <n v="5"/>
    <x v="1"/>
    <x v="0"/>
    <x v="0"/>
    <x v="1"/>
  </r>
  <r>
    <n v="247"/>
    <x v="1"/>
    <n v="3"/>
    <x v="0"/>
    <x v="0"/>
    <x v="0"/>
    <x v="1"/>
  </r>
  <r>
    <n v="248"/>
    <x v="5"/>
    <n v="6"/>
    <x v="0"/>
    <x v="0"/>
    <x v="1"/>
    <x v="0"/>
  </r>
  <r>
    <n v="249"/>
    <x v="5"/>
    <n v="6"/>
    <x v="0"/>
    <x v="1"/>
    <x v="1"/>
    <x v="0"/>
  </r>
  <r>
    <n v="250"/>
    <x v="2"/>
    <n v="5"/>
    <x v="1"/>
    <x v="0"/>
    <x v="0"/>
    <x v="1"/>
  </r>
  <r>
    <n v="251"/>
    <x v="4"/>
    <n v="7"/>
    <x v="0"/>
    <x v="1"/>
    <x v="0"/>
    <x v="0"/>
  </r>
  <r>
    <n v="252"/>
    <x v="0"/>
    <n v="1"/>
    <x v="1"/>
    <x v="0"/>
    <x v="1"/>
    <x v="0"/>
  </r>
  <r>
    <n v="253"/>
    <x v="3"/>
    <n v="2"/>
    <x v="1"/>
    <x v="0"/>
    <x v="0"/>
    <x v="1"/>
  </r>
  <r>
    <n v="254"/>
    <x v="5"/>
    <n v="5"/>
    <x v="1"/>
    <x v="1"/>
    <x v="0"/>
    <x v="0"/>
  </r>
  <r>
    <n v="255"/>
    <x v="5"/>
    <n v="5"/>
    <x v="1"/>
    <x v="0"/>
    <x v="0"/>
    <x v="1"/>
  </r>
  <r>
    <n v="256"/>
    <x v="0"/>
    <n v="2"/>
    <x v="0"/>
    <x v="0"/>
    <x v="1"/>
    <x v="0"/>
  </r>
  <r>
    <n v="257"/>
    <x v="3"/>
    <n v="3"/>
    <x v="1"/>
    <x v="0"/>
    <x v="0"/>
    <x v="1"/>
  </r>
  <r>
    <n v="258"/>
    <x v="5"/>
    <n v="6"/>
    <x v="0"/>
    <x v="1"/>
    <x v="0"/>
    <x v="1"/>
  </r>
  <r>
    <n v="259"/>
    <x v="1"/>
    <n v="3"/>
    <x v="0"/>
    <x v="0"/>
    <x v="0"/>
    <x v="0"/>
  </r>
  <r>
    <n v="260"/>
    <x v="5"/>
    <n v="6"/>
    <x v="0"/>
    <x v="0"/>
    <x v="0"/>
    <x v="0"/>
  </r>
  <r>
    <n v="261"/>
    <x v="2"/>
    <n v="4"/>
    <x v="1"/>
    <x v="1"/>
    <x v="0"/>
    <x v="0"/>
  </r>
  <r>
    <n v="262"/>
    <x v="4"/>
    <n v="7"/>
    <x v="0"/>
    <x v="0"/>
    <x v="1"/>
    <x v="0"/>
  </r>
  <r>
    <n v="263"/>
    <x v="5"/>
    <n v="6"/>
    <x v="1"/>
    <x v="0"/>
    <x v="0"/>
    <x v="1"/>
  </r>
  <r>
    <n v="264"/>
    <x v="1"/>
    <n v="2"/>
    <x v="0"/>
    <x v="0"/>
    <x v="0"/>
    <x v="0"/>
  </r>
  <r>
    <n v="265"/>
    <x v="0"/>
    <n v="2"/>
    <x v="1"/>
    <x v="0"/>
    <x v="1"/>
    <x v="0"/>
  </r>
  <r>
    <n v="266"/>
    <x v="4"/>
    <n v="7"/>
    <x v="0"/>
    <x v="1"/>
    <x v="0"/>
    <x v="0"/>
  </r>
  <r>
    <n v="267"/>
    <x v="5"/>
    <n v="7"/>
    <x v="1"/>
    <x v="0"/>
    <x v="0"/>
    <x v="1"/>
  </r>
  <r>
    <n v="268"/>
    <x v="4"/>
    <n v="6"/>
    <x v="0"/>
    <x v="0"/>
    <x v="0"/>
    <x v="0"/>
  </r>
  <r>
    <n v="269"/>
    <x v="1"/>
    <n v="3"/>
    <x v="1"/>
    <x v="1"/>
    <x v="0"/>
    <x v="1"/>
  </r>
  <r>
    <n v="270"/>
    <x v="0"/>
    <n v="1"/>
    <x v="1"/>
    <x v="0"/>
    <x v="0"/>
    <x v="1"/>
  </r>
  <r>
    <n v="271"/>
    <x v="5"/>
    <n v="7"/>
    <x v="1"/>
    <x v="0"/>
    <x v="0"/>
    <x v="1"/>
  </r>
  <r>
    <n v="272"/>
    <x v="5"/>
    <n v="5"/>
    <x v="0"/>
    <x v="0"/>
    <x v="0"/>
    <x v="0"/>
  </r>
  <r>
    <n v="273"/>
    <x v="2"/>
    <n v="4"/>
    <x v="0"/>
    <x v="1"/>
    <x v="1"/>
    <x v="0"/>
  </r>
  <r>
    <n v="274"/>
    <x v="5"/>
    <n v="6"/>
    <x v="1"/>
    <x v="1"/>
    <x v="0"/>
    <x v="1"/>
  </r>
  <r>
    <n v="275"/>
    <x v="4"/>
    <n v="7"/>
    <x v="0"/>
    <x v="0"/>
    <x v="0"/>
    <x v="1"/>
  </r>
  <r>
    <n v="276"/>
    <x v="0"/>
    <n v="1"/>
    <x v="0"/>
    <x v="1"/>
    <x v="0"/>
    <x v="0"/>
  </r>
  <r>
    <n v="277"/>
    <x v="1"/>
    <n v="3"/>
    <x v="1"/>
    <x v="0"/>
    <x v="0"/>
    <x v="1"/>
  </r>
  <r>
    <n v="278"/>
    <x v="5"/>
    <n v="6"/>
    <x v="0"/>
    <x v="0"/>
    <x v="0"/>
    <x v="0"/>
  </r>
  <r>
    <n v="279"/>
    <x v="3"/>
    <n v="2"/>
    <x v="0"/>
    <x v="1"/>
    <x v="1"/>
    <x v="0"/>
  </r>
  <r>
    <n v="280"/>
    <x v="5"/>
    <n v="6"/>
    <x v="0"/>
    <x v="1"/>
    <x v="0"/>
    <x v="1"/>
  </r>
  <r>
    <n v="281"/>
    <x v="1"/>
    <n v="5"/>
    <x v="0"/>
    <x v="0"/>
    <x v="1"/>
    <x v="0"/>
  </r>
  <r>
    <n v="282"/>
    <x v="3"/>
    <n v="3"/>
    <x v="0"/>
    <x v="0"/>
    <x v="0"/>
    <x v="1"/>
  </r>
  <r>
    <n v="283"/>
    <x v="3"/>
    <n v="4"/>
    <x v="1"/>
    <x v="1"/>
    <x v="1"/>
    <x v="0"/>
  </r>
  <r>
    <n v="284"/>
    <x v="3"/>
    <n v="3"/>
    <x v="1"/>
    <x v="0"/>
    <x v="0"/>
    <x v="0"/>
  </r>
  <r>
    <n v="285"/>
    <x v="2"/>
    <n v="5"/>
    <x v="1"/>
    <x v="0"/>
    <x v="0"/>
    <x v="0"/>
  </r>
  <r>
    <n v="286"/>
    <x v="1"/>
    <n v="4"/>
    <x v="0"/>
    <x v="0"/>
    <x v="0"/>
    <x v="1"/>
  </r>
  <r>
    <n v="287"/>
    <x v="4"/>
    <n v="7"/>
    <x v="0"/>
    <x v="0"/>
    <x v="0"/>
    <x v="0"/>
  </r>
  <r>
    <n v="288"/>
    <x v="1"/>
    <n v="5"/>
    <x v="0"/>
    <x v="0"/>
    <x v="1"/>
    <x v="0"/>
  </r>
  <r>
    <n v="289"/>
    <x v="5"/>
    <n v="4"/>
    <x v="1"/>
    <x v="1"/>
    <x v="0"/>
    <x v="1"/>
  </r>
  <r>
    <n v="290"/>
    <x v="0"/>
    <n v="1"/>
    <x v="1"/>
    <x v="1"/>
    <x v="0"/>
    <x v="1"/>
  </r>
  <r>
    <n v="291"/>
    <x v="2"/>
    <n v="4"/>
    <x v="1"/>
    <x v="0"/>
    <x v="0"/>
    <x v="0"/>
  </r>
  <r>
    <n v="292"/>
    <x v="5"/>
    <n v="6"/>
    <x v="1"/>
    <x v="0"/>
    <x v="0"/>
    <x v="1"/>
  </r>
  <r>
    <n v="293"/>
    <x v="3"/>
    <n v="1"/>
    <x v="0"/>
    <x v="1"/>
    <x v="0"/>
    <x v="1"/>
  </r>
  <r>
    <n v="294"/>
    <x v="2"/>
    <n v="4"/>
    <x v="0"/>
    <x v="0"/>
    <x v="1"/>
    <x v="0"/>
  </r>
  <r>
    <n v="295"/>
    <x v="2"/>
    <n v="5"/>
    <x v="0"/>
    <x v="0"/>
    <x v="0"/>
    <x v="0"/>
  </r>
  <r>
    <n v="296"/>
    <x v="2"/>
    <n v="5"/>
    <x v="0"/>
    <x v="1"/>
    <x v="1"/>
    <x v="1"/>
  </r>
  <r>
    <n v="297"/>
    <x v="4"/>
    <n v="7"/>
    <x v="1"/>
    <x v="1"/>
    <x v="0"/>
    <x v="1"/>
  </r>
  <r>
    <n v="298"/>
    <x v="2"/>
    <n v="6"/>
    <x v="1"/>
    <x v="0"/>
    <x v="0"/>
    <x v="0"/>
  </r>
  <r>
    <n v="299"/>
    <x v="0"/>
    <n v="1"/>
    <x v="1"/>
    <x v="0"/>
    <x v="0"/>
    <x v="0"/>
  </r>
  <r>
    <n v="300"/>
    <x v="0"/>
    <n v="3"/>
    <x v="1"/>
    <x v="1"/>
    <x v="0"/>
    <x v="1"/>
  </r>
  <r>
    <n v="301"/>
    <x v="2"/>
    <n v="5"/>
    <x v="0"/>
    <x v="1"/>
    <x v="1"/>
    <x v="0"/>
  </r>
  <r>
    <n v="302"/>
    <x v="3"/>
    <n v="3"/>
    <x v="1"/>
    <x v="0"/>
    <x v="0"/>
    <x v="0"/>
  </r>
  <r>
    <n v="303"/>
    <x v="2"/>
    <n v="6"/>
    <x v="1"/>
    <x v="0"/>
    <x v="1"/>
    <x v="1"/>
  </r>
  <r>
    <n v="304"/>
    <x v="0"/>
    <n v="3"/>
    <x v="0"/>
    <x v="1"/>
    <x v="0"/>
    <x v="0"/>
  </r>
  <r>
    <n v="305"/>
    <x v="0"/>
    <n v="3"/>
    <x v="0"/>
    <x v="0"/>
    <x v="0"/>
    <x v="0"/>
  </r>
  <r>
    <n v="306"/>
    <x v="5"/>
    <n v="6"/>
    <x v="1"/>
    <x v="1"/>
    <x v="0"/>
    <x v="0"/>
  </r>
  <r>
    <n v="307"/>
    <x v="0"/>
    <n v="3"/>
    <x v="0"/>
    <x v="0"/>
    <x v="1"/>
    <x v="0"/>
  </r>
  <r>
    <n v="308"/>
    <x v="4"/>
    <n v="7"/>
    <x v="0"/>
    <x v="1"/>
    <x v="0"/>
    <x v="0"/>
  </r>
  <r>
    <n v="309"/>
    <x v="2"/>
    <n v="5"/>
    <x v="0"/>
    <x v="1"/>
    <x v="1"/>
    <x v="0"/>
  </r>
  <r>
    <n v="310"/>
    <x v="4"/>
    <n v="5"/>
    <x v="0"/>
    <x v="1"/>
    <x v="1"/>
    <x v="0"/>
  </r>
  <r>
    <n v="311"/>
    <x v="0"/>
    <n v="1"/>
    <x v="1"/>
    <x v="0"/>
    <x v="0"/>
    <x v="0"/>
  </r>
  <r>
    <n v="312"/>
    <x v="1"/>
    <n v="5"/>
    <x v="0"/>
    <x v="0"/>
    <x v="1"/>
    <x v="0"/>
  </r>
  <r>
    <n v="313"/>
    <x v="0"/>
    <n v="4"/>
    <x v="1"/>
    <x v="1"/>
    <x v="0"/>
    <x v="1"/>
  </r>
  <r>
    <n v="314"/>
    <x v="1"/>
    <n v="4"/>
    <x v="0"/>
    <x v="0"/>
    <x v="1"/>
    <x v="1"/>
  </r>
  <r>
    <n v="315"/>
    <x v="2"/>
    <n v="7"/>
    <x v="1"/>
    <x v="0"/>
    <x v="0"/>
    <x v="0"/>
  </r>
  <r>
    <n v="316"/>
    <x v="5"/>
    <n v="5"/>
    <x v="1"/>
    <x v="0"/>
    <x v="0"/>
    <x v="1"/>
  </r>
  <r>
    <n v="317"/>
    <x v="5"/>
    <n v="6"/>
    <x v="0"/>
    <x v="0"/>
    <x v="0"/>
    <x v="0"/>
  </r>
  <r>
    <n v="318"/>
    <x v="2"/>
    <n v="6"/>
    <x v="1"/>
    <x v="0"/>
    <x v="0"/>
    <x v="0"/>
  </r>
  <r>
    <n v="319"/>
    <x v="1"/>
    <n v="6"/>
    <x v="1"/>
    <x v="0"/>
    <x v="0"/>
    <x v="0"/>
  </r>
  <r>
    <n v="320"/>
    <x v="2"/>
    <n v="6"/>
    <x v="0"/>
    <x v="0"/>
    <x v="1"/>
    <x v="0"/>
  </r>
  <r>
    <n v="321"/>
    <x v="3"/>
    <n v="3"/>
    <x v="1"/>
    <x v="0"/>
    <x v="1"/>
    <x v="1"/>
  </r>
  <r>
    <n v="322"/>
    <x v="5"/>
    <n v="6"/>
    <x v="1"/>
    <x v="0"/>
    <x v="1"/>
    <x v="1"/>
  </r>
  <r>
    <n v="323"/>
    <x v="6"/>
    <n v="3"/>
    <x v="0"/>
    <x v="0"/>
    <x v="0"/>
    <x v="1"/>
  </r>
  <r>
    <n v="324"/>
    <x v="3"/>
    <n v="5"/>
    <x v="0"/>
    <x v="0"/>
    <x v="1"/>
    <x v="0"/>
  </r>
  <r>
    <n v="325"/>
    <x v="2"/>
    <n v="4"/>
    <x v="1"/>
    <x v="1"/>
    <x v="0"/>
    <x v="1"/>
  </r>
  <r>
    <n v="326"/>
    <x v="0"/>
    <n v="3"/>
    <x v="1"/>
    <x v="0"/>
    <x v="0"/>
    <x v="0"/>
  </r>
  <r>
    <n v="327"/>
    <x v="2"/>
    <n v="6"/>
    <x v="0"/>
    <x v="0"/>
    <x v="1"/>
    <x v="0"/>
  </r>
  <r>
    <n v="328"/>
    <x v="5"/>
    <n v="7"/>
    <x v="1"/>
    <x v="0"/>
    <x v="0"/>
    <x v="1"/>
  </r>
  <r>
    <n v="329"/>
    <x v="1"/>
    <n v="5"/>
    <x v="0"/>
    <x v="0"/>
    <x v="1"/>
    <x v="1"/>
  </r>
  <r>
    <n v="330"/>
    <x v="5"/>
    <n v="7"/>
    <x v="1"/>
    <x v="1"/>
    <x v="0"/>
    <x v="1"/>
  </r>
  <r>
    <n v="331"/>
    <x v="4"/>
    <n v="6"/>
    <x v="1"/>
    <x v="1"/>
    <x v="0"/>
    <x v="1"/>
  </r>
  <r>
    <n v="332"/>
    <x v="0"/>
    <n v="1"/>
    <x v="0"/>
    <x v="1"/>
    <x v="0"/>
    <x v="0"/>
  </r>
  <r>
    <n v="333"/>
    <x v="4"/>
    <n v="7"/>
    <x v="0"/>
    <x v="1"/>
    <x v="0"/>
    <x v="0"/>
  </r>
  <r>
    <n v="334"/>
    <x v="4"/>
    <n v="7"/>
    <x v="0"/>
    <x v="0"/>
    <x v="1"/>
    <x v="0"/>
  </r>
  <r>
    <n v="335"/>
    <x v="1"/>
    <n v="4"/>
    <x v="0"/>
    <x v="1"/>
    <x v="0"/>
    <x v="0"/>
  </r>
  <r>
    <n v="336"/>
    <x v="3"/>
    <n v="2"/>
    <x v="1"/>
    <x v="1"/>
    <x v="0"/>
    <x v="0"/>
  </r>
  <r>
    <n v="337"/>
    <x v="5"/>
    <n v="6"/>
    <x v="0"/>
    <x v="0"/>
    <x v="0"/>
    <x v="1"/>
  </r>
  <r>
    <n v="338"/>
    <x v="3"/>
    <n v="2"/>
    <x v="1"/>
    <x v="1"/>
    <x v="0"/>
    <x v="1"/>
  </r>
  <r>
    <n v="339"/>
    <x v="5"/>
    <n v="7"/>
    <x v="1"/>
    <x v="1"/>
    <x v="0"/>
    <x v="1"/>
  </r>
  <r>
    <n v="340"/>
    <x v="3"/>
    <n v="4"/>
    <x v="1"/>
    <x v="1"/>
    <x v="1"/>
    <x v="1"/>
  </r>
  <r>
    <n v="341"/>
    <x v="2"/>
    <n v="6"/>
    <x v="1"/>
    <x v="1"/>
    <x v="0"/>
    <x v="0"/>
  </r>
  <r>
    <n v="342"/>
    <x v="2"/>
    <n v="4"/>
    <x v="0"/>
    <x v="0"/>
    <x v="0"/>
    <x v="1"/>
  </r>
  <r>
    <n v="343"/>
    <x v="1"/>
    <n v="4"/>
    <x v="0"/>
    <x v="1"/>
    <x v="0"/>
    <x v="1"/>
  </r>
  <r>
    <n v="344"/>
    <x v="4"/>
    <n v="6"/>
    <x v="0"/>
    <x v="0"/>
    <x v="0"/>
    <x v="1"/>
  </r>
  <r>
    <n v="345"/>
    <x v="2"/>
    <n v="5"/>
    <x v="1"/>
    <x v="0"/>
    <x v="1"/>
    <x v="0"/>
  </r>
  <r>
    <n v="346"/>
    <x v="1"/>
    <n v="3"/>
    <x v="1"/>
    <x v="0"/>
    <x v="1"/>
    <x v="0"/>
  </r>
  <r>
    <n v="347"/>
    <x v="2"/>
    <n v="5"/>
    <x v="0"/>
    <x v="0"/>
    <x v="0"/>
    <x v="1"/>
  </r>
  <r>
    <n v="348"/>
    <x v="2"/>
    <n v="5"/>
    <x v="1"/>
    <x v="0"/>
    <x v="1"/>
    <x v="0"/>
  </r>
  <r>
    <n v="349"/>
    <x v="3"/>
    <n v="5"/>
    <x v="1"/>
    <x v="1"/>
    <x v="0"/>
    <x v="1"/>
  </r>
  <r>
    <n v="350"/>
    <x v="2"/>
    <n v="5"/>
    <x v="1"/>
    <x v="0"/>
    <x v="0"/>
    <x v="1"/>
  </r>
  <r>
    <n v="351"/>
    <x v="4"/>
    <n v="6"/>
    <x v="0"/>
    <x v="0"/>
    <x v="0"/>
    <x v="0"/>
  </r>
  <r>
    <n v="352"/>
    <x v="2"/>
    <n v="5"/>
    <x v="1"/>
    <x v="1"/>
    <x v="0"/>
    <x v="1"/>
  </r>
  <r>
    <n v="353"/>
    <x v="3"/>
    <n v="3"/>
    <x v="1"/>
    <x v="0"/>
    <x v="0"/>
    <x v="1"/>
  </r>
  <r>
    <n v="354"/>
    <x v="5"/>
    <n v="6"/>
    <x v="0"/>
    <x v="0"/>
    <x v="1"/>
    <x v="0"/>
  </r>
  <r>
    <n v="355"/>
    <x v="4"/>
    <n v="7"/>
    <x v="1"/>
    <x v="1"/>
    <x v="0"/>
    <x v="1"/>
  </r>
  <r>
    <n v="356"/>
    <x v="1"/>
    <n v="3"/>
    <x v="0"/>
    <x v="0"/>
    <x v="1"/>
    <x v="0"/>
  </r>
  <r>
    <n v="357"/>
    <x v="1"/>
    <n v="5"/>
    <x v="1"/>
    <x v="0"/>
    <x v="0"/>
    <x v="0"/>
  </r>
  <r>
    <n v="358"/>
    <x v="2"/>
    <n v="5"/>
    <x v="0"/>
    <x v="1"/>
    <x v="1"/>
    <x v="0"/>
  </r>
  <r>
    <n v="359"/>
    <x v="5"/>
    <n v="7"/>
    <x v="0"/>
    <x v="0"/>
    <x v="0"/>
    <x v="1"/>
  </r>
  <r>
    <n v="360"/>
    <x v="2"/>
    <n v="5"/>
    <x v="0"/>
    <x v="0"/>
    <x v="0"/>
    <x v="0"/>
  </r>
  <r>
    <n v="361"/>
    <x v="5"/>
    <n v="5"/>
    <x v="0"/>
    <x v="0"/>
    <x v="1"/>
    <x v="1"/>
  </r>
  <r>
    <n v="362"/>
    <x v="5"/>
    <n v="5"/>
    <x v="0"/>
    <x v="1"/>
    <x v="0"/>
    <x v="0"/>
  </r>
  <r>
    <n v="363"/>
    <x v="1"/>
    <n v="5"/>
    <x v="0"/>
    <x v="1"/>
    <x v="0"/>
    <x v="1"/>
  </r>
  <r>
    <n v="364"/>
    <x v="2"/>
    <n v="5"/>
    <x v="0"/>
    <x v="0"/>
    <x v="0"/>
    <x v="1"/>
  </r>
  <r>
    <n v="365"/>
    <x v="6"/>
    <n v="1"/>
    <x v="0"/>
    <x v="1"/>
    <x v="1"/>
    <x v="0"/>
  </r>
  <r>
    <n v="366"/>
    <x v="5"/>
    <n v="7"/>
    <x v="1"/>
    <x v="0"/>
    <x v="0"/>
    <x v="0"/>
  </r>
  <r>
    <n v="367"/>
    <x v="4"/>
    <n v="7"/>
    <x v="0"/>
    <x v="1"/>
    <x v="0"/>
    <x v="0"/>
  </r>
  <r>
    <n v="368"/>
    <x v="0"/>
    <n v="1"/>
    <x v="1"/>
    <x v="1"/>
    <x v="0"/>
    <x v="1"/>
  </r>
  <r>
    <n v="369"/>
    <x v="2"/>
    <n v="4"/>
    <x v="1"/>
    <x v="1"/>
    <x v="1"/>
    <x v="0"/>
  </r>
  <r>
    <n v="370"/>
    <x v="5"/>
    <n v="6"/>
    <x v="0"/>
    <x v="0"/>
    <x v="0"/>
    <x v="0"/>
  </r>
  <r>
    <n v="371"/>
    <x v="4"/>
    <n v="7"/>
    <x v="0"/>
    <x v="1"/>
    <x v="1"/>
    <x v="1"/>
  </r>
  <r>
    <n v="372"/>
    <x v="1"/>
    <n v="4"/>
    <x v="1"/>
    <x v="0"/>
    <x v="0"/>
    <x v="0"/>
  </r>
  <r>
    <n v="373"/>
    <x v="2"/>
    <n v="5"/>
    <x v="0"/>
    <x v="1"/>
    <x v="1"/>
    <x v="1"/>
  </r>
  <r>
    <n v="374"/>
    <x v="3"/>
    <n v="3"/>
    <x v="0"/>
    <x v="1"/>
    <x v="0"/>
    <x v="0"/>
  </r>
  <r>
    <n v="375"/>
    <x v="6"/>
    <n v="1"/>
    <x v="0"/>
    <x v="0"/>
    <x v="0"/>
    <x v="0"/>
  </r>
  <r>
    <n v="376"/>
    <x v="2"/>
    <n v="5"/>
    <x v="0"/>
    <x v="0"/>
    <x v="0"/>
    <x v="0"/>
  </r>
  <r>
    <n v="377"/>
    <x v="4"/>
    <n v="5"/>
    <x v="0"/>
    <x v="1"/>
    <x v="1"/>
    <x v="0"/>
  </r>
  <r>
    <n v="378"/>
    <x v="2"/>
    <n v="4"/>
    <x v="0"/>
    <x v="0"/>
    <x v="1"/>
    <x v="0"/>
  </r>
  <r>
    <n v="379"/>
    <x v="1"/>
    <n v="3"/>
    <x v="1"/>
    <x v="1"/>
    <x v="1"/>
    <x v="1"/>
  </r>
  <r>
    <n v="380"/>
    <x v="3"/>
    <n v="3"/>
    <x v="1"/>
    <x v="1"/>
    <x v="0"/>
    <x v="1"/>
  </r>
  <r>
    <n v="381"/>
    <x v="4"/>
    <n v="7"/>
    <x v="0"/>
    <x v="0"/>
    <x v="0"/>
    <x v="1"/>
  </r>
  <r>
    <n v="382"/>
    <x v="4"/>
    <n v="7"/>
    <x v="1"/>
    <x v="0"/>
    <x v="0"/>
    <x v="1"/>
  </r>
  <r>
    <n v="383"/>
    <x v="2"/>
    <n v="5"/>
    <x v="0"/>
    <x v="0"/>
    <x v="1"/>
    <x v="0"/>
  </r>
  <r>
    <n v="384"/>
    <x v="2"/>
    <n v="7"/>
    <x v="0"/>
    <x v="1"/>
    <x v="0"/>
    <x v="0"/>
  </r>
  <r>
    <n v="385"/>
    <x v="1"/>
    <n v="1"/>
    <x v="0"/>
    <x v="1"/>
    <x v="0"/>
    <x v="0"/>
  </r>
  <r>
    <n v="386"/>
    <x v="0"/>
    <n v="4"/>
    <x v="1"/>
    <x v="1"/>
    <x v="0"/>
    <x v="1"/>
  </r>
  <r>
    <n v="387"/>
    <x v="5"/>
    <n v="6"/>
    <x v="0"/>
    <x v="1"/>
    <x v="1"/>
    <x v="0"/>
  </r>
  <r>
    <n v="388"/>
    <x v="5"/>
    <n v="4"/>
    <x v="1"/>
    <x v="0"/>
    <x v="0"/>
    <x v="0"/>
  </r>
  <r>
    <n v="389"/>
    <x v="3"/>
    <n v="4"/>
    <x v="0"/>
    <x v="0"/>
    <x v="1"/>
    <x v="0"/>
  </r>
  <r>
    <n v="390"/>
    <x v="4"/>
    <n v="6"/>
    <x v="1"/>
    <x v="1"/>
    <x v="0"/>
    <x v="1"/>
  </r>
  <r>
    <n v="391"/>
    <x v="0"/>
    <n v="3"/>
    <x v="1"/>
    <x v="0"/>
    <x v="0"/>
    <x v="0"/>
  </r>
  <r>
    <n v="392"/>
    <x v="5"/>
    <n v="7"/>
    <x v="0"/>
    <x v="1"/>
    <x v="1"/>
    <x v="1"/>
  </r>
  <r>
    <n v="393"/>
    <x v="4"/>
    <n v="7"/>
    <x v="1"/>
    <x v="0"/>
    <x v="0"/>
    <x v="0"/>
  </r>
  <r>
    <n v="394"/>
    <x v="5"/>
    <n v="7"/>
    <x v="1"/>
    <x v="1"/>
    <x v="0"/>
    <x v="0"/>
  </r>
  <r>
    <n v="395"/>
    <x v="1"/>
    <n v="3"/>
    <x v="1"/>
    <x v="1"/>
    <x v="0"/>
    <x v="1"/>
  </r>
  <r>
    <n v="396"/>
    <x v="5"/>
    <n v="5"/>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6A8A21-DF24-45F6-AC0E-5E39F9649CBA}" name="樞紐分析表56" cacheId="4"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B11:J15" firstHeaderRow="1" firstDataRow="2" firstDataCol="1"/>
  <pivotFields count="7">
    <pivotField showAll="0"/>
    <pivotField axis="axisCol" dataField="1" showAll="0">
      <items count="8">
        <item x="6"/>
        <item x="0"/>
        <item x="3"/>
        <item x="1"/>
        <item x="2"/>
        <item x="5"/>
        <item x="4"/>
        <item t="default"/>
      </items>
    </pivotField>
    <pivotField showAll="0"/>
    <pivotField axis="axisRow" numFmtId="1" showAll="0">
      <items count="3">
        <item x="0"/>
        <item x="1"/>
        <item t="default"/>
      </items>
    </pivotField>
    <pivotField numFmtId="1" showAll="0"/>
    <pivotField numFmtId="1" showAll="0"/>
    <pivotField numFmtId="1" showAll="0"/>
  </pivotFields>
  <rowFields count="1">
    <field x="3"/>
  </rowFields>
  <rowItems count="3">
    <i>
      <x/>
    </i>
    <i>
      <x v="1"/>
    </i>
    <i t="grand">
      <x/>
    </i>
  </rowItems>
  <colFields count="1">
    <field x="1"/>
  </colFields>
  <colItems count="8">
    <i>
      <x/>
    </i>
    <i>
      <x v="1"/>
    </i>
    <i>
      <x v="2"/>
    </i>
    <i>
      <x v="3"/>
    </i>
    <i>
      <x v="4"/>
    </i>
    <i>
      <x v="5"/>
    </i>
    <i>
      <x v="6"/>
    </i>
    <i t="grand">
      <x/>
    </i>
  </colItems>
  <dataFields count="1">
    <dataField name="計數 - Purchase Online" fld="1" subtotal="count" baseField="3"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33FAAE-01AF-456E-80A8-3E63C9A082D9}" name="樞紐分析表57" cacheId="4"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B4:J8" firstHeaderRow="1" firstDataRow="2" firstDataCol="1"/>
  <pivotFields count="7">
    <pivotField showAll="0"/>
    <pivotField axis="axisCol" dataField="1" showAll="0">
      <items count="8">
        <item x="6"/>
        <item x="0"/>
        <item x="3"/>
        <item x="1"/>
        <item x="2"/>
        <item x="5"/>
        <item x="4"/>
        <item t="default"/>
      </items>
    </pivotField>
    <pivotField showAll="0"/>
    <pivotField numFmtId="1" showAll="0"/>
    <pivotField axis="axisRow" numFmtId="1" showAll="0">
      <items count="3">
        <item x="1"/>
        <item x="0"/>
        <item t="default"/>
      </items>
    </pivotField>
    <pivotField numFmtId="1" showAll="0"/>
    <pivotField numFmtId="1" showAll="0"/>
  </pivotFields>
  <rowFields count="1">
    <field x="4"/>
  </rowFields>
  <rowItems count="3">
    <i>
      <x/>
    </i>
    <i>
      <x v="1"/>
    </i>
    <i t="grand">
      <x/>
    </i>
  </rowItems>
  <colFields count="1">
    <field x="1"/>
  </colFields>
  <colItems count="8">
    <i>
      <x/>
    </i>
    <i>
      <x v="1"/>
    </i>
    <i>
      <x v="2"/>
    </i>
    <i>
      <x v="3"/>
    </i>
    <i>
      <x v="4"/>
    </i>
    <i>
      <x v="5"/>
    </i>
    <i>
      <x v="6"/>
    </i>
    <i t="grand">
      <x/>
    </i>
  </colItems>
  <dataFields count="1">
    <dataField name="計數 - Purchase Online" fld="1" subtotal="count" baseField="4"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1C4244-961D-4358-8EC6-E876D591DBB3}" name="樞紐分析表58" cacheId="4"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2:I6" firstHeaderRow="1" firstDataRow="2" firstDataCol="1"/>
  <pivotFields count="7">
    <pivotField showAll="0"/>
    <pivotField axis="axisCol" dataField="1" showAll="0">
      <items count="8">
        <item x="6"/>
        <item x="0"/>
        <item x="3"/>
        <item x="1"/>
        <item x="2"/>
        <item x="5"/>
        <item x="4"/>
        <item t="default"/>
      </items>
    </pivotField>
    <pivotField showAll="0"/>
    <pivotField numFmtId="1" showAll="0"/>
    <pivotField numFmtId="1" showAll="0"/>
    <pivotField axis="axisRow" numFmtId="1" showAll="0">
      <items count="3">
        <item x="0"/>
        <item x="1"/>
        <item t="default"/>
      </items>
    </pivotField>
    <pivotField numFmtId="1" showAll="0"/>
  </pivotFields>
  <rowFields count="1">
    <field x="5"/>
  </rowFields>
  <rowItems count="3">
    <i>
      <x/>
    </i>
    <i>
      <x v="1"/>
    </i>
    <i t="grand">
      <x/>
    </i>
  </rowItems>
  <colFields count="1">
    <field x="1"/>
  </colFields>
  <colItems count="8">
    <i>
      <x/>
    </i>
    <i>
      <x v="1"/>
    </i>
    <i>
      <x v="2"/>
    </i>
    <i>
      <x v="3"/>
    </i>
    <i>
      <x v="4"/>
    </i>
    <i>
      <x v="5"/>
    </i>
    <i>
      <x v="6"/>
    </i>
    <i t="grand">
      <x/>
    </i>
  </colItems>
  <dataFields count="1">
    <dataField name="計數 - Purchase Online" fld="1" subtotal="count" baseField="5"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2DF998-3FA8-4DE9-8315-E8777A437343}" name="樞紐分析表59" cacheId="4"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2:I6" firstHeaderRow="1" firstDataRow="2" firstDataCol="1"/>
  <pivotFields count="7">
    <pivotField showAll="0"/>
    <pivotField axis="axisCol" dataField="1" showAll="0">
      <items count="8">
        <item x="6"/>
        <item x="0"/>
        <item x="3"/>
        <item x="1"/>
        <item x="2"/>
        <item x="5"/>
        <item x="4"/>
        <item t="default"/>
      </items>
    </pivotField>
    <pivotField showAll="0"/>
    <pivotField numFmtId="1" showAll="0"/>
    <pivotField numFmtId="1" showAll="0"/>
    <pivotField numFmtId="1" showAll="0"/>
    <pivotField axis="axisRow" numFmtId="1" showAll="0">
      <items count="3">
        <item x="0"/>
        <item x="1"/>
        <item t="default"/>
      </items>
    </pivotField>
  </pivotFields>
  <rowFields count="1">
    <field x="6"/>
  </rowFields>
  <rowItems count="3">
    <i>
      <x/>
    </i>
    <i>
      <x v="1"/>
    </i>
    <i t="grand">
      <x/>
    </i>
  </rowItems>
  <colFields count="1">
    <field x="1"/>
  </colFields>
  <colItems count="8">
    <i>
      <x/>
    </i>
    <i>
      <x v="1"/>
    </i>
    <i>
      <x v="2"/>
    </i>
    <i>
      <x v="3"/>
    </i>
    <i>
      <x v="4"/>
    </i>
    <i>
      <x v="5"/>
    </i>
    <i>
      <x v="6"/>
    </i>
    <i t="grand">
      <x/>
    </i>
  </colItems>
  <dataFields count="1">
    <dataField name="計數 - Purchase Online" fld="1" subtotal="count" baseField="6"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FA57E5-CC88-48F9-937D-FD504E51E529}" name="表格2" displayName="表格2" ref="A18:G414" totalsRowShown="0" headerRowDxfId="11" dataDxfId="9" headerRowBorderDxfId="10" tableBorderDxfId="8" totalsRowBorderDxfId="7">
  <autoFilter ref="A18:G414" xr:uid="{44FA57E5-CC88-48F9-937D-FD504E51E529}"/>
  <tableColumns count="7">
    <tableColumn id="1" xr3:uid="{DB1D446F-1CCB-4F26-B5AE-BF472FE4B76E}" name="Subject" dataDxfId="6"/>
    <tableColumn id="2" xr3:uid="{18DA0C96-BB81-46D1-B4E5-4E480882A1A8}" name="Purchase Online" dataDxfId="5"/>
    <tableColumn id="3" xr3:uid="{EEF9A513-7553-415F-895F-DA098F94119F}" name="Online Quality" dataDxfId="4"/>
    <tableColumn id="4" xr3:uid="{B20DD3D0-D9A1-489C-8EBB-536FBFADA9FB}" name="Customer" dataDxfId="3"/>
    <tableColumn id="5" xr3:uid="{1EFA6C1C-A1CD-47C1-BDC7-A884BAD7835B}" name="Gender" dataDxfId="2"/>
    <tableColumn id="6" xr3:uid="{19D51145-F907-4323-A5C0-0E55F1AB4329}" name="Millenial" dataDxfId="1"/>
    <tableColumn id="7" xr3:uid="{4001CA39-2FF1-4C79-B8CD-C1865CEEDDB9}" name="Incom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1657D-70D9-49AA-B515-0CC1638183FB}">
  <sheetPr>
    <tabColor theme="8"/>
  </sheetPr>
  <dimension ref="A1:E1000"/>
  <sheetViews>
    <sheetView topLeftCell="A2" workbookViewId="0">
      <selection activeCell="C26" sqref="C26"/>
    </sheetView>
  </sheetViews>
  <sheetFormatPr defaultColWidth="16.26953125" defaultRowHeight="14.5"/>
  <cols>
    <col min="1" max="1" width="64.6328125" customWidth="1"/>
    <col min="2" max="2" width="13.08984375" customWidth="1"/>
    <col min="3" max="3" width="19" customWidth="1"/>
    <col min="4" max="26" width="9.7265625" customWidth="1"/>
  </cols>
  <sheetData>
    <row r="1" spans="1:5" ht="14.25" customHeight="1">
      <c r="A1" s="1" t="s">
        <v>0</v>
      </c>
      <c r="B1" s="2"/>
    </row>
    <row r="2" spans="1:5" ht="14.25" customHeight="1">
      <c r="A2" s="3"/>
      <c r="B2" s="2"/>
      <c r="E2" s="4" t="s">
        <v>1</v>
      </c>
    </row>
    <row r="3" spans="1:5" ht="14.25" customHeight="1">
      <c r="A3" s="93" t="s">
        <v>2</v>
      </c>
      <c r="B3" s="94"/>
    </row>
    <row r="4" spans="1:5" ht="14.25" customHeight="1">
      <c r="A4" s="3"/>
      <c r="B4" s="2"/>
    </row>
    <row r="5" spans="1:5" ht="14.25" customHeight="1">
      <c r="A5" s="95" t="s">
        <v>3</v>
      </c>
      <c r="B5" s="94"/>
    </row>
    <row r="6" spans="1:5" ht="14.25" customHeight="1">
      <c r="B6" s="2"/>
    </row>
    <row r="7" spans="1:5" ht="14.25" customHeight="1">
      <c r="A7" s="5" t="s">
        <v>4</v>
      </c>
      <c r="B7" s="6">
        <f>197/819</f>
        <v>0.24053724053724054</v>
      </c>
    </row>
    <row r="8" spans="1:5" ht="14.25" customHeight="1">
      <c r="A8" s="7" t="s">
        <v>5</v>
      </c>
      <c r="B8" s="8">
        <f>151/819</f>
        <v>0.18437118437118438</v>
      </c>
    </row>
    <row r="9" spans="1:5" ht="14.25" customHeight="1">
      <c r="A9" s="5" t="s">
        <v>6</v>
      </c>
      <c r="B9" s="6">
        <f>90/819</f>
        <v>0.10989010989010989</v>
      </c>
    </row>
    <row r="10" spans="1:5" ht="14.25" customHeight="1">
      <c r="A10" s="5" t="s">
        <v>7</v>
      </c>
      <c r="B10" s="6">
        <f>84/819</f>
        <v>0.10256410256410256</v>
      </c>
    </row>
    <row r="11" spans="1:5" ht="14.25" customHeight="1">
      <c r="A11" s="5" t="s">
        <v>8</v>
      </c>
      <c r="B11" s="6">
        <f>83/819</f>
        <v>0.10134310134310134</v>
      </c>
    </row>
    <row r="12" spans="1:5" ht="14.25" customHeight="1">
      <c r="A12" s="5" t="s">
        <v>9</v>
      </c>
      <c r="B12" s="6">
        <f>61/819</f>
        <v>7.448107448107448E-2</v>
      </c>
    </row>
    <row r="13" spans="1:5" ht="14.25" customHeight="1">
      <c r="A13" s="5" t="s">
        <v>10</v>
      </c>
      <c r="B13" s="6">
        <f>47/819</f>
        <v>5.7387057387057384E-2</v>
      </c>
    </row>
    <row r="14" spans="1:5" ht="14.25" customHeight="1">
      <c r="A14" s="5" t="s">
        <v>11</v>
      </c>
      <c r="B14" s="6">
        <f>39/819</f>
        <v>4.7619047619047616E-2</v>
      </c>
    </row>
    <row r="15" spans="1:5" ht="14.25" customHeight="1">
      <c r="A15" s="5" t="s">
        <v>12</v>
      </c>
      <c r="B15" s="6">
        <f>67/819</f>
        <v>8.1807081807081808E-2</v>
      </c>
    </row>
    <row r="16" spans="1:5" ht="14.25" customHeight="1"/>
    <row r="17" spans="1:2" ht="14.25" customHeight="1"/>
    <row r="18" spans="1:2" ht="14.25" customHeight="1">
      <c r="A18" s="9" t="s">
        <v>13</v>
      </c>
      <c r="B18" s="6">
        <f>197/819</f>
        <v>0.24053724053724054</v>
      </c>
    </row>
    <row r="19" spans="1:2" ht="14.25" customHeight="1">
      <c r="A19" s="10" t="s">
        <v>14</v>
      </c>
      <c r="B19" s="8">
        <f>151/819</f>
        <v>0.18437118437118438</v>
      </c>
    </row>
    <row r="20" spans="1:2" ht="14.25" customHeight="1">
      <c r="A20" s="9" t="s">
        <v>15</v>
      </c>
      <c r="B20" s="6">
        <f>90/819</f>
        <v>0.10989010989010989</v>
      </c>
    </row>
    <row r="21" spans="1:2" ht="14.25" customHeight="1">
      <c r="A21" s="9" t="s">
        <v>16</v>
      </c>
      <c r="B21" s="6">
        <f>84/819</f>
        <v>0.10256410256410256</v>
      </c>
    </row>
    <row r="22" spans="1:2" ht="14.25" customHeight="1">
      <c r="A22" s="9" t="s">
        <v>17</v>
      </c>
      <c r="B22" s="6">
        <f>83/819</f>
        <v>0.10134310134310134</v>
      </c>
    </row>
    <row r="23" spans="1:2" ht="14.25" customHeight="1">
      <c r="A23" s="9" t="s">
        <v>18</v>
      </c>
      <c r="B23" s="6">
        <f>61/819</f>
        <v>7.448107448107448E-2</v>
      </c>
    </row>
    <row r="24" spans="1:2" ht="14.25" customHeight="1">
      <c r="A24" s="5" t="s">
        <v>10</v>
      </c>
      <c r="B24" s="6">
        <f>47/819</f>
        <v>5.7387057387057384E-2</v>
      </c>
    </row>
    <row r="25" spans="1:2" ht="14.25" customHeight="1">
      <c r="A25" s="9" t="s">
        <v>19</v>
      </c>
      <c r="B25" s="6">
        <f>39/819</f>
        <v>4.7619047619047616E-2</v>
      </c>
    </row>
    <row r="26" spans="1:2" ht="14.25" customHeight="1">
      <c r="A26" s="5" t="s">
        <v>12</v>
      </c>
      <c r="B26" s="6">
        <f>67/819</f>
        <v>8.1807081807081808E-2</v>
      </c>
    </row>
    <row r="27" spans="1:2" ht="14.25" customHeight="1"/>
    <row r="28" spans="1:2" ht="14.25" customHeight="1"/>
    <row r="29" spans="1:2" ht="14.25" customHeight="1"/>
    <row r="30" spans="1:2" ht="14.25" customHeight="1"/>
    <row r="31" spans="1:2" ht="14.25" customHeight="1"/>
    <row r="32" spans="1:2" ht="14.25" customHeight="1"/>
    <row r="33" customFormat="1" ht="14.25" customHeight="1"/>
    <row r="34" customFormat="1" ht="14.25" customHeight="1"/>
    <row r="35" customFormat="1" ht="14.25" customHeight="1"/>
    <row r="36" customFormat="1" ht="14.25" customHeight="1"/>
    <row r="37" customFormat="1" ht="14.25" customHeight="1"/>
    <row r="38" customFormat="1" ht="14.25" customHeight="1"/>
    <row r="39" customFormat="1" ht="14.25" customHeight="1"/>
    <row r="40" customFormat="1" ht="14.25" customHeight="1"/>
    <row r="41" customFormat="1" ht="14.25" customHeight="1"/>
    <row r="42" customFormat="1" ht="14.25" customHeight="1"/>
    <row r="43" customFormat="1" ht="14.25" customHeight="1"/>
    <row r="44" customFormat="1" ht="14.25" customHeight="1"/>
    <row r="45" customFormat="1" ht="14.25" customHeight="1"/>
    <row r="46" customFormat="1" ht="14.25" customHeight="1"/>
    <row r="47" customFormat="1" ht="14.25" customHeight="1"/>
    <row r="48" customFormat="1" ht="14.25" customHeight="1"/>
    <row r="49" customFormat="1" ht="14.25" customHeight="1"/>
    <row r="50" customFormat="1" ht="14.25" customHeight="1"/>
    <row r="51" customFormat="1" ht="14.25" customHeight="1"/>
    <row r="52" customFormat="1" ht="14.25" customHeight="1"/>
    <row r="53" customFormat="1" ht="14.25" customHeight="1"/>
    <row r="54" customFormat="1" ht="14.25" customHeight="1"/>
    <row r="55" customFormat="1" ht="14.25" customHeight="1"/>
    <row r="56" customFormat="1" ht="14.25" customHeight="1"/>
    <row r="57" customFormat="1" ht="14.25" customHeight="1"/>
    <row r="58" customFormat="1" ht="14.25" customHeight="1"/>
    <row r="59" customFormat="1" ht="14.25" customHeight="1"/>
    <row r="60" customFormat="1" ht="14.25" customHeight="1"/>
    <row r="61" customFormat="1" ht="14.25" customHeight="1"/>
    <row r="62" customFormat="1" ht="14.25" customHeight="1"/>
    <row r="63" customFormat="1" ht="14.25" customHeight="1"/>
    <row r="64" customFormat="1" ht="14.25" customHeight="1"/>
    <row r="65" customFormat="1" ht="14.25" customHeight="1"/>
    <row r="66" customFormat="1" ht="14.25" customHeight="1"/>
    <row r="67" customFormat="1" ht="14.25" customHeight="1"/>
    <row r="68" customFormat="1" ht="14.25" customHeight="1"/>
    <row r="69" customFormat="1" ht="14.25" customHeight="1"/>
    <row r="70" customFormat="1" ht="14.25" customHeight="1"/>
    <row r="71" customFormat="1" ht="14.25" customHeight="1"/>
    <row r="72" customFormat="1" ht="14.25" customHeight="1"/>
    <row r="73" customFormat="1" ht="14.25" customHeight="1"/>
    <row r="74" customFormat="1" ht="14.25" customHeight="1"/>
    <row r="75" customFormat="1" ht="14.25" customHeight="1"/>
    <row r="76" customFormat="1" ht="14.25" customHeight="1"/>
    <row r="77" customFormat="1" ht="14.25" customHeight="1"/>
    <row r="78" customFormat="1" ht="14.25" customHeight="1"/>
    <row r="79" customFormat="1" ht="14.25" customHeight="1"/>
    <row r="80" customFormat="1" ht="14.25" customHeight="1"/>
    <row r="81" customFormat="1" ht="14.25" customHeight="1"/>
    <row r="82" customFormat="1" ht="14.25" customHeight="1"/>
    <row r="83" customFormat="1" ht="14.25" customHeight="1"/>
    <row r="84" customFormat="1" ht="14.25" customHeight="1"/>
    <row r="85" customFormat="1" ht="14.25" customHeight="1"/>
    <row r="86" customFormat="1" ht="14.25" customHeight="1"/>
    <row r="87" customFormat="1" ht="14.25" customHeight="1"/>
    <row r="88" customFormat="1" ht="14.25" customHeight="1"/>
    <row r="89" customFormat="1" ht="14.25" customHeight="1"/>
    <row r="90" customFormat="1" ht="14.25" customHeight="1"/>
    <row r="91" customFormat="1" ht="14.25" customHeight="1"/>
    <row r="92" customFormat="1" ht="14.25" customHeight="1"/>
    <row r="93" customFormat="1" ht="14.25" customHeight="1"/>
    <row r="94" customFormat="1" ht="14.25" customHeight="1"/>
    <row r="95" customFormat="1" ht="14.25" customHeight="1"/>
    <row r="96" customFormat="1" ht="14.25" customHeight="1"/>
    <row r="97" customFormat="1" ht="14.25" customHeight="1"/>
    <row r="98" customFormat="1" ht="14.25" customHeight="1"/>
    <row r="99" customFormat="1" ht="14.25" customHeight="1"/>
    <row r="100" customFormat="1" ht="14.25" customHeight="1"/>
    <row r="101" customFormat="1" ht="14.25" customHeight="1"/>
    <row r="102" customFormat="1" ht="14.25" customHeight="1"/>
    <row r="103" customFormat="1" ht="14.25" customHeight="1"/>
    <row r="104" customFormat="1" ht="14.25" customHeight="1"/>
    <row r="105" customFormat="1" ht="14.25" customHeight="1"/>
    <row r="106" customFormat="1" ht="14.25" customHeight="1"/>
    <row r="107" customFormat="1" ht="14.25" customHeight="1"/>
    <row r="108" customFormat="1" ht="14.25" customHeight="1"/>
    <row r="109" customFormat="1" ht="14.25" customHeight="1"/>
    <row r="110" customFormat="1" ht="14.25" customHeight="1"/>
    <row r="111" customFormat="1" ht="14.25" customHeight="1"/>
    <row r="112" customFormat="1" ht="14.25" customHeight="1"/>
    <row r="113" customFormat="1" ht="14.25" customHeight="1"/>
    <row r="114" customFormat="1" ht="14.25" customHeight="1"/>
    <row r="115" customFormat="1" ht="14.25" customHeight="1"/>
    <row r="116" customFormat="1" ht="14.25" customHeight="1"/>
    <row r="117" customFormat="1" ht="14.25" customHeight="1"/>
    <row r="118" customFormat="1" ht="14.25" customHeight="1"/>
    <row r="119" customFormat="1" ht="14.25" customHeight="1"/>
    <row r="120" customFormat="1" ht="14.25" customHeight="1"/>
    <row r="121" customFormat="1" ht="14.25" customHeight="1"/>
    <row r="122" customFormat="1" ht="14.25" customHeight="1"/>
    <row r="123" customFormat="1" ht="14.25" customHeight="1"/>
    <row r="124" customFormat="1" ht="14.25" customHeight="1"/>
    <row r="125" customFormat="1" ht="14.25" customHeight="1"/>
    <row r="126" customFormat="1" ht="14.25" customHeight="1"/>
    <row r="127" customFormat="1" ht="14.25" customHeight="1"/>
    <row r="128" customFormat="1" ht="14.25" customHeight="1"/>
    <row r="129" customFormat="1" ht="14.25" customHeight="1"/>
    <row r="130" customFormat="1" ht="14.25" customHeight="1"/>
    <row r="131" customFormat="1" ht="14.25" customHeight="1"/>
    <row r="132" customFormat="1" ht="14.25" customHeight="1"/>
    <row r="133" customFormat="1" ht="14.25" customHeight="1"/>
    <row r="134" customFormat="1" ht="14.25" customHeight="1"/>
    <row r="135" customFormat="1" ht="14.25" customHeight="1"/>
    <row r="136" customFormat="1" ht="14.25" customHeight="1"/>
    <row r="137" customFormat="1" ht="14.25" customHeight="1"/>
    <row r="138" customFormat="1" ht="14.25" customHeight="1"/>
    <row r="139" customFormat="1" ht="14.25" customHeight="1"/>
    <row r="140" customFormat="1" ht="14.25" customHeight="1"/>
    <row r="141" customFormat="1" ht="14.25" customHeight="1"/>
    <row r="142" customFormat="1" ht="14.25" customHeight="1"/>
    <row r="143" customFormat="1" ht="14.25" customHeight="1"/>
    <row r="144" customFormat="1" ht="14.25" customHeight="1"/>
    <row r="145" customFormat="1" ht="14.25" customHeight="1"/>
    <row r="146" customFormat="1" ht="14.25" customHeight="1"/>
    <row r="147" customFormat="1" ht="14.25" customHeight="1"/>
    <row r="148" customFormat="1" ht="14.25" customHeight="1"/>
    <row r="149" customFormat="1" ht="14.25" customHeight="1"/>
    <row r="150" customFormat="1" ht="14.25" customHeight="1"/>
    <row r="151" customFormat="1" ht="14.25" customHeight="1"/>
    <row r="152" customFormat="1" ht="14.25" customHeight="1"/>
    <row r="153" customFormat="1" ht="14.25" customHeight="1"/>
    <row r="154" customFormat="1" ht="14.25" customHeight="1"/>
    <row r="155" customFormat="1" ht="14.25" customHeight="1"/>
    <row r="156" customFormat="1" ht="14.25" customHeight="1"/>
    <row r="157" customFormat="1" ht="14.25" customHeight="1"/>
    <row r="158" customFormat="1" ht="14.25" customHeight="1"/>
    <row r="159" customFormat="1" ht="14.25" customHeight="1"/>
    <row r="160" customFormat="1" ht="14.25" customHeight="1"/>
    <row r="161" customFormat="1" ht="14.25" customHeight="1"/>
    <row r="162" customFormat="1" ht="14.25" customHeight="1"/>
    <row r="163" customFormat="1" ht="14.25" customHeight="1"/>
    <row r="164" customFormat="1" ht="14.25" customHeight="1"/>
    <row r="165" customFormat="1" ht="14.25" customHeight="1"/>
    <row r="166" customFormat="1" ht="14.25" customHeight="1"/>
    <row r="167" customFormat="1" ht="14.25" customHeight="1"/>
    <row r="168" customFormat="1" ht="14.25" customHeight="1"/>
    <row r="169" customFormat="1" ht="14.25" customHeight="1"/>
    <row r="170" customFormat="1" ht="14.25" customHeight="1"/>
    <row r="171" customFormat="1" ht="14.25" customHeight="1"/>
    <row r="172" customFormat="1" ht="14.25" customHeight="1"/>
    <row r="173" customFormat="1" ht="14.25" customHeight="1"/>
    <row r="174" customFormat="1" ht="14.25" customHeight="1"/>
    <row r="175" customFormat="1" ht="14.25" customHeight="1"/>
    <row r="176" customFormat="1" ht="14.25" customHeight="1"/>
    <row r="177" customFormat="1" ht="14.25" customHeight="1"/>
    <row r="178" customFormat="1" ht="14.25" customHeight="1"/>
    <row r="179" customFormat="1" ht="14.25" customHeight="1"/>
    <row r="180" customFormat="1" ht="14.25" customHeight="1"/>
    <row r="181" customFormat="1" ht="14.25" customHeight="1"/>
    <row r="182" customFormat="1" ht="14.25" customHeight="1"/>
    <row r="183" customFormat="1" ht="14.25" customHeight="1"/>
    <row r="184" customFormat="1" ht="14.25" customHeight="1"/>
    <row r="185" customFormat="1" ht="14.25" customHeight="1"/>
    <row r="186" customFormat="1" ht="14.25" customHeight="1"/>
    <row r="187" customFormat="1" ht="14.25" customHeight="1"/>
    <row r="188" customFormat="1" ht="14.25" customHeight="1"/>
    <row r="189" customFormat="1" ht="14.25" customHeight="1"/>
    <row r="190" customFormat="1" ht="14.25" customHeight="1"/>
    <row r="191" customFormat="1" ht="14.25" customHeight="1"/>
    <row r="192" customFormat="1" ht="14.25" customHeight="1"/>
    <row r="193" customFormat="1" ht="14.25" customHeight="1"/>
    <row r="194" customFormat="1" ht="14.25" customHeight="1"/>
    <row r="195" customFormat="1" ht="14.25" customHeight="1"/>
    <row r="196" customFormat="1" ht="14.25" customHeight="1"/>
    <row r="197" customFormat="1" ht="14.25" customHeight="1"/>
    <row r="198" customFormat="1" ht="14.25" customHeight="1"/>
    <row r="199" customFormat="1" ht="14.25" customHeight="1"/>
    <row r="200" customFormat="1" ht="14.25" customHeight="1"/>
    <row r="201" customFormat="1" ht="14.25" customHeight="1"/>
    <row r="202" customFormat="1" ht="14.25" customHeight="1"/>
    <row r="203" customFormat="1" ht="14.25" customHeight="1"/>
    <row r="204" customFormat="1" ht="14.25" customHeight="1"/>
    <row r="205" customFormat="1" ht="14.25" customHeight="1"/>
    <row r="206" customFormat="1" ht="14.25" customHeight="1"/>
    <row r="207" customFormat="1" ht="14.25" customHeight="1"/>
    <row r="208" customFormat="1" ht="14.25" customHeight="1"/>
    <row r="209" customFormat="1" ht="14.25" customHeight="1"/>
    <row r="210" customFormat="1" ht="14.25" customHeight="1"/>
    <row r="211" customFormat="1" ht="14.25" customHeight="1"/>
    <row r="212" customFormat="1" ht="14.25" customHeight="1"/>
    <row r="213" customFormat="1" ht="14.25" customHeight="1"/>
    <row r="214" customFormat="1" ht="14.25" customHeight="1"/>
    <row r="215" customFormat="1" ht="14.25" customHeight="1"/>
    <row r="216" customFormat="1" ht="14.25" customHeight="1"/>
    <row r="217" customFormat="1" ht="14.25" customHeight="1"/>
    <row r="218" customFormat="1" ht="14.25" customHeight="1"/>
    <row r="219" customFormat="1" ht="14.25" customHeight="1"/>
    <row r="220" customFormat="1" ht="14.25" customHeight="1"/>
    <row r="221" customFormat="1" ht="14.25" customHeight="1"/>
    <row r="222" customFormat="1" ht="14.25" customHeight="1"/>
    <row r="223" customFormat="1" ht="14.25" customHeight="1"/>
    <row r="224" customFormat="1" ht="14.25" customHeight="1"/>
    <row r="225" customFormat="1" ht="14.25" customHeight="1"/>
    <row r="226" customFormat="1" ht="14.25" customHeight="1"/>
    <row r="227" customFormat="1" ht="14.25" customHeight="1"/>
    <row r="228" customFormat="1" ht="14.25" customHeight="1"/>
    <row r="229" customFormat="1" ht="14.25" customHeight="1"/>
    <row r="230" customFormat="1" ht="14.25" customHeight="1"/>
    <row r="231" customFormat="1" ht="14.25" customHeight="1"/>
    <row r="232" customFormat="1" ht="14.25" customHeight="1"/>
    <row r="233" customFormat="1" ht="14.25" customHeight="1"/>
    <row r="234" customFormat="1" ht="14.25" customHeight="1"/>
    <row r="235" customFormat="1" ht="14.25" customHeight="1"/>
    <row r="236" customFormat="1" ht="14.25" customHeight="1"/>
    <row r="237" customFormat="1" ht="14.25" customHeight="1"/>
    <row r="238" customFormat="1" ht="14.25" customHeight="1"/>
    <row r="239" customFormat="1" ht="14.25" customHeight="1"/>
    <row r="240" customFormat="1" ht="14.25" customHeight="1"/>
    <row r="241" customFormat="1" ht="14.25" customHeight="1"/>
    <row r="242" customFormat="1" ht="14.25" customHeight="1"/>
    <row r="243" customFormat="1" ht="14.25" customHeight="1"/>
    <row r="244" customFormat="1" ht="14.25" customHeight="1"/>
    <row r="245" customFormat="1" ht="14.25" customHeight="1"/>
    <row r="246" customFormat="1" ht="14.25" customHeight="1"/>
    <row r="247" customFormat="1" ht="14.25" customHeight="1"/>
    <row r="248" customFormat="1" ht="14.25" customHeight="1"/>
    <row r="249" customFormat="1" ht="14.25" customHeight="1"/>
    <row r="250" customFormat="1" ht="14.25" customHeight="1"/>
    <row r="251" customFormat="1" ht="14.25" customHeight="1"/>
    <row r="252" customFormat="1" ht="14.25" customHeight="1"/>
    <row r="253" customFormat="1" ht="14.25" customHeight="1"/>
    <row r="254" customFormat="1" ht="14.25" customHeight="1"/>
    <row r="255" customFormat="1" ht="14.25" customHeight="1"/>
    <row r="256" customFormat="1" ht="14.25" customHeight="1"/>
    <row r="257" customFormat="1" ht="14.25" customHeight="1"/>
    <row r="258" customFormat="1" ht="14.25" customHeight="1"/>
    <row r="259" customFormat="1" ht="14.25" customHeight="1"/>
    <row r="260" customFormat="1" ht="14.25" customHeight="1"/>
    <row r="261" customFormat="1" ht="14.25" customHeight="1"/>
    <row r="262" customFormat="1" ht="14.25" customHeight="1"/>
    <row r="263" customFormat="1" ht="14.25" customHeight="1"/>
    <row r="264" customFormat="1" ht="14.25" customHeight="1"/>
    <row r="265" customFormat="1" ht="14.25" customHeight="1"/>
    <row r="266" customFormat="1" ht="14.25" customHeight="1"/>
    <row r="267" customFormat="1" ht="14.25" customHeight="1"/>
    <row r="268" customFormat="1" ht="14.25" customHeight="1"/>
    <row r="269" customFormat="1" ht="14.25" customHeight="1"/>
    <row r="270" customFormat="1" ht="14.25" customHeight="1"/>
    <row r="271" customFormat="1" ht="14.25" customHeight="1"/>
    <row r="272" customFormat="1" ht="14.25" customHeight="1"/>
    <row r="273" customFormat="1" ht="14.25" customHeight="1"/>
    <row r="274" customFormat="1" ht="14.25" customHeight="1"/>
    <row r="275" customFormat="1" ht="14.25" customHeight="1"/>
    <row r="276" customFormat="1" ht="14.25" customHeight="1"/>
    <row r="277" customFormat="1" ht="14.25" customHeight="1"/>
    <row r="278" customFormat="1" ht="14.25" customHeight="1"/>
    <row r="279" customFormat="1" ht="14.25" customHeight="1"/>
    <row r="280" customFormat="1" ht="14.25" customHeight="1"/>
    <row r="281" customFormat="1" ht="14.25" customHeight="1"/>
    <row r="282" customFormat="1" ht="14.25" customHeight="1"/>
    <row r="283" customFormat="1" ht="14.25" customHeight="1"/>
    <row r="284" customFormat="1" ht="14.25" customHeight="1"/>
    <row r="285" customFormat="1" ht="14.25" customHeight="1"/>
    <row r="286" customFormat="1" ht="14.25" customHeight="1"/>
    <row r="287" customFormat="1" ht="14.25" customHeight="1"/>
    <row r="288" customFormat="1" ht="14.25" customHeight="1"/>
    <row r="289" customFormat="1" ht="14.25" customHeight="1"/>
    <row r="290" customFormat="1" ht="14.25" customHeight="1"/>
    <row r="291" customFormat="1" ht="14.25" customHeight="1"/>
    <row r="292" customFormat="1" ht="14.25" customHeight="1"/>
    <row r="293" customFormat="1" ht="14.25" customHeight="1"/>
    <row r="294" customFormat="1" ht="14.25" customHeight="1"/>
    <row r="295" customFormat="1" ht="14.25" customHeight="1"/>
    <row r="296" customFormat="1" ht="14.25" customHeight="1"/>
    <row r="297" customFormat="1" ht="14.25" customHeight="1"/>
    <row r="298" customFormat="1" ht="14.25" customHeight="1"/>
    <row r="299" customFormat="1" ht="14.25" customHeight="1"/>
    <row r="300" customFormat="1" ht="14.25" customHeight="1"/>
    <row r="301" customFormat="1" ht="14.25" customHeight="1"/>
    <row r="302" customFormat="1" ht="14.25" customHeight="1"/>
    <row r="303" customFormat="1" ht="14.25" customHeight="1"/>
    <row r="304" customFormat="1" ht="14.25" customHeight="1"/>
    <row r="305" customFormat="1" ht="14.25" customHeight="1"/>
    <row r="306" customFormat="1" ht="14.25" customHeight="1"/>
    <row r="307" customFormat="1" ht="14.25" customHeight="1"/>
    <row r="308" customFormat="1" ht="14.25" customHeight="1"/>
    <row r="309" customFormat="1" ht="14.25" customHeight="1"/>
    <row r="310" customFormat="1" ht="14.25" customHeight="1"/>
    <row r="311" customFormat="1" ht="14.25" customHeight="1"/>
    <row r="312" customFormat="1" ht="14.25" customHeight="1"/>
    <row r="313" customFormat="1" ht="14.25" customHeight="1"/>
    <row r="314" customFormat="1" ht="14.25" customHeight="1"/>
    <row r="315" customFormat="1" ht="14.25" customHeight="1"/>
    <row r="316" customFormat="1" ht="14.25" customHeight="1"/>
    <row r="317" customFormat="1" ht="14.25" customHeight="1"/>
    <row r="318" customFormat="1" ht="14.25" customHeight="1"/>
    <row r="319" customFormat="1" ht="14.25" customHeight="1"/>
    <row r="320" customFormat="1" ht="14.25" customHeight="1"/>
    <row r="321" customFormat="1" ht="14.25" customHeight="1"/>
    <row r="322" customFormat="1" ht="14.25" customHeight="1"/>
    <row r="323" customFormat="1" ht="14.25" customHeight="1"/>
    <row r="324" customFormat="1" ht="14.25" customHeight="1"/>
    <row r="325" customFormat="1" ht="14.25" customHeight="1"/>
    <row r="326" customFormat="1" ht="14.25" customHeight="1"/>
    <row r="327" customFormat="1" ht="14.25" customHeight="1"/>
    <row r="328" customFormat="1" ht="14.25" customHeight="1"/>
    <row r="329" customFormat="1" ht="14.25" customHeight="1"/>
    <row r="330" customFormat="1" ht="14.25" customHeight="1"/>
    <row r="331" customFormat="1" ht="14.25" customHeight="1"/>
    <row r="332" customFormat="1" ht="14.25" customHeight="1"/>
    <row r="333" customFormat="1" ht="14.25" customHeight="1"/>
    <row r="334" customFormat="1" ht="14.25" customHeight="1"/>
    <row r="335" customFormat="1" ht="14.25" customHeight="1"/>
    <row r="336" customFormat="1" ht="14.25" customHeight="1"/>
    <row r="337" customFormat="1" ht="14.25" customHeight="1"/>
    <row r="338" customFormat="1" ht="14.25" customHeight="1"/>
    <row r="339" customFormat="1" ht="14.25" customHeight="1"/>
    <row r="340" customFormat="1" ht="14.25" customHeight="1"/>
    <row r="341" customFormat="1" ht="14.25" customHeight="1"/>
    <row r="342" customFormat="1" ht="14.25" customHeight="1"/>
    <row r="343" customFormat="1" ht="14.25" customHeight="1"/>
    <row r="344" customFormat="1" ht="14.25" customHeight="1"/>
    <row r="345" customFormat="1" ht="14.25" customHeight="1"/>
    <row r="346" customFormat="1" ht="14.25" customHeight="1"/>
    <row r="347" customFormat="1" ht="14.25" customHeight="1"/>
    <row r="348" customFormat="1" ht="14.25" customHeight="1"/>
    <row r="349" customFormat="1" ht="14.25" customHeight="1"/>
    <row r="350" customFormat="1" ht="14.25" customHeight="1"/>
    <row r="351" customFormat="1" ht="14.25" customHeight="1"/>
    <row r="352" customFormat="1" ht="14.25" customHeight="1"/>
    <row r="353" customFormat="1" ht="14.25" customHeight="1"/>
    <row r="354" customFormat="1" ht="14.25" customHeight="1"/>
    <row r="355" customFormat="1" ht="14.25" customHeight="1"/>
    <row r="356" customFormat="1" ht="14.25" customHeight="1"/>
    <row r="357" customFormat="1" ht="14.25" customHeight="1"/>
    <row r="358" customFormat="1" ht="14.25" customHeight="1"/>
    <row r="359" customFormat="1" ht="14.25" customHeight="1"/>
    <row r="360" customFormat="1" ht="14.25" customHeight="1"/>
    <row r="361" customFormat="1" ht="14.25" customHeight="1"/>
    <row r="362" customFormat="1" ht="14.25" customHeight="1"/>
    <row r="363" customFormat="1" ht="14.25" customHeight="1"/>
    <row r="364" customFormat="1" ht="14.25" customHeight="1"/>
    <row r="365" customFormat="1" ht="14.25" customHeight="1"/>
    <row r="366" customFormat="1" ht="14.25" customHeight="1"/>
    <row r="367" customFormat="1" ht="14.25" customHeight="1"/>
    <row r="368" customFormat="1" ht="14.25" customHeight="1"/>
    <row r="369" customFormat="1" ht="14.25" customHeight="1"/>
    <row r="370" customFormat="1" ht="14.25" customHeight="1"/>
    <row r="371" customFormat="1" ht="14.25" customHeight="1"/>
    <row r="372" customFormat="1" ht="14.25" customHeight="1"/>
    <row r="373" customFormat="1" ht="14.25" customHeight="1"/>
    <row r="374" customFormat="1" ht="14.25" customHeight="1"/>
    <row r="375" customFormat="1" ht="14.25" customHeight="1"/>
    <row r="376" customFormat="1" ht="14.25" customHeight="1"/>
    <row r="377" customFormat="1" ht="14.25" customHeight="1"/>
    <row r="378" customFormat="1" ht="14.25" customHeight="1"/>
    <row r="379" customFormat="1" ht="14.25" customHeight="1"/>
    <row r="380" customFormat="1" ht="14.25" customHeight="1"/>
    <row r="381" customFormat="1" ht="14.25" customHeight="1"/>
    <row r="382" customFormat="1" ht="14.25" customHeight="1"/>
    <row r="383" customFormat="1" ht="14.25" customHeight="1"/>
    <row r="384" customFormat="1" ht="14.25" customHeight="1"/>
    <row r="385" customFormat="1" ht="14.25" customHeight="1"/>
    <row r="386" customFormat="1" ht="14.25" customHeight="1"/>
    <row r="387" customFormat="1" ht="14.25" customHeight="1"/>
    <row r="388" customFormat="1" ht="14.25" customHeight="1"/>
    <row r="389" customFormat="1" ht="14.25" customHeight="1"/>
    <row r="390" customFormat="1" ht="14.25" customHeight="1"/>
    <row r="391" customFormat="1" ht="14.25" customHeight="1"/>
    <row r="392" customFormat="1" ht="14.25" customHeight="1"/>
    <row r="393" customFormat="1" ht="14.25" customHeight="1"/>
    <row r="394" customFormat="1" ht="14.25" customHeight="1"/>
    <row r="395" customFormat="1" ht="14.25" customHeight="1"/>
    <row r="396" customFormat="1" ht="14.25" customHeight="1"/>
    <row r="397" customFormat="1" ht="14.25" customHeight="1"/>
    <row r="398" customFormat="1" ht="14.25" customHeight="1"/>
    <row r="399" customFormat="1" ht="14.25" customHeight="1"/>
    <row r="400" customFormat="1" ht="14.25" customHeight="1"/>
    <row r="401" customFormat="1" ht="14.25" customHeight="1"/>
    <row r="402" customFormat="1" ht="14.25" customHeight="1"/>
    <row r="403" customFormat="1" ht="14.25" customHeight="1"/>
    <row r="404" customFormat="1" ht="14.25" customHeight="1"/>
    <row r="405" customFormat="1" ht="14.25" customHeight="1"/>
    <row r="406" customFormat="1" ht="14.25" customHeight="1"/>
    <row r="407" customFormat="1" ht="14.25" customHeight="1"/>
    <row r="408" customFormat="1" ht="14.25" customHeight="1"/>
    <row r="409" customFormat="1" ht="14.25" customHeight="1"/>
    <row r="410" customFormat="1" ht="14.25" customHeight="1"/>
    <row r="411" customFormat="1" ht="14.25" customHeight="1"/>
    <row r="412" customFormat="1" ht="14.25" customHeight="1"/>
    <row r="413" customFormat="1" ht="14.25" customHeight="1"/>
    <row r="414" customFormat="1" ht="14.25" customHeight="1"/>
    <row r="415" customFormat="1" ht="14.25" customHeight="1"/>
    <row r="416" customFormat="1" ht="14.25" customHeight="1"/>
    <row r="417" customFormat="1" ht="14.25" customHeight="1"/>
    <row r="418" customFormat="1" ht="14.25" customHeight="1"/>
    <row r="419" customFormat="1" ht="14.25" customHeight="1"/>
    <row r="420" customFormat="1" ht="14.25" customHeight="1"/>
    <row r="421" customFormat="1" ht="14.25" customHeight="1"/>
    <row r="422" customFormat="1" ht="14.25" customHeight="1"/>
    <row r="423" customFormat="1" ht="14.25" customHeight="1"/>
    <row r="424" customFormat="1" ht="14.25" customHeight="1"/>
    <row r="425" customFormat="1" ht="14.25" customHeight="1"/>
    <row r="426" customFormat="1" ht="14.25" customHeight="1"/>
    <row r="427" customFormat="1" ht="14.25" customHeight="1"/>
    <row r="428" customFormat="1" ht="14.25" customHeight="1"/>
    <row r="429" customFormat="1" ht="14.25" customHeight="1"/>
    <row r="430" customFormat="1" ht="14.25" customHeight="1"/>
    <row r="431" customFormat="1" ht="14.25" customHeight="1"/>
    <row r="432" customFormat="1" ht="14.25" customHeight="1"/>
    <row r="433" customFormat="1" ht="14.25" customHeight="1"/>
    <row r="434" customFormat="1" ht="14.25" customHeight="1"/>
    <row r="435" customFormat="1" ht="14.25" customHeight="1"/>
    <row r="436" customFormat="1" ht="14.25" customHeight="1"/>
    <row r="437" customFormat="1" ht="14.25" customHeight="1"/>
    <row r="438" customFormat="1" ht="14.25" customHeight="1"/>
    <row r="439" customFormat="1" ht="14.25" customHeight="1"/>
    <row r="440" customFormat="1" ht="14.25" customHeight="1"/>
    <row r="441" customFormat="1" ht="14.25" customHeight="1"/>
    <row r="442" customFormat="1" ht="14.25" customHeight="1"/>
    <row r="443" customFormat="1" ht="14.25" customHeight="1"/>
    <row r="444" customFormat="1" ht="14.25" customHeight="1"/>
    <row r="445" customFormat="1" ht="14.25" customHeight="1"/>
    <row r="446" customFormat="1" ht="14.25" customHeight="1"/>
    <row r="447" customFormat="1" ht="14.25" customHeight="1"/>
    <row r="448" customFormat="1" ht="14.25" customHeight="1"/>
    <row r="449" customFormat="1" ht="14.25" customHeight="1"/>
    <row r="450" customFormat="1" ht="14.25" customHeight="1"/>
    <row r="451" customFormat="1" ht="14.25" customHeight="1"/>
    <row r="452" customFormat="1" ht="14.25" customHeight="1"/>
    <row r="453" customFormat="1" ht="14.25" customHeight="1"/>
    <row r="454" customFormat="1" ht="14.25" customHeight="1"/>
    <row r="455" customFormat="1" ht="14.25" customHeight="1"/>
    <row r="456" customFormat="1" ht="14.25" customHeight="1"/>
    <row r="457" customFormat="1" ht="14.25" customHeight="1"/>
    <row r="458" customFormat="1" ht="14.25" customHeight="1"/>
    <row r="459" customFormat="1" ht="14.25" customHeight="1"/>
    <row r="460" customFormat="1" ht="14.25" customHeight="1"/>
    <row r="461" customFormat="1" ht="14.25" customHeight="1"/>
    <row r="462" customFormat="1" ht="14.25" customHeight="1"/>
    <row r="463" customFormat="1" ht="14.25" customHeight="1"/>
    <row r="464" customFormat="1" ht="14.25" customHeight="1"/>
    <row r="465" customFormat="1" ht="14.25" customHeight="1"/>
    <row r="466" customFormat="1" ht="14.25" customHeight="1"/>
    <row r="467" customFormat="1" ht="14.25" customHeight="1"/>
    <row r="468" customFormat="1" ht="14.25" customHeight="1"/>
    <row r="469" customFormat="1" ht="14.25" customHeight="1"/>
    <row r="470" customFormat="1" ht="14.25" customHeight="1"/>
    <row r="471" customFormat="1" ht="14.25" customHeight="1"/>
    <row r="472" customFormat="1" ht="14.25" customHeight="1"/>
    <row r="473" customFormat="1" ht="14.25" customHeight="1"/>
    <row r="474" customFormat="1" ht="14.25" customHeight="1"/>
    <row r="475" customFormat="1" ht="14.25" customHeight="1"/>
    <row r="476" customFormat="1" ht="14.25" customHeight="1"/>
    <row r="477" customFormat="1" ht="14.25" customHeight="1"/>
    <row r="478" customFormat="1" ht="14.25" customHeight="1"/>
    <row r="479" customFormat="1" ht="14.25" customHeight="1"/>
    <row r="480" customFormat="1" ht="14.25" customHeight="1"/>
    <row r="481" customFormat="1" ht="14.25" customHeight="1"/>
    <row r="482" customFormat="1" ht="14.25" customHeight="1"/>
    <row r="483" customFormat="1" ht="14.25" customHeight="1"/>
    <row r="484" customFormat="1" ht="14.25" customHeight="1"/>
    <row r="485" customFormat="1" ht="14.25" customHeight="1"/>
    <row r="486" customFormat="1" ht="14.25" customHeight="1"/>
    <row r="487" customFormat="1" ht="14.25" customHeight="1"/>
    <row r="488" customFormat="1" ht="14.25" customHeight="1"/>
    <row r="489" customFormat="1" ht="14.25" customHeight="1"/>
    <row r="490" customFormat="1" ht="14.25" customHeight="1"/>
    <row r="491" customFormat="1" ht="14.25" customHeight="1"/>
    <row r="492" customFormat="1" ht="14.25" customHeight="1"/>
    <row r="493" customFormat="1" ht="14.25" customHeight="1"/>
    <row r="494" customFormat="1" ht="14.25" customHeight="1"/>
    <row r="495" customFormat="1" ht="14.25" customHeight="1"/>
    <row r="496" customFormat="1" ht="14.25" customHeight="1"/>
    <row r="497" customFormat="1" ht="14.25" customHeight="1"/>
    <row r="498" customFormat="1" ht="14.25" customHeight="1"/>
    <row r="499" customFormat="1" ht="14.25" customHeight="1"/>
    <row r="500" customFormat="1" ht="14.25" customHeight="1"/>
    <row r="501" customFormat="1" ht="14.25" customHeight="1"/>
    <row r="502" customFormat="1" ht="14.25" customHeight="1"/>
    <row r="503" customFormat="1" ht="14.25" customHeight="1"/>
    <row r="504" customFormat="1" ht="14.25" customHeight="1"/>
    <row r="505" customFormat="1" ht="14.25" customHeight="1"/>
    <row r="506" customFormat="1" ht="14.25" customHeight="1"/>
    <row r="507" customFormat="1" ht="14.25" customHeight="1"/>
    <row r="508" customFormat="1" ht="14.25" customHeight="1"/>
    <row r="509" customFormat="1" ht="14.25" customHeight="1"/>
    <row r="510" customFormat="1" ht="14.25" customHeight="1"/>
    <row r="511" customFormat="1" ht="14.25" customHeight="1"/>
    <row r="512" customFormat="1" ht="14.25" customHeight="1"/>
    <row r="513" customFormat="1" ht="14.25" customHeight="1"/>
    <row r="514" customFormat="1" ht="14.25" customHeight="1"/>
    <row r="515" customFormat="1" ht="14.25" customHeight="1"/>
    <row r="516" customFormat="1" ht="14.25" customHeight="1"/>
    <row r="517" customFormat="1" ht="14.25" customHeight="1"/>
    <row r="518" customFormat="1" ht="14.25" customHeight="1"/>
    <row r="519" customFormat="1" ht="14.25" customHeight="1"/>
    <row r="520" customFormat="1" ht="14.25" customHeight="1"/>
    <row r="521" customFormat="1" ht="14.25" customHeight="1"/>
    <row r="522" customFormat="1" ht="14.25" customHeight="1"/>
    <row r="523" customFormat="1" ht="14.25" customHeight="1"/>
    <row r="524" customFormat="1" ht="14.25" customHeight="1"/>
    <row r="525" customFormat="1" ht="14.25" customHeight="1"/>
    <row r="526" customFormat="1" ht="14.25" customHeight="1"/>
    <row r="527" customFormat="1" ht="14.25" customHeight="1"/>
    <row r="528" customFormat="1" ht="14.25" customHeight="1"/>
    <row r="529" customFormat="1" ht="14.25" customHeight="1"/>
    <row r="530" customFormat="1" ht="14.25" customHeight="1"/>
    <row r="531" customFormat="1" ht="14.25" customHeight="1"/>
    <row r="532" customFormat="1" ht="14.25" customHeight="1"/>
    <row r="533" customFormat="1" ht="14.25" customHeight="1"/>
    <row r="534" customFormat="1" ht="14.25" customHeight="1"/>
    <row r="535" customFormat="1" ht="14.25" customHeight="1"/>
    <row r="536" customFormat="1" ht="14.25" customHeight="1"/>
    <row r="537" customFormat="1" ht="14.25" customHeight="1"/>
    <row r="538" customFormat="1" ht="14.25" customHeight="1"/>
    <row r="539" customFormat="1" ht="14.25" customHeight="1"/>
    <row r="540" customFormat="1" ht="14.25" customHeight="1"/>
    <row r="541" customFormat="1" ht="14.25" customHeight="1"/>
    <row r="542" customFormat="1" ht="14.25" customHeight="1"/>
    <row r="543" customFormat="1" ht="14.25" customHeight="1"/>
    <row r="544" customFormat="1" ht="14.25" customHeight="1"/>
    <row r="545" customFormat="1" ht="14.25" customHeight="1"/>
    <row r="546" customFormat="1" ht="14.25" customHeight="1"/>
    <row r="547" customFormat="1" ht="14.25" customHeight="1"/>
    <row r="548" customFormat="1" ht="14.25" customHeight="1"/>
    <row r="549" customFormat="1" ht="14.25" customHeight="1"/>
    <row r="550" customFormat="1" ht="14.25" customHeight="1"/>
    <row r="551" customFormat="1" ht="14.25" customHeight="1"/>
    <row r="552" customFormat="1" ht="14.25" customHeight="1"/>
    <row r="553" customFormat="1" ht="14.25" customHeight="1"/>
    <row r="554" customFormat="1" ht="14.25" customHeight="1"/>
    <row r="555" customFormat="1" ht="14.25" customHeight="1"/>
    <row r="556" customFormat="1" ht="14.25" customHeight="1"/>
    <row r="557" customFormat="1" ht="14.25" customHeight="1"/>
    <row r="558" customFormat="1" ht="14.25" customHeight="1"/>
    <row r="559" customFormat="1" ht="14.25" customHeight="1"/>
    <row r="560" customFormat="1" ht="14.25" customHeight="1"/>
    <row r="561" customFormat="1" ht="14.25" customHeight="1"/>
    <row r="562" customFormat="1" ht="14.25" customHeight="1"/>
    <row r="563" customFormat="1" ht="14.25" customHeight="1"/>
    <row r="564" customFormat="1" ht="14.25" customHeight="1"/>
    <row r="565" customFormat="1" ht="14.25" customHeight="1"/>
    <row r="566" customFormat="1" ht="14.25" customHeight="1"/>
    <row r="567" customFormat="1" ht="14.25" customHeight="1"/>
    <row r="568" customFormat="1" ht="14.25" customHeight="1"/>
    <row r="569" customFormat="1" ht="14.25" customHeight="1"/>
    <row r="570" customFormat="1" ht="14.25" customHeight="1"/>
    <row r="571" customFormat="1" ht="14.25" customHeight="1"/>
    <row r="572" customFormat="1" ht="14.25" customHeight="1"/>
    <row r="573" customFormat="1" ht="14.25" customHeight="1"/>
    <row r="574" customFormat="1" ht="14.25" customHeight="1"/>
    <row r="575" customFormat="1" ht="14.25" customHeight="1"/>
    <row r="576" customFormat="1" ht="14.25" customHeight="1"/>
    <row r="577" customFormat="1" ht="14.25" customHeight="1"/>
    <row r="578" customFormat="1" ht="14.25" customHeight="1"/>
    <row r="579" customFormat="1" ht="14.25" customHeight="1"/>
    <row r="580" customFormat="1" ht="14.25" customHeight="1"/>
    <row r="581" customFormat="1" ht="14.25" customHeight="1"/>
    <row r="582" customFormat="1" ht="14.25" customHeight="1"/>
    <row r="583" customFormat="1" ht="14.25" customHeight="1"/>
    <row r="584" customFormat="1" ht="14.25" customHeight="1"/>
    <row r="585" customFormat="1" ht="14.25" customHeight="1"/>
    <row r="586" customFormat="1" ht="14.25" customHeight="1"/>
    <row r="587" customFormat="1" ht="14.25" customHeight="1"/>
    <row r="588" customFormat="1" ht="14.25" customHeight="1"/>
    <row r="589" customFormat="1" ht="14.25" customHeight="1"/>
    <row r="590" customFormat="1" ht="14.25" customHeight="1"/>
    <row r="591" customFormat="1" ht="14.25" customHeight="1"/>
    <row r="592" customFormat="1" ht="14.25" customHeight="1"/>
    <row r="593" customFormat="1" ht="14.25" customHeight="1"/>
    <row r="594" customFormat="1" ht="14.25" customHeight="1"/>
    <row r="595" customFormat="1" ht="14.25" customHeight="1"/>
    <row r="596" customFormat="1" ht="14.25" customHeight="1"/>
    <row r="597" customFormat="1" ht="14.25" customHeight="1"/>
    <row r="598" customFormat="1" ht="14.25" customHeight="1"/>
    <row r="599" customFormat="1" ht="14.25" customHeight="1"/>
    <row r="600" customFormat="1" ht="14.25" customHeight="1"/>
    <row r="601" customFormat="1" ht="14.25" customHeight="1"/>
    <row r="602" customFormat="1" ht="14.25" customHeight="1"/>
    <row r="603" customFormat="1" ht="14.25" customHeight="1"/>
    <row r="604" customFormat="1" ht="14.25" customHeight="1"/>
    <row r="605" customFormat="1" ht="14.25" customHeight="1"/>
    <row r="606" customFormat="1" ht="14.25" customHeight="1"/>
    <row r="607" customFormat="1" ht="14.25" customHeight="1"/>
    <row r="608" customFormat="1" ht="14.25" customHeight="1"/>
    <row r="609" customFormat="1" ht="14.25" customHeight="1"/>
    <row r="610" customFormat="1" ht="14.25" customHeight="1"/>
    <row r="611" customFormat="1" ht="14.25" customHeight="1"/>
    <row r="612" customFormat="1" ht="14.25" customHeight="1"/>
    <row r="613" customFormat="1" ht="14.25" customHeight="1"/>
    <row r="614" customFormat="1" ht="14.25" customHeight="1"/>
    <row r="615" customFormat="1" ht="14.25" customHeight="1"/>
    <row r="616" customFormat="1" ht="14.25" customHeight="1"/>
    <row r="617" customFormat="1" ht="14.25" customHeight="1"/>
    <row r="618" customFormat="1" ht="14.25" customHeight="1"/>
    <row r="619" customFormat="1" ht="14.25" customHeight="1"/>
    <row r="620" customFormat="1" ht="14.25" customHeight="1"/>
    <row r="621" customFormat="1" ht="14.25" customHeight="1"/>
    <row r="622" customFormat="1" ht="14.25" customHeight="1"/>
    <row r="623" customFormat="1" ht="14.25" customHeight="1"/>
    <row r="624" customFormat="1" ht="14.25" customHeight="1"/>
    <row r="625" customFormat="1" ht="14.25" customHeight="1"/>
    <row r="626" customFormat="1" ht="14.25" customHeight="1"/>
    <row r="627" customFormat="1" ht="14.25" customHeight="1"/>
    <row r="628" customFormat="1" ht="14.25" customHeight="1"/>
    <row r="629" customFormat="1" ht="14.25" customHeight="1"/>
    <row r="630" customFormat="1" ht="14.25" customHeight="1"/>
    <row r="631" customFormat="1" ht="14.25" customHeight="1"/>
    <row r="632" customFormat="1" ht="14.25" customHeight="1"/>
    <row r="633" customFormat="1" ht="14.25" customHeight="1"/>
    <row r="634" customFormat="1" ht="14.25" customHeight="1"/>
    <row r="635" customFormat="1" ht="14.25" customHeight="1"/>
    <row r="636" customFormat="1" ht="14.25" customHeight="1"/>
    <row r="637" customFormat="1" ht="14.25" customHeight="1"/>
    <row r="638" customFormat="1" ht="14.25" customHeight="1"/>
    <row r="639" customFormat="1" ht="14.25" customHeight="1"/>
    <row r="640" customFormat="1" ht="14.25" customHeight="1"/>
    <row r="641" customFormat="1" ht="14.25" customHeight="1"/>
    <row r="642" customFormat="1" ht="14.25" customHeight="1"/>
    <row r="643" customFormat="1" ht="14.25" customHeight="1"/>
    <row r="644" customFormat="1" ht="14.25" customHeight="1"/>
    <row r="645" customFormat="1" ht="14.25" customHeight="1"/>
    <row r="646" customFormat="1" ht="14.25" customHeight="1"/>
    <row r="647" customFormat="1" ht="14.25" customHeight="1"/>
    <row r="648" customFormat="1" ht="14.25" customHeight="1"/>
    <row r="649" customFormat="1" ht="14.25" customHeight="1"/>
    <row r="650" customFormat="1" ht="14.25" customHeight="1"/>
    <row r="651" customFormat="1" ht="14.25" customHeight="1"/>
    <row r="652" customFormat="1" ht="14.25" customHeight="1"/>
    <row r="653" customFormat="1" ht="14.25" customHeight="1"/>
    <row r="654" customFormat="1" ht="14.25" customHeight="1"/>
    <row r="655" customFormat="1" ht="14.25" customHeight="1"/>
    <row r="656" customFormat="1" ht="14.25" customHeight="1"/>
    <row r="657" customFormat="1" ht="14.25" customHeight="1"/>
    <row r="658" customFormat="1" ht="14.25" customHeight="1"/>
    <row r="659" customFormat="1" ht="14.25" customHeight="1"/>
    <row r="660" customFormat="1" ht="14.25" customHeight="1"/>
    <row r="661" customFormat="1" ht="14.25" customHeight="1"/>
    <row r="662" customFormat="1" ht="14.25" customHeight="1"/>
    <row r="663" customFormat="1" ht="14.25" customHeight="1"/>
    <row r="664" customFormat="1" ht="14.25" customHeight="1"/>
    <row r="665" customFormat="1" ht="14.25" customHeight="1"/>
    <row r="666" customFormat="1" ht="14.25" customHeight="1"/>
    <row r="667" customFormat="1" ht="14.25" customHeight="1"/>
    <row r="668" customFormat="1" ht="14.25" customHeight="1"/>
    <row r="669" customFormat="1" ht="14.25" customHeight="1"/>
    <row r="670" customFormat="1" ht="14.25" customHeight="1"/>
    <row r="671" customFormat="1" ht="14.25" customHeight="1"/>
    <row r="672" customFormat="1" ht="14.25" customHeight="1"/>
    <row r="673" customFormat="1" ht="14.25" customHeight="1"/>
    <row r="674" customFormat="1" ht="14.25" customHeight="1"/>
    <row r="675" customFormat="1" ht="14.25" customHeight="1"/>
    <row r="676" customFormat="1" ht="14.25" customHeight="1"/>
    <row r="677" customFormat="1" ht="14.25" customHeight="1"/>
    <row r="678" customFormat="1" ht="14.25" customHeight="1"/>
    <row r="679" customFormat="1" ht="14.25" customHeight="1"/>
    <row r="680" customFormat="1" ht="14.25" customHeight="1"/>
    <row r="681" customFormat="1" ht="14.25" customHeight="1"/>
    <row r="682" customFormat="1" ht="14.25" customHeight="1"/>
    <row r="683" customFormat="1" ht="14.25" customHeight="1"/>
    <row r="684" customFormat="1" ht="14.25" customHeight="1"/>
    <row r="685" customFormat="1" ht="14.25" customHeight="1"/>
    <row r="686" customFormat="1" ht="14.25" customHeight="1"/>
    <row r="687" customFormat="1" ht="14.25" customHeight="1"/>
    <row r="688" customFormat="1" ht="14.25" customHeight="1"/>
    <row r="689" customFormat="1" ht="14.25" customHeight="1"/>
    <row r="690" customFormat="1" ht="14.25" customHeight="1"/>
    <row r="691" customFormat="1" ht="14.25" customHeight="1"/>
    <row r="692" customFormat="1" ht="14.25" customHeight="1"/>
    <row r="693" customFormat="1" ht="14.25" customHeight="1"/>
    <row r="694" customFormat="1" ht="14.25" customHeight="1"/>
    <row r="695" customFormat="1" ht="14.25" customHeight="1"/>
    <row r="696" customFormat="1" ht="14.25" customHeight="1"/>
    <row r="697" customFormat="1" ht="14.25" customHeight="1"/>
    <row r="698" customFormat="1" ht="14.25" customHeight="1"/>
    <row r="699" customFormat="1" ht="14.25" customHeight="1"/>
    <row r="700" customFormat="1" ht="14.25" customHeight="1"/>
    <row r="701" customFormat="1" ht="14.25" customHeight="1"/>
    <row r="702" customFormat="1" ht="14.25" customHeight="1"/>
    <row r="703" customFormat="1" ht="14.25" customHeight="1"/>
    <row r="704" customFormat="1" ht="14.25" customHeight="1"/>
    <row r="705" customFormat="1" ht="14.25" customHeight="1"/>
    <row r="706" customFormat="1" ht="14.25" customHeight="1"/>
    <row r="707" customFormat="1" ht="14.25" customHeight="1"/>
    <row r="708" customFormat="1" ht="14.25" customHeight="1"/>
    <row r="709" customFormat="1" ht="14.25" customHeight="1"/>
    <row r="710" customFormat="1" ht="14.25" customHeight="1"/>
    <row r="711" customFormat="1" ht="14.25" customHeight="1"/>
    <row r="712" customFormat="1" ht="14.25" customHeight="1"/>
    <row r="713" customFormat="1" ht="14.25" customHeight="1"/>
    <row r="714" customFormat="1" ht="14.25" customHeight="1"/>
    <row r="715" customFormat="1" ht="14.25" customHeight="1"/>
    <row r="716" customFormat="1" ht="14.25" customHeight="1"/>
    <row r="717" customFormat="1" ht="14.25" customHeight="1"/>
    <row r="718" customFormat="1" ht="14.25" customHeight="1"/>
    <row r="719" customFormat="1" ht="14.25" customHeight="1"/>
    <row r="720" customFormat="1" ht="14.25" customHeight="1"/>
    <row r="721" customFormat="1" ht="14.25" customHeight="1"/>
    <row r="722" customFormat="1" ht="14.25" customHeight="1"/>
    <row r="723" customFormat="1" ht="14.25" customHeight="1"/>
    <row r="724" customFormat="1" ht="14.25" customHeight="1"/>
    <row r="725" customFormat="1" ht="14.25" customHeight="1"/>
    <row r="726" customFormat="1" ht="14.25" customHeight="1"/>
    <row r="727" customFormat="1" ht="14.25" customHeight="1"/>
    <row r="728" customFormat="1" ht="14.25" customHeight="1"/>
    <row r="729" customFormat="1" ht="14.25" customHeight="1"/>
    <row r="730" customFormat="1" ht="14.25" customHeight="1"/>
    <row r="731" customFormat="1" ht="14.25" customHeight="1"/>
    <row r="732" customFormat="1" ht="14.25" customHeight="1"/>
    <row r="733" customFormat="1" ht="14.25" customHeight="1"/>
    <row r="734" customFormat="1" ht="14.25" customHeight="1"/>
    <row r="735" customFormat="1" ht="14.25" customHeight="1"/>
    <row r="736" customFormat="1" ht="14.25" customHeight="1"/>
    <row r="737" customFormat="1" ht="14.25" customHeight="1"/>
    <row r="738" customFormat="1" ht="14.25" customHeight="1"/>
    <row r="739" customFormat="1" ht="14.25" customHeight="1"/>
    <row r="740" customFormat="1" ht="14.25" customHeight="1"/>
    <row r="741" customFormat="1" ht="14.25" customHeight="1"/>
    <row r="742" customFormat="1" ht="14.25" customHeight="1"/>
    <row r="743" customFormat="1" ht="14.25" customHeight="1"/>
    <row r="744" customFormat="1" ht="14.25" customHeight="1"/>
    <row r="745" customFormat="1" ht="14.25" customHeight="1"/>
    <row r="746" customFormat="1" ht="14.25" customHeight="1"/>
    <row r="747" customFormat="1" ht="14.25" customHeight="1"/>
    <row r="748" customFormat="1" ht="14.25" customHeight="1"/>
    <row r="749" customFormat="1" ht="14.25" customHeight="1"/>
    <row r="750" customFormat="1" ht="14.25" customHeight="1"/>
    <row r="751" customFormat="1" ht="14.25" customHeight="1"/>
    <row r="752" customFormat="1" ht="14.25" customHeight="1"/>
    <row r="753" customFormat="1" ht="14.25" customHeight="1"/>
    <row r="754" customFormat="1" ht="14.25" customHeight="1"/>
    <row r="755" customFormat="1" ht="14.25" customHeight="1"/>
    <row r="756" customFormat="1" ht="14.25" customHeight="1"/>
    <row r="757" customFormat="1" ht="14.25" customHeight="1"/>
    <row r="758" customFormat="1" ht="14.25" customHeight="1"/>
    <row r="759" customFormat="1" ht="14.25" customHeight="1"/>
    <row r="760" customFormat="1" ht="14.25" customHeight="1"/>
    <row r="761" customFormat="1" ht="14.25" customHeight="1"/>
    <row r="762" customFormat="1" ht="14.25" customHeight="1"/>
    <row r="763" customFormat="1" ht="14.25" customHeight="1"/>
    <row r="764" customFormat="1" ht="14.25" customHeight="1"/>
    <row r="765" customFormat="1" ht="14.25" customHeight="1"/>
    <row r="766" customFormat="1" ht="14.25" customHeight="1"/>
    <row r="767" customFormat="1" ht="14.25" customHeight="1"/>
    <row r="768" customFormat="1" ht="14.25" customHeight="1"/>
    <row r="769" customFormat="1" ht="14.25" customHeight="1"/>
    <row r="770" customFormat="1" ht="14.25" customHeight="1"/>
    <row r="771" customFormat="1" ht="14.25" customHeight="1"/>
    <row r="772" customFormat="1" ht="14.25" customHeight="1"/>
    <row r="773" customFormat="1" ht="14.25" customHeight="1"/>
    <row r="774" customFormat="1" ht="14.25" customHeight="1"/>
    <row r="775" customFormat="1" ht="14.25" customHeight="1"/>
    <row r="776" customFormat="1" ht="14.25" customHeight="1"/>
    <row r="777" customFormat="1" ht="14.25" customHeight="1"/>
    <row r="778" customFormat="1" ht="14.25" customHeight="1"/>
    <row r="779" customFormat="1" ht="14.25" customHeight="1"/>
    <row r="780" customFormat="1" ht="14.25" customHeight="1"/>
    <row r="781" customFormat="1" ht="14.25" customHeight="1"/>
    <row r="782" customFormat="1" ht="14.25" customHeight="1"/>
    <row r="783" customFormat="1" ht="14.25" customHeight="1"/>
    <row r="784" customFormat="1" ht="14.25" customHeight="1"/>
    <row r="785" customFormat="1" ht="14.25" customHeight="1"/>
    <row r="786" customFormat="1" ht="14.25" customHeight="1"/>
    <row r="787" customFormat="1" ht="14.25" customHeight="1"/>
    <row r="788" customFormat="1" ht="14.25" customHeight="1"/>
    <row r="789" customFormat="1" ht="14.25" customHeight="1"/>
    <row r="790" customFormat="1" ht="14.25" customHeight="1"/>
    <row r="791" customFormat="1" ht="14.25" customHeight="1"/>
    <row r="792" customFormat="1" ht="14.25" customHeight="1"/>
    <row r="793" customFormat="1" ht="14.25" customHeight="1"/>
    <row r="794" customFormat="1" ht="14.25" customHeight="1"/>
    <row r="795" customFormat="1" ht="14.25" customHeight="1"/>
    <row r="796" customFormat="1" ht="14.25" customHeight="1"/>
    <row r="797" customFormat="1" ht="14.25" customHeight="1"/>
    <row r="798" customFormat="1" ht="14.25" customHeight="1"/>
    <row r="799" customFormat="1" ht="14.25" customHeight="1"/>
    <row r="800" customFormat="1" ht="14.25" customHeight="1"/>
    <row r="801" customFormat="1" ht="14.25" customHeight="1"/>
    <row r="802" customFormat="1" ht="14.25" customHeight="1"/>
    <row r="803" customFormat="1" ht="14.25" customHeight="1"/>
    <row r="804" customFormat="1" ht="14.25" customHeight="1"/>
    <row r="805" customFormat="1" ht="14.25" customHeight="1"/>
    <row r="806" customFormat="1" ht="14.25" customHeight="1"/>
    <row r="807" customFormat="1" ht="14.25" customHeight="1"/>
    <row r="808" customFormat="1" ht="14.25" customHeight="1"/>
    <row r="809" customFormat="1" ht="14.25" customHeight="1"/>
    <row r="810" customFormat="1" ht="14.25" customHeight="1"/>
    <row r="811" customFormat="1" ht="14.25" customHeight="1"/>
    <row r="812" customFormat="1" ht="14.25" customHeight="1"/>
    <row r="813" customFormat="1" ht="14.25" customHeight="1"/>
    <row r="814" customFormat="1" ht="14.25" customHeight="1"/>
    <row r="815" customFormat="1" ht="14.25" customHeight="1"/>
    <row r="816" customFormat="1" ht="14.25" customHeight="1"/>
    <row r="817" customFormat="1" ht="14.25" customHeight="1"/>
    <row r="818" customFormat="1" ht="14.25" customHeight="1"/>
    <row r="819" customFormat="1" ht="14.25" customHeight="1"/>
    <row r="820" customFormat="1" ht="14.25" customHeight="1"/>
    <row r="821" customFormat="1" ht="14.25" customHeight="1"/>
    <row r="822" customFormat="1" ht="14.25" customHeight="1"/>
    <row r="823" customFormat="1" ht="14.25" customHeight="1"/>
    <row r="824" customFormat="1" ht="14.25" customHeight="1"/>
    <row r="825" customFormat="1" ht="14.25" customHeight="1"/>
    <row r="826" customFormat="1" ht="14.25" customHeight="1"/>
    <row r="827" customFormat="1" ht="14.25" customHeight="1"/>
    <row r="828" customFormat="1" ht="14.25" customHeight="1"/>
    <row r="829" customFormat="1" ht="14.25" customHeight="1"/>
    <row r="830" customFormat="1" ht="14.25" customHeight="1"/>
    <row r="831" customFormat="1" ht="14.25" customHeight="1"/>
    <row r="832" customFormat="1" ht="14.25" customHeight="1"/>
    <row r="833" customFormat="1" ht="14.25" customHeight="1"/>
    <row r="834" customFormat="1" ht="14.25" customHeight="1"/>
    <row r="835" customFormat="1" ht="14.25" customHeight="1"/>
    <row r="836" customFormat="1" ht="14.25" customHeight="1"/>
    <row r="837" customFormat="1" ht="14.25" customHeight="1"/>
    <row r="838" customFormat="1" ht="14.25" customHeight="1"/>
    <row r="839" customFormat="1" ht="14.25" customHeight="1"/>
    <row r="840" customFormat="1" ht="14.25" customHeight="1"/>
    <row r="841" customFormat="1" ht="14.25" customHeight="1"/>
    <row r="842" customFormat="1" ht="14.25" customHeight="1"/>
    <row r="843" customFormat="1" ht="14.25" customHeight="1"/>
    <row r="844" customFormat="1" ht="14.25" customHeight="1"/>
    <row r="845" customFormat="1" ht="14.25" customHeight="1"/>
    <row r="846" customFormat="1" ht="14.25" customHeight="1"/>
    <row r="847" customFormat="1" ht="14.25" customHeight="1"/>
    <row r="848" customFormat="1" ht="14.25" customHeight="1"/>
    <row r="849" customFormat="1" ht="14.25" customHeight="1"/>
    <row r="850" customFormat="1" ht="14.25" customHeight="1"/>
    <row r="851" customFormat="1" ht="14.25" customHeight="1"/>
    <row r="852" customFormat="1" ht="14.25" customHeight="1"/>
    <row r="853" customFormat="1" ht="14.25" customHeight="1"/>
    <row r="854" customFormat="1" ht="14.25" customHeight="1"/>
    <row r="855" customFormat="1" ht="14.25" customHeight="1"/>
    <row r="856" customFormat="1" ht="14.25" customHeight="1"/>
    <row r="857" customFormat="1" ht="14.25" customHeight="1"/>
    <row r="858" customFormat="1" ht="14.25" customHeight="1"/>
    <row r="859" customFormat="1" ht="14.25" customHeight="1"/>
    <row r="860" customFormat="1" ht="14.25" customHeight="1"/>
    <row r="861" customFormat="1" ht="14.25" customHeight="1"/>
    <row r="862" customFormat="1" ht="14.25" customHeight="1"/>
    <row r="863" customFormat="1" ht="14.25" customHeight="1"/>
    <row r="864" customFormat="1" ht="14.25" customHeight="1"/>
    <row r="865" customFormat="1" ht="14.25" customHeight="1"/>
    <row r="866" customFormat="1" ht="14.25" customHeight="1"/>
    <row r="867" customFormat="1" ht="14.25" customHeight="1"/>
    <row r="868" customFormat="1" ht="14.25" customHeight="1"/>
    <row r="869" customFormat="1" ht="14.25" customHeight="1"/>
    <row r="870" customFormat="1" ht="14.25" customHeight="1"/>
    <row r="871" customFormat="1" ht="14.25" customHeight="1"/>
    <row r="872" customFormat="1" ht="14.25" customHeight="1"/>
    <row r="873" customFormat="1" ht="14.25" customHeight="1"/>
    <row r="874" customFormat="1" ht="14.25" customHeight="1"/>
    <row r="875" customFormat="1" ht="14.25" customHeight="1"/>
    <row r="876" customFormat="1" ht="14.25" customHeight="1"/>
    <row r="877" customFormat="1" ht="14.25" customHeight="1"/>
    <row r="878" customFormat="1" ht="14.25" customHeight="1"/>
    <row r="879" customFormat="1" ht="14.25" customHeight="1"/>
    <row r="880" customFormat="1" ht="14.25" customHeight="1"/>
    <row r="881" customFormat="1" ht="14.25" customHeight="1"/>
    <row r="882" customFormat="1" ht="14.25" customHeight="1"/>
    <row r="883" customFormat="1" ht="14.25" customHeight="1"/>
    <row r="884" customFormat="1" ht="14.25" customHeight="1"/>
    <row r="885" customFormat="1" ht="14.25" customHeight="1"/>
    <row r="886" customFormat="1" ht="14.25" customHeight="1"/>
    <row r="887" customFormat="1" ht="14.25" customHeight="1"/>
    <row r="888" customFormat="1" ht="14.25" customHeight="1"/>
    <row r="889" customFormat="1" ht="14.25" customHeight="1"/>
    <row r="890" customFormat="1" ht="14.25" customHeight="1"/>
    <row r="891" customFormat="1" ht="14.25" customHeight="1"/>
    <row r="892" customFormat="1" ht="14.25" customHeight="1"/>
    <row r="893" customFormat="1" ht="14.25" customHeight="1"/>
    <row r="894" customFormat="1" ht="14.25" customHeight="1"/>
    <row r="895" customFormat="1" ht="14.25" customHeight="1"/>
    <row r="896" customFormat="1" ht="14.25" customHeight="1"/>
    <row r="897" customFormat="1" ht="14.25" customHeight="1"/>
    <row r="898" customFormat="1" ht="14.25" customHeight="1"/>
    <row r="899" customFormat="1" ht="14.25" customHeight="1"/>
    <row r="900" customFormat="1" ht="14.25" customHeight="1"/>
    <row r="901" customFormat="1" ht="14.25" customHeight="1"/>
    <row r="902" customFormat="1" ht="14.25" customHeight="1"/>
    <row r="903" customFormat="1" ht="14.25" customHeight="1"/>
    <row r="904" customFormat="1" ht="14.25" customHeight="1"/>
    <row r="905" customFormat="1" ht="14.25" customHeight="1"/>
    <row r="906" customFormat="1" ht="14.25" customHeight="1"/>
    <row r="907" customFormat="1" ht="14.25" customHeight="1"/>
    <row r="908" customFormat="1" ht="14.25" customHeight="1"/>
    <row r="909" customFormat="1" ht="14.25" customHeight="1"/>
    <row r="910" customFormat="1" ht="14.25" customHeight="1"/>
    <row r="911" customFormat="1" ht="14.25" customHeight="1"/>
    <row r="912" customFormat="1" ht="14.25" customHeight="1"/>
    <row r="913" customFormat="1" ht="14.25" customHeight="1"/>
    <row r="914" customFormat="1" ht="14.25" customHeight="1"/>
    <row r="915" customFormat="1" ht="14.25" customHeight="1"/>
    <row r="916" customFormat="1" ht="14.25" customHeight="1"/>
    <row r="917" customFormat="1" ht="14.25" customHeight="1"/>
    <row r="918" customFormat="1" ht="14.25" customHeight="1"/>
    <row r="919" customFormat="1" ht="14.25" customHeight="1"/>
    <row r="920" customFormat="1" ht="14.25" customHeight="1"/>
    <row r="921" customFormat="1" ht="14.25" customHeight="1"/>
    <row r="922" customFormat="1" ht="14.25" customHeight="1"/>
    <row r="923" customFormat="1" ht="14.25" customHeight="1"/>
    <row r="924" customFormat="1" ht="14.25" customHeight="1"/>
    <row r="925" customFormat="1" ht="14.25" customHeight="1"/>
    <row r="926" customFormat="1" ht="14.25" customHeight="1"/>
    <row r="927" customFormat="1" ht="14.25" customHeight="1"/>
    <row r="928" customFormat="1" ht="14.25" customHeight="1"/>
    <row r="929" customFormat="1" ht="14.25" customHeight="1"/>
    <row r="930" customFormat="1" ht="14.25" customHeight="1"/>
    <row r="931" customFormat="1" ht="14.25" customHeight="1"/>
    <row r="932" customFormat="1" ht="14.25" customHeight="1"/>
    <row r="933" customFormat="1" ht="14.25" customHeight="1"/>
    <row r="934" customFormat="1" ht="14.25" customHeight="1"/>
    <row r="935" customFormat="1" ht="14.25" customHeight="1"/>
    <row r="936" customFormat="1" ht="14.25" customHeight="1"/>
    <row r="937" customFormat="1" ht="14.25" customHeight="1"/>
    <row r="938" customFormat="1" ht="14.25" customHeight="1"/>
    <row r="939" customFormat="1" ht="14.25" customHeight="1"/>
    <row r="940" customFormat="1" ht="14.25" customHeight="1"/>
    <row r="941" customFormat="1" ht="14.25" customHeight="1"/>
    <row r="942" customFormat="1" ht="14.25" customHeight="1"/>
    <row r="943" customFormat="1" ht="14.25" customHeight="1"/>
    <row r="944" customFormat="1" ht="14.25" customHeight="1"/>
    <row r="945" customFormat="1" ht="14.25" customHeight="1"/>
    <row r="946" customFormat="1" ht="14.25" customHeight="1"/>
    <row r="947" customFormat="1" ht="14.25" customHeight="1"/>
    <row r="948" customFormat="1" ht="14.25" customHeight="1"/>
    <row r="949" customFormat="1" ht="14.25" customHeight="1"/>
    <row r="950" customFormat="1" ht="14.25" customHeight="1"/>
    <row r="951" customFormat="1" ht="14.25" customHeight="1"/>
    <row r="952" customFormat="1" ht="14.25" customHeight="1"/>
    <row r="953" customFormat="1" ht="14.25" customHeight="1"/>
    <row r="954" customFormat="1" ht="14.25" customHeight="1"/>
    <row r="955" customFormat="1" ht="14.25" customHeight="1"/>
    <row r="956" customFormat="1" ht="14.25" customHeight="1"/>
    <row r="957" customFormat="1" ht="14.25" customHeight="1"/>
    <row r="958" customFormat="1" ht="14.25" customHeight="1"/>
    <row r="959" customFormat="1" ht="14.25" customHeight="1"/>
    <row r="960" customFormat="1" ht="14.25" customHeight="1"/>
    <row r="961" customFormat="1" ht="14.25" customHeight="1"/>
    <row r="962" customFormat="1" ht="14.25" customHeight="1"/>
    <row r="963" customFormat="1" ht="14.25" customHeight="1"/>
    <row r="964" customFormat="1" ht="14.25" customHeight="1"/>
    <row r="965" customFormat="1" ht="14.25" customHeight="1"/>
    <row r="966" customFormat="1" ht="14.25" customHeight="1"/>
    <row r="967" customFormat="1" ht="14.25" customHeight="1"/>
    <row r="968" customFormat="1" ht="14.25" customHeight="1"/>
    <row r="969" customFormat="1" ht="14.25" customHeight="1"/>
    <row r="970" customFormat="1" ht="14.25" customHeight="1"/>
    <row r="971" customFormat="1" ht="14.25" customHeight="1"/>
    <row r="972" customFormat="1" ht="14.25" customHeight="1"/>
    <row r="973" customFormat="1" ht="14.25" customHeight="1"/>
    <row r="974" customFormat="1" ht="14.25" customHeight="1"/>
    <row r="975" customFormat="1" ht="14.25" customHeight="1"/>
    <row r="976" customFormat="1" ht="14.25" customHeight="1"/>
    <row r="977" customFormat="1" ht="14.25" customHeight="1"/>
    <row r="978" customFormat="1" ht="14.25" customHeight="1"/>
    <row r="979" customFormat="1" ht="14.25" customHeight="1"/>
    <row r="980" customFormat="1" ht="14.25" customHeight="1"/>
    <row r="981" customFormat="1" ht="14.25" customHeight="1"/>
    <row r="982" customFormat="1" ht="14.25" customHeight="1"/>
    <row r="983" customFormat="1" ht="14.25" customHeight="1"/>
    <row r="984" customFormat="1" ht="14.25" customHeight="1"/>
    <row r="985" customFormat="1" ht="14.25" customHeight="1"/>
    <row r="986" customFormat="1" ht="14.25" customHeight="1"/>
    <row r="987" customFormat="1" ht="14.25" customHeight="1"/>
    <row r="988" customFormat="1" ht="14.25" customHeight="1"/>
    <row r="989" customFormat="1" ht="14.25" customHeight="1"/>
    <row r="990" customFormat="1" ht="14.25" customHeight="1"/>
    <row r="991" customFormat="1" ht="14.25" customHeight="1"/>
    <row r="992" customFormat="1" ht="14.25" customHeight="1"/>
    <row r="993" customFormat="1" ht="14.25" customHeight="1"/>
    <row r="994" customFormat="1" ht="14.25" customHeight="1"/>
    <row r="995" customFormat="1" ht="14.25" customHeight="1"/>
    <row r="996" customFormat="1" ht="14.25" customHeight="1"/>
    <row r="997" customFormat="1" ht="14.25" customHeight="1"/>
    <row r="998" customFormat="1" ht="14.25" customHeight="1"/>
    <row r="999" customFormat="1" ht="14.25" customHeight="1"/>
    <row r="1000" customFormat="1" ht="14.25" customHeight="1"/>
  </sheetData>
  <mergeCells count="2">
    <mergeCell ref="A3:B3"/>
    <mergeCell ref="A5:B5"/>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39D45-661F-49DC-BD36-1BD06595E07F}">
  <sheetPr>
    <tabColor theme="8"/>
  </sheetPr>
  <dimension ref="A1:D1000"/>
  <sheetViews>
    <sheetView showGridLines="0" tabSelected="1" workbookViewId="0">
      <selection activeCell="A23" sqref="A23"/>
    </sheetView>
  </sheetViews>
  <sheetFormatPr defaultColWidth="16.26953125" defaultRowHeight="15" customHeight="1"/>
  <cols>
    <col min="1" max="1" width="69.36328125" style="55" customWidth="1"/>
    <col min="2" max="2" width="13.36328125" style="55" customWidth="1"/>
    <col min="3" max="26" width="9.7265625" style="55" customWidth="1"/>
    <col min="27" max="16384" width="16.26953125" style="55"/>
  </cols>
  <sheetData>
    <row r="1" spans="1:2" ht="14.25" customHeight="1">
      <c r="A1" s="53" t="s">
        <v>86</v>
      </c>
      <c r="B1" s="54"/>
    </row>
    <row r="2" spans="1:2" ht="14.25" customHeight="1">
      <c r="A2" s="56"/>
      <c r="B2" s="54"/>
    </row>
    <row r="3" spans="1:2" ht="28.5" customHeight="1">
      <c r="A3" s="100" t="s">
        <v>87</v>
      </c>
      <c r="B3" s="101"/>
    </row>
    <row r="4" spans="1:2" ht="14.25" customHeight="1">
      <c r="A4" s="56"/>
      <c r="B4" s="54"/>
    </row>
    <row r="5" spans="1:2" ht="14.25" customHeight="1">
      <c r="A5" s="58" t="s">
        <v>3</v>
      </c>
      <c r="B5" s="54"/>
    </row>
    <row r="6" spans="1:2" ht="14.25" customHeight="1">
      <c r="B6" s="54"/>
    </row>
    <row r="7" spans="1:2" ht="14.25" customHeight="1">
      <c r="A7" s="59" t="s">
        <v>88</v>
      </c>
      <c r="B7" s="60">
        <f>588/819</f>
        <v>0.71794871794871795</v>
      </c>
    </row>
    <row r="8" spans="1:2" ht="14.25" customHeight="1">
      <c r="A8" s="59" t="s">
        <v>89</v>
      </c>
      <c r="B8" s="60">
        <f>507/819</f>
        <v>0.61904761904761907</v>
      </c>
    </row>
    <row r="9" spans="1:2" ht="14.25" customHeight="1">
      <c r="A9" s="59" t="s">
        <v>90</v>
      </c>
      <c r="B9" s="60">
        <f>488/819</f>
        <v>0.59584859584859584</v>
      </c>
    </row>
    <row r="10" spans="1:2" ht="14.25" customHeight="1">
      <c r="A10" s="59" t="s">
        <v>91</v>
      </c>
      <c r="B10" s="60">
        <f>455/819</f>
        <v>0.55555555555555558</v>
      </c>
    </row>
    <row r="11" spans="1:2" ht="14.25" customHeight="1">
      <c r="A11" s="59" t="s">
        <v>92</v>
      </c>
      <c r="B11" s="60">
        <f>374/819</f>
        <v>0.45665445665445664</v>
      </c>
    </row>
    <row r="12" spans="1:2" ht="14.25" customHeight="1">
      <c r="A12" s="59" t="s">
        <v>93</v>
      </c>
      <c r="B12" s="60">
        <f>330/819</f>
        <v>0.40293040293040294</v>
      </c>
    </row>
    <row r="13" spans="1:2" ht="14.25" customHeight="1">
      <c r="A13" s="59" t="s">
        <v>94</v>
      </c>
      <c r="B13" s="60">
        <f>272/819</f>
        <v>0.3321123321123321</v>
      </c>
    </row>
    <row r="14" spans="1:2" ht="14.25" customHeight="1">
      <c r="A14" s="59" t="s">
        <v>95</v>
      </c>
      <c r="B14" s="60">
        <f>245/819</f>
        <v>0.29914529914529914</v>
      </c>
    </row>
    <row r="15" spans="1:2" ht="14.25" customHeight="1">
      <c r="A15" s="59" t="s">
        <v>96</v>
      </c>
      <c r="B15" s="60">
        <f>231/819</f>
        <v>0.28205128205128205</v>
      </c>
    </row>
    <row r="16" spans="1:2" ht="14.25" customHeight="1">
      <c r="A16" s="59" t="s">
        <v>97</v>
      </c>
      <c r="B16" s="60">
        <f>187/819</f>
        <v>0.22832722832722832</v>
      </c>
    </row>
    <row r="17" spans="1:4" ht="14.25" customHeight="1">
      <c r="A17" s="59" t="s">
        <v>98</v>
      </c>
      <c r="B17" s="60">
        <f>184/819</f>
        <v>0.22466422466422467</v>
      </c>
    </row>
    <row r="18" spans="1:4" ht="14.25" customHeight="1">
      <c r="A18" s="59" t="s">
        <v>99</v>
      </c>
      <c r="B18" s="60">
        <f>174/819</f>
        <v>0.21245421245421245</v>
      </c>
    </row>
    <row r="19" spans="1:4" ht="14.25" customHeight="1">
      <c r="A19" s="59" t="s">
        <v>100</v>
      </c>
      <c r="B19" s="60">
        <f>111/819</f>
        <v>0.13553113553113552</v>
      </c>
    </row>
    <row r="20" spans="1:4" ht="14.25" customHeight="1"/>
    <row r="21" spans="1:4" ht="14.25" customHeight="1">
      <c r="D21" s="92" t="s">
        <v>145</v>
      </c>
    </row>
    <row r="22" spans="1:4" ht="14.25" customHeight="1">
      <c r="D22" s="92"/>
    </row>
    <row r="23" spans="1:4" ht="14.25" customHeight="1">
      <c r="D23" s="92" t="s">
        <v>148</v>
      </c>
    </row>
    <row r="24" spans="1:4" ht="14.25" customHeight="1">
      <c r="D24" s="92" t="s">
        <v>146</v>
      </c>
    </row>
    <row r="25" spans="1:4" ht="14.25" customHeight="1">
      <c r="D25" s="92"/>
    </row>
    <row r="26" spans="1:4" ht="14.25" customHeight="1">
      <c r="D26" s="92" t="s">
        <v>147</v>
      </c>
    </row>
    <row r="27" spans="1:4" ht="14.25" customHeight="1"/>
    <row r="28" spans="1:4" ht="14.25" customHeight="1"/>
    <row r="29" spans="1:4" ht="14.25" customHeight="1"/>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3:B3"/>
  </mergeCells>
  <phoneticPr fontId="1" type="noConversion"/>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735F0-44BD-406A-8127-5E93DED92568}">
  <sheetPr>
    <tabColor theme="8"/>
  </sheetPr>
  <dimension ref="A1:B1000"/>
  <sheetViews>
    <sheetView workbookViewId="0">
      <selection activeCell="K23" sqref="K23"/>
    </sheetView>
  </sheetViews>
  <sheetFormatPr defaultColWidth="16.26953125" defaultRowHeight="14.5"/>
  <cols>
    <col min="1" max="1" width="64.08984375" customWidth="1"/>
    <col min="2" max="2" width="11.7265625" customWidth="1"/>
    <col min="3" max="26" width="9.7265625" customWidth="1"/>
  </cols>
  <sheetData>
    <row r="1" spans="1:2" ht="14.25" customHeight="1">
      <c r="A1" s="1" t="s">
        <v>24</v>
      </c>
      <c r="B1" s="2"/>
    </row>
    <row r="2" spans="1:2" ht="14.25" customHeight="1">
      <c r="A2" s="3"/>
      <c r="B2" s="2"/>
    </row>
    <row r="3" spans="1:2" ht="14.25" customHeight="1">
      <c r="A3" s="93" t="s">
        <v>20</v>
      </c>
      <c r="B3" s="94"/>
    </row>
    <row r="4" spans="1:2" ht="14.25" customHeight="1">
      <c r="A4" s="3"/>
      <c r="B4" s="2"/>
    </row>
    <row r="5" spans="1:2" ht="14.25" customHeight="1">
      <c r="A5" s="95" t="s">
        <v>21</v>
      </c>
      <c r="B5" s="94"/>
    </row>
    <row r="6" spans="1:2" ht="14.25" customHeight="1">
      <c r="B6" s="2"/>
    </row>
    <row r="7" spans="1:2" ht="14.25" customHeight="1">
      <c r="A7" s="5" t="s">
        <v>22</v>
      </c>
      <c r="B7" s="6">
        <f>601/819</f>
        <v>0.73382173382173377</v>
      </c>
    </row>
    <row r="8" spans="1:2" ht="14.25" customHeight="1">
      <c r="A8" s="7" t="s">
        <v>23</v>
      </c>
      <c r="B8" s="8">
        <f>176/819</f>
        <v>0.21489621489621491</v>
      </c>
    </row>
    <row r="9" spans="1:2" ht="14.25" customHeight="1">
      <c r="A9" s="5" t="s">
        <v>12</v>
      </c>
      <c r="B9" s="6">
        <f>42/819</f>
        <v>5.128205128205128E-2</v>
      </c>
    </row>
    <row r="10" spans="1:2" ht="14.25" customHeight="1"/>
    <row r="11" spans="1:2" ht="14.25" customHeight="1"/>
    <row r="12" spans="1:2" ht="14.25" customHeight="1"/>
    <row r="13" spans="1:2" ht="14.25" customHeight="1"/>
    <row r="14" spans="1:2" ht="14.25" customHeight="1"/>
    <row r="15" spans="1:2" ht="14.25" customHeight="1"/>
    <row r="16" spans="1:2" ht="14.25" customHeight="1"/>
    <row r="17" customFormat="1" ht="14.25" customHeight="1"/>
    <row r="18" customFormat="1" ht="14.25" customHeight="1"/>
    <row r="19" customFormat="1" ht="14.25" customHeight="1"/>
    <row r="20" customFormat="1" ht="14.25" customHeight="1"/>
    <row r="21" customFormat="1" ht="14.25" customHeight="1"/>
    <row r="22" customFormat="1" ht="14.25" customHeight="1"/>
    <row r="23" customFormat="1" ht="14.25" customHeight="1"/>
    <row r="24" customFormat="1" ht="14.25" customHeight="1"/>
    <row r="25" customFormat="1" ht="14.25" customHeight="1"/>
    <row r="26" customFormat="1" ht="14.25" customHeight="1"/>
    <row r="27" customFormat="1" ht="14.25" customHeight="1"/>
    <row r="28" customFormat="1" ht="14.25" customHeight="1"/>
    <row r="29" customFormat="1" ht="14.25" customHeight="1"/>
    <row r="30" customFormat="1" ht="14.25" customHeight="1"/>
    <row r="31" customFormat="1" ht="14.25" customHeight="1"/>
    <row r="32" customFormat="1" ht="14.25" customHeight="1"/>
    <row r="33" customFormat="1" ht="14.25" customHeight="1"/>
    <row r="34" customFormat="1" ht="14.25" customHeight="1"/>
    <row r="35" customFormat="1" ht="14.25" customHeight="1"/>
    <row r="36" customFormat="1" ht="14.25" customHeight="1"/>
    <row r="37" customFormat="1" ht="14.25" customHeight="1"/>
    <row r="38" customFormat="1" ht="14.25" customHeight="1"/>
    <row r="39" customFormat="1" ht="14.25" customHeight="1"/>
    <row r="40" customFormat="1" ht="14.25" customHeight="1"/>
    <row r="41" customFormat="1" ht="14.25" customHeight="1"/>
    <row r="42" customFormat="1" ht="14.25" customHeight="1"/>
    <row r="43" customFormat="1" ht="14.25" customHeight="1"/>
    <row r="44" customFormat="1" ht="14.25" customHeight="1"/>
    <row r="45" customFormat="1" ht="14.25" customHeight="1"/>
    <row r="46" customFormat="1" ht="14.25" customHeight="1"/>
    <row r="47" customFormat="1" ht="14.25" customHeight="1"/>
    <row r="48" customFormat="1" ht="14.25" customHeight="1"/>
    <row r="49" customFormat="1" ht="14.25" customHeight="1"/>
    <row r="50" customFormat="1" ht="14.25" customHeight="1"/>
    <row r="51" customFormat="1" ht="14.25" customHeight="1"/>
    <row r="52" customFormat="1" ht="14.25" customHeight="1"/>
    <row r="53" customFormat="1" ht="14.25" customHeight="1"/>
    <row r="54" customFormat="1" ht="14.25" customHeight="1"/>
    <row r="55" customFormat="1" ht="14.25" customHeight="1"/>
    <row r="56" customFormat="1" ht="14.25" customHeight="1"/>
    <row r="57" customFormat="1" ht="14.25" customHeight="1"/>
    <row r="58" customFormat="1" ht="14.25" customHeight="1"/>
    <row r="59" customFormat="1" ht="14.25" customHeight="1"/>
    <row r="60" customFormat="1" ht="14.25" customHeight="1"/>
    <row r="61" customFormat="1" ht="14.25" customHeight="1"/>
    <row r="62" customFormat="1" ht="14.25" customHeight="1"/>
    <row r="63" customFormat="1" ht="14.25" customHeight="1"/>
    <row r="64" customFormat="1" ht="14.25" customHeight="1"/>
    <row r="65" customFormat="1" ht="14.25" customHeight="1"/>
    <row r="66" customFormat="1" ht="14.25" customHeight="1"/>
    <row r="67" customFormat="1" ht="14.25" customHeight="1"/>
    <row r="68" customFormat="1" ht="14.25" customHeight="1"/>
    <row r="69" customFormat="1" ht="14.25" customHeight="1"/>
    <row r="70" customFormat="1" ht="14.25" customHeight="1"/>
    <row r="71" customFormat="1" ht="14.25" customHeight="1"/>
    <row r="72" customFormat="1" ht="14.25" customHeight="1"/>
    <row r="73" customFormat="1" ht="14.25" customHeight="1"/>
    <row r="74" customFormat="1" ht="14.25" customHeight="1"/>
    <row r="75" customFormat="1" ht="14.25" customHeight="1"/>
    <row r="76" customFormat="1" ht="14.25" customHeight="1"/>
    <row r="77" customFormat="1" ht="14.25" customHeight="1"/>
    <row r="78" customFormat="1" ht="14.25" customHeight="1"/>
    <row r="79" customFormat="1" ht="14.25" customHeight="1"/>
    <row r="80" customFormat="1" ht="14.25" customHeight="1"/>
    <row r="81" customFormat="1" ht="14.25" customHeight="1"/>
    <row r="82" customFormat="1" ht="14.25" customHeight="1"/>
    <row r="83" customFormat="1" ht="14.25" customHeight="1"/>
    <row r="84" customFormat="1" ht="14.25" customHeight="1"/>
    <row r="85" customFormat="1" ht="14.25" customHeight="1"/>
    <row r="86" customFormat="1" ht="14.25" customHeight="1"/>
    <row r="87" customFormat="1" ht="14.25" customHeight="1"/>
    <row r="88" customFormat="1" ht="14.25" customHeight="1"/>
    <row r="89" customFormat="1" ht="14.25" customHeight="1"/>
    <row r="90" customFormat="1" ht="14.25" customHeight="1"/>
    <row r="91" customFormat="1" ht="14.25" customHeight="1"/>
    <row r="92" customFormat="1" ht="14.25" customHeight="1"/>
    <row r="93" customFormat="1" ht="14.25" customHeight="1"/>
    <row r="94" customFormat="1" ht="14.25" customHeight="1"/>
    <row r="95" customFormat="1" ht="14.25" customHeight="1"/>
    <row r="96" customFormat="1" ht="14.25" customHeight="1"/>
    <row r="97" customFormat="1" ht="14.25" customHeight="1"/>
    <row r="98" customFormat="1" ht="14.25" customHeight="1"/>
    <row r="99" customFormat="1" ht="14.25" customHeight="1"/>
    <row r="100" customFormat="1" ht="14.25" customHeight="1"/>
    <row r="101" customFormat="1" ht="14.25" customHeight="1"/>
    <row r="102" customFormat="1" ht="14.25" customHeight="1"/>
    <row r="103" customFormat="1" ht="14.25" customHeight="1"/>
    <row r="104" customFormat="1" ht="14.25" customHeight="1"/>
    <row r="105" customFormat="1" ht="14.25" customHeight="1"/>
    <row r="106" customFormat="1" ht="14.25" customHeight="1"/>
    <row r="107" customFormat="1" ht="14.25" customHeight="1"/>
    <row r="108" customFormat="1" ht="14.25" customHeight="1"/>
    <row r="109" customFormat="1" ht="14.25" customHeight="1"/>
    <row r="110" customFormat="1" ht="14.25" customHeight="1"/>
    <row r="111" customFormat="1" ht="14.25" customHeight="1"/>
    <row r="112" customFormat="1" ht="14.25" customHeight="1"/>
    <row r="113" customFormat="1" ht="14.25" customHeight="1"/>
    <row r="114" customFormat="1" ht="14.25" customHeight="1"/>
    <row r="115" customFormat="1" ht="14.25" customHeight="1"/>
    <row r="116" customFormat="1" ht="14.25" customHeight="1"/>
    <row r="117" customFormat="1" ht="14.25" customHeight="1"/>
    <row r="118" customFormat="1" ht="14.25" customHeight="1"/>
    <row r="119" customFormat="1" ht="14.25" customHeight="1"/>
    <row r="120" customFormat="1" ht="14.25" customHeight="1"/>
    <row r="121" customFormat="1" ht="14.25" customHeight="1"/>
    <row r="122" customFormat="1" ht="14.25" customHeight="1"/>
    <row r="123" customFormat="1" ht="14.25" customHeight="1"/>
    <row r="124" customFormat="1" ht="14.25" customHeight="1"/>
    <row r="125" customFormat="1" ht="14.25" customHeight="1"/>
    <row r="126" customFormat="1" ht="14.25" customHeight="1"/>
    <row r="127" customFormat="1" ht="14.25" customHeight="1"/>
    <row r="128" customFormat="1" ht="14.25" customHeight="1"/>
    <row r="129" customFormat="1" ht="14.25" customHeight="1"/>
    <row r="130" customFormat="1" ht="14.25" customHeight="1"/>
    <row r="131" customFormat="1" ht="14.25" customHeight="1"/>
    <row r="132" customFormat="1" ht="14.25" customHeight="1"/>
    <row r="133" customFormat="1" ht="14.25" customHeight="1"/>
    <row r="134" customFormat="1" ht="14.25" customHeight="1"/>
    <row r="135" customFormat="1" ht="14.25" customHeight="1"/>
    <row r="136" customFormat="1" ht="14.25" customHeight="1"/>
    <row r="137" customFormat="1" ht="14.25" customHeight="1"/>
    <row r="138" customFormat="1" ht="14.25" customHeight="1"/>
    <row r="139" customFormat="1" ht="14.25" customHeight="1"/>
    <row r="140" customFormat="1" ht="14.25" customHeight="1"/>
    <row r="141" customFormat="1" ht="14.25" customHeight="1"/>
    <row r="142" customFormat="1" ht="14.25" customHeight="1"/>
    <row r="143" customFormat="1" ht="14.25" customHeight="1"/>
    <row r="144" customFormat="1" ht="14.25" customHeight="1"/>
    <row r="145" customFormat="1" ht="14.25" customHeight="1"/>
    <row r="146" customFormat="1" ht="14.25" customHeight="1"/>
    <row r="147" customFormat="1" ht="14.25" customHeight="1"/>
    <row r="148" customFormat="1" ht="14.25" customHeight="1"/>
    <row r="149" customFormat="1" ht="14.25" customHeight="1"/>
    <row r="150" customFormat="1" ht="14.25" customHeight="1"/>
    <row r="151" customFormat="1" ht="14.25" customHeight="1"/>
    <row r="152" customFormat="1" ht="14.25" customHeight="1"/>
    <row r="153" customFormat="1" ht="14.25" customHeight="1"/>
    <row r="154" customFormat="1" ht="14.25" customHeight="1"/>
    <row r="155" customFormat="1" ht="14.25" customHeight="1"/>
    <row r="156" customFormat="1" ht="14.25" customHeight="1"/>
    <row r="157" customFormat="1" ht="14.25" customHeight="1"/>
    <row r="158" customFormat="1" ht="14.25" customHeight="1"/>
    <row r="159" customFormat="1" ht="14.25" customHeight="1"/>
    <row r="160" customFormat="1" ht="14.25" customHeight="1"/>
    <row r="161" customFormat="1" ht="14.25" customHeight="1"/>
    <row r="162" customFormat="1" ht="14.25" customHeight="1"/>
    <row r="163" customFormat="1" ht="14.25" customHeight="1"/>
    <row r="164" customFormat="1" ht="14.25" customHeight="1"/>
    <row r="165" customFormat="1" ht="14.25" customHeight="1"/>
    <row r="166" customFormat="1" ht="14.25" customHeight="1"/>
    <row r="167" customFormat="1" ht="14.25" customHeight="1"/>
    <row r="168" customFormat="1" ht="14.25" customHeight="1"/>
    <row r="169" customFormat="1" ht="14.25" customHeight="1"/>
    <row r="170" customFormat="1" ht="14.25" customHeight="1"/>
    <row r="171" customFormat="1" ht="14.25" customHeight="1"/>
    <row r="172" customFormat="1" ht="14.25" customHeight="1"/>
    <row r="173" customFormat="1" ht="14.25" customHeight="1"/>
    <row r="174" customFormat="1" ht="14.25" customHeight="1"/>
    <row r="175" customFormat="1" ht="14.25" customHeight="1"/>
    <row r="176" customFormat="1" ht="14.25" customHeight="1"/>
    <row r="177" customFormat="1" ht="14.25" customHeight="1"/>
    <row r="178" customFormat="1" ht="14.25" customHeight="1"/>
    <row r="179" customFormat="1" ht="14.25" customHeight="1"/>
    <row r="180" customFormat="1" ht="14.25" customHeight="1"/>
    <row r="181" customFormat="1" ht="14.25" customHeight="1"/>
    <row r="182" customFormat="1" ht="14.25" customHeight="1"/>
    <row r="183" customFormat="1" ht="14.25" customHeight="1"/>
    <row r="184" customFormat="1" ht="14.25" customHeight="1"/>
    <row r="185" customFormat="1" ht="14.25" customHeight="1"/>
    <row r="186" customFormat="1" ht="14.25" customHeight="1"/>
    <row r="187" customFormat="1" ht="14.25" customHeight="1"/>
    <row r="188" customFormat="1" ht="14.25" customHeight="1"/>
    <row r="189" customFormat="1" ht="14.25" customHeight="1"/>
    <row r="190" customFormat="1" ht="14.25" customHeight="1"/>
    <row r="191" customFormat="1" ht="14.25" customHeight="1"/>
    <row r="192" customFormat="1" ht="14.25" customHeight="1"/>
    <row r="193" customFormat="1" ht="14.25" customHeight="1"/>
    <row r="194" customFormat="1" ht="14.25" customHeight="1"/>
    <row r="195" customFormat="1" ht="14.25" customHeight="1"/>
    <row r="196" customFormat="1" ht="14.25" customHeight="1"/>
    <row r="197" customFormat="1" ht="14.25" customHeight="1"/>
    <row r="198" customFormat="1" ht="14.25" customHeight="1"/>
    <row r="199" customFormat="1" ht="14.25" customHeight="1"/>
    <row r="200" customFormat="1" ht="14.25" customHeight="1"/>
    <row r="201" customFormat="1" ht="14.25" customHeight="1"/>
    <row r="202" customFormat="1" ht="14.25" customHeight="1"/>
    <row r="203" customFormat="1" ht="14.25" customHeight="1"/>
    <row r="204" customFormat="1" ht="14.25" customHeight="1"/>
    <row r="205" customFormat="1" ht="14.25" customHeight="1"/>
    <row r="206" customFormat="1" ht="14.25" customHeight="1"/>
    <row r="207" customFormat="1" ht="14.25" customHeight="1"/>
    <row r="208" customFormat="1" ht="14.25" customHeight="1"/>
    <row r="209" customFormat="1" ht="14.25" customHeight="1"/>
    <row r="210" customFormat="1" ht="14.25" customHeight="1"/>
    <row r="211" customFormat="1" ht="14.25" customHeight="1"/>
    <row r="212" customFormat="1" ht="14.25" customHeight="1"/>
    <row r="213" customFormat="1" ht="14.25" customHeight="1"/>
    <row r="214" customFormat="1" ht="14.25" customHeight="1"/>
    <row r="215" customFormat="1" ht="14.25" customHeight="1"/>
    <row r="216" customFormat="1" ht="14.25" customHeight="1"/>
    <row r="217" customFormat="1" ht="14.25" customHeight="1"/>
    <row r="218" customFormat="1" ht="14.25" customHeight="1"/>
    <row r="219" customFormat="1" ht="14.25" customHeight="1"/>
    <row r="220" customFormat="1" ht="14.25" customHeight="1"/>
    <row r="221" customFormat="1" ht="14.25" customHeight="1"/>
    <row r="222" customFormat="1" ht="14.25" customHeight="1"/>
    <row r="223" customFormat="1" ht="14.25" customHeight="1"/>
    <row r="224" customFormat="1" ht="14.25" customHeight="1"/>
    <row r="225" customFormat="1" ht="14.25" customHeight="1"/>
    <row r="226" customFormat="1" ht="14.25" customHeight="1"/>
    <row r="227" customFormat="1" ht="14.25" customHeight="1"/>
    <row r="228" customFormat="1" ht="14.25" customHeight="1"/>
    <row r="229" customFormat="1" ht="14.25" customHeight="1"/>
    <row r="230" customFormat="1" ht="14.25" customHeight="1"/>
    <row r="231" customFormat="1" ht="14.25" customHeight="1"/>
    <row r="232" customFormat="1" ht="14.25" customHeight="1"/>
    <row r="233" customFormat="1" ht="14.25" customHeight="1"/>
    <row r="234" customFormat="1" ht="14.25" customHeight="1"/>
    <row r="235" customFormat="1" ht="14.25" customHeight="1"/>
    <row r="236" customFormat="1" ht="14.25" customHeight="1"/>
    <row r="237" customFormat="1" ht="14.25" customHeight="1"/>
    <row r="238" customFormat="1" ht="14.25" customHeight="1"/>
    <row r="239" customFormat="1" ht="14.25" customHeight="1"/>
    <row r="240" customFormat="1" ht="14.25" customHeight="1"/>
    <row r="241" customFormat="1" ht="14.25" customHeight="1"/>
    <row r="242" customFormat="1" ht="14.25" customHeight="1"/>
    <row r="243" customFormat="1" ht="14.25" customHeight="1"/>
    <row r="244" customFormat="1" ht="14.25" customHeight="1"/>
    <row r="245" customFormat="1" ht="14.25" customHeight="1"/>
    <row r="246" customFormat="1" ht="14.25" customHeight="1"/>
    <row r="247" customFormat="1" ht="14.25" customHeight="1"/>
    <row r="248" customFormat="1" ht="14.25" customHeight="1"/>
    <row r="249" customFormat="1" ht="14.25" customHeight="1"/>
    <row r="250" customFormat="1" ht="14.25" customHeight="1"/>
    <row r="251" customFormat="1" ht="14.25" customHeight="1"/>
    <row r="252" customFormat="1" ht="14.25" customHeight="1"/>
    <row r="253" customFormat="1" ht="14.25" customHeight="1"/>
    <row r="254" customFormat="1" ht="14.25" customHeight="1"/>
    <row r="255" customFormat="1" ht="14.25" customHeight="1"/>
    <row r="256" customFormat="1" ht="14.25" customHeight="1"/>
    <row r="257" customFormat="1" ht="14.25" customHeight="1"/>
    <row r="258" customFormat="1" ht="14.25" customHeight="1"/>
    <row r="259" customFormat="1" ht="14.25" customHeight="1"/>
    <row r="260" customFormat="1" ht="14.25" customHeight="1"/>
    <row r="261" customFormat="1" ht="14.25" customHeight="1"/>
    <row r="262" customFormat="1" ht="14.25" customHeight="1"/>
    <row r="263" customFormat="1" ht="14.25" customHeight="1"/>
    <row r="264" customFormat="1" ht="14.25" customHeight="1"/>
    <row r="265" customFormat="1" ht="14.25" customHeight="1"/>
    <row r="266" customFormat="1" ht="14.25" customHeight="1"/>
    <row r="267" customFormat="1" ht="14.25" customHeight="1"/>
    <row r="268" customFormat="1" ht="14.25" customHeight="1"/>
    <row r="269" customFormat="1" ht="14.25" customHeight="1"/>
    <row r="270" customFormat="1" ht="14.25" customHeight="1"/>
    <row r="271" customFormat="1" ht="14.25" customHeight="1"/>
    <row r="272" customFormat="1" ht="14.25" customHeight="1"/>
    <row r="273" customFormat="1" ht="14.25" customHeight="1"/>
    <row r="274" customFormat="1" ht="14.25" customHeight="1"/>
    <row r="275" customFormat="1" ht="14.25" customHeight="1"/>
    <row r="276" customFormat="1" ht="14.25" customHeight="1"/>
    <row r="277" customFormat="1" ht="14.25" customHeight="1"/>
    <row r="278" customFormat="1" ht="14.25" customHeight="1"/>
    <row r="279" customFormat="1" ht="14.25" customHeight="1"/>
    <row r="280" customFormat="1" ht="14.25" customHeight="1"/>
    <row r="281" customFormat="1" ht="14.25" customHeight="1"/>
    <row r="282" customFormat="1" ht="14.25" customHeight="1"/>
    <row r="283" customFormat="1" ht="14.25" customHeight="1"/>
    <row r="284" customFormat="1" ht="14.25" customHeight="1"/>
    <row r="285" customFormat="1" ht="14.25" customHeight="1"/>
    <row r="286" customFormat="1" ht="14.25" customHeight="1"/>
    <row r="287" customFormat="1" ht="14.25" customHeight="1"/>
    <row r="288" customFormat="1" ht="14.25" customHeight="1"/>
    <row r="289" customFormat="1" ht="14.25" customHeight="1"/>
    <row r="290" customFormat="1" ht="14.25" customHeight="1"/>
    <row r="291" customFormat="1" ht="14.25" customHeight="1"/>
    <row r="292" customFormat="1" ht="14.25" customHeight="1"/>
    <row r="293" customFormat="1" ht="14.25" customHeight="1"/>
    <row r="294" customFormat="1" ht="14.25" customHeight="1"/>
    <row r="295" customFormat="1" ht="14.25" customHeight="1"/>
    <row r="296" customFormat="1" ht="14.25" customHeight="1"/>
    <row r="297" customFormat="1" ht="14.25" customHeight="1"/>
    <row r="298" customFormat="1" ht="14.25" customHeight="1"/>
    <row r="299" customFormat="1" ht="14.25" customHeight="1"/>
    <row r="300" customFormat="1" ht="14.25" customHeight="1"/>
    <row r="301" customFormat="1" ht="14.25" customHeight="1"/>
    <row r="302" customFormat="1" ht="14.25" customHeight="1"/>
    <row r="303" customFormat="1" ht="14.25" customHeight="1"/>
    <row r="304" customFormat="1" ht="14.25" customHeight="1"/>
    <row r="305" customFormat="1" ht="14.25" customHeight="1"/>
    <row r="306" customFormat="1" ht="14.25" customHeight="1"/>
    <row r="307" customFormat="1" ht="14.25" customHeight="1"/>
    <row r="308" customFormat="1" ht="14.25" customHeight="1"/>
    <row r="309" customFormat="1" ht="14.25" customHeight="1"/>
    <row r="310" customFormat="1" ht="14.25" customHeight="1"/>
    <row r="311" customFormat="1" ht="14.25" customHeight="1"/>
    <row r="312" customFormat="1" ht="14.25" customHeight="1"/>
    <row r="313" customFormat="1" ht="14.25" customHeight="1"/>
    <row r="314" customFormat="1" ht="14.25" customHeight="1"/>
    <row r="315" customFormat="1" ht="14.25" customHeight="1"/>
    <row r="316" customFormat="1" ht="14.25" customHeight="1"/>
    <row r="317" customFormat="1" ht="14.25" customHeight="1"/>
    <row r="318" customFormat="1" ht="14.25" customHeight="1"/>
    <row r="319" customFormat="1" ht="14.25" customHeight="1"/>
    <row r="320" customFormat="1" ht="14.25" customHeight="1"/>
    <row r="321" customFormat="1" ht="14.25" customHeight="1"/>
    <row r="322" customFormat="1" ht="14.25" customHeight="1"/>
    <row r="323" customFormat="1" ht="14.25" customHeight="1"/>
    <row r="324" customFormat="1" ht="14.25" customHeight="1"/>
    <row r="325" customFormat="1" ht="14.25" customHeight="1"/>
    <row r="326" customFormat="1" ht="14.25" customHeight="1"/>
    <row r="327" customFormat="1" ht="14.25" customHeight="1"/>
    <row r="328" customFormat="1" ht="14.25" customHeight="1"/>
    <row r="329" customFormat="1" ht="14.25" customHeight="1"/>
    <row r="330" customFormat="1" ht="14.25" customHeight="1"/>
    <row r="331" customFormat="1" ht="14.25" customHeight="1"/>
    <row r="332" customFormat="1" ht="14.25" customHeight="1"/>
    <row r="333" customFormat="1" ht="14.25" customHeight="1"/>
    <row r="334" customFormat="1" ht="14.25" customHeight="1"/>
    <row r="335" customFormat="1" ht="14.25" customHeight="1"/>
    <row r="336" customFormat="1" ht="14.25" customHeight="1"/>
    <row r="337" customFormat="1" ht="14.25" customHeight="1"/>
    <row r="338" customFormat="1" ht="14.25" customHeight="1"/>
    <row r="339" customFormat="1" ht="14.25" customHeight="1"/>
    <row r="340" customFormat="1" ht="14.25" customHeight="1"/>
    <row r="341" customFormat="1" ht="14.25" customHeight="1"/>
    <row r="342" customFormat="1" ht="14.25" customHeight="1"/>
    <row r="343" customFormat="1" ht="14.25" customHeight="1"/>
    <row r="344" customFormat="1" ht="14.25" customHeight="1"/>
    <row r="345" customFormat="1" ht="14.25" customHeight="1"/>
    <row r="346" customFormat="1" ht="14.25" customHeight="1"/>
    <row r="347" customFormat="1" ht="14.25" customHeight="1"/>
    <row r="348" customFormat="1" ht="14.25" customHeight="1"/>
    <row r="349" customFormat="1" ht="14.25" customHeight="1"/>
    <row r="350" customFormat="1" ht="14.25" customHeight="1"/>
    <row r="351" customFormat="1" ht="14.25" customHeight="1"/>
    <row r="352" customFormat="1" ht="14.25" customHeight="1"/>
    <row r="353" customFormat="1" ht="14.25" customHeight="1"/>
    <row r="354" customFormat="1" ht="14.25" customHeight="1"/>
    <row r="355" customFormat="1" ht="14.25" customHeight="1"/>
    <row r="356" customFormat="1" ht="14.25" customHeight="1"/>
    <row r="357" customFormat="1" ht="14.25" customHeight="1"/>
    <row r="358" customFormat="1" ht="14.25" customHeight="1"/>
    <row r="359" customFormat="1" ht="14.25" customHeight="1"/>
    <row r="360" customFormat="1" ht="14.25" customHeight="1"/>
    <row r="361" customFormat="1" ht="14.25" customHeight="1"/>
    <row r="362" customFormat="1" ht="14.25" customHeight="1"/>
    <row r="363" customFormat="1" ht="14.25" customHeight="1"/>
    <row r="364" customFormat="1" ht="14.25" customHeight="1"/>
    <row r="365" customFormat="1" ht="14.25" customHeight="1"/>
    <row r="366" customFormat="1" ht="14.25" customHeight="1"/>
    <row r="367" customFormat="1" ht="14.25" customHeight="1"/>
    <row r="368" customFormat="1" ht="14.25" customHeight="1"/>
    <row r="369" customFormat="1" ht="14.25" customHeight="1"/>
    <row r="370" customFormat="1" ht="14.25" customHeight="1"/>
    <row r="371" customFormat="1" ht="14.25" customHeight="1"/>
    <row r="372" customFormat="1" ht="14.25" customHeight="1"/>
    <row r="373" customFormat="1" ht="14.25" customHeight="1"/>
    <row r="374" customFormat="1" ht="14.25" customHeight="1"/>
    <row r="375" customFormat="1" ht="14.25" customHeight="1"/>
    <row r="376" customFormat="1" ht="14.25" customHeight="1"/>
    <row r="377" customFormat="1" ht="14.25" customHeight="1"/>
    <row r="378" customFormat="1" ht="14.25" customHeight="1"/>
    <row r="379" customFormat="1" ht="14.25" customHeight="1"/>
    <row r="380" customFormat="1" ht="14.25" customHeight="1"/>
    <row r="381" customFormat="1" ht="14.25" customHeight="1"/>
    <row r="382" customFormat="1" ht="14.25" customHeight="1"/>
    <row r="383" customFormat="1" ht="14.25" customHeight="1"/>
    <row r="384" customFormat="1" ht="14.25" customHeight="1"/>
    <row r="385" customFormat="1" ht="14.25" customHeight="1"/>
    <row r="386" customFormat="1" ht="14.25" customHeight="1"/>
    <row r="387" customFormat="1" ht="14.25" customHeight="1"/>
    <row r="388" customFormat="1" ht="14.25" customHeight="1"/>
    <row r="389" customFormat="1" ht="14.25" customHeight="1"/>
    <row r="390" customFormat="1" ht="14.25" customHeight="1"/>
    <row r="391" customFormat="1" ht="14.25" customHeight="1"/>
    <row r="392" customFormat="1" ht="14.25" customHeight="1"/>
    <row r="393" customFormat="1" ht="14.25" customHeight="1"/>
    <row r="394" customFormat="1" ht="14.25" customHeight="1"/>
    <row r="395" customFormat="1" ht="14.25" customHeight="1"/>
    <row r="396" customFormat="1" ht="14.25" customHeight="1"/>
    <row r="397" customFormat="1" ht="14.25" customHeight="1"/>
    <row r="398" customFormat="1" ht="14.25" customHeight="1"/>
    <row r="399" customFormat="1" ht="14.25" customHeight="1"/>
    <row r="400" customFormat="1" ht="14.25" customHeight="1"/>
    <row r="401" customFormat="1" ht="14.25" customHeight="1"/>
    <row r="402" customFormat="1" ht="14.25" customHeight="1"/>
    <row r="403" customFormat="1" ht="14.25" customHeight="1"/>
    <row r="404" customFormat="1" ht="14.25" customHeight="1"/>
    <row r="405" customFormat="1" ht="14.25" customHeight="1"/>
    <row r="406" customFormat="1" ht="14.25" customHeight="1"/>
    <row r="407" customFormat="1" ht="14.25" customHeight="1"/>
    <row r="408" customFormat="1" ht="14.25" customHeight="1"/>
    <row r="409" customFormat="1" ht="14.25" customHeight="1"/>
    <row r="410" customFormat="1" ht="14.25" customHeight="1"/>
    <row r="411" customFormat="1" ht="14.25" customHeight="1"/>
    <row r="412" customFormat="1" ht="14.25" customHeight="1"/>
    <row r="413" customFormat="1" ht="14.25" customHeight="1"/>
    <row r="414" customFormat="1" ht="14.25" customHeight="1"/>
    <row r="415" customFormat="1" ht="14.25" customHeight="1"/>
    <row r="416" customFormat="1" ht="14.25" customHeight="1"/>
    <row r="417" customFormat="1" ht="14.25" customHeight="1"/>
    <row r="418" customFormat="1" ht="14.25" customHeight="1"/>
    <row r="419" customFormat="1" ht="14.25" customHeight="1"/>
    <row r="420" customFormat="1" ht="14.25" customHeight="1"/>
    <row r="421" customFormat="1" ht="14.25" customHeight="1"/>
    <row r="422" customFormat="1" ht="14.25" customHeight="1"/>
    <row r="423" customFormat="1" ht="14.25" customHeight="1"/>
    <row r="424" customFormat="1" ht="14.25" customHeight="1"/>
    <row r="425" customFormat="1" ht="14.25" customHeight="1"/>
    <row r="426" customFormat="1" ht="14.25" customHeight="1"/>
    <row r="427" customFormat="1" ht="14.25" customHeight="1"/>
    <row r="428" customFormat="1" ht="14.25" customHeight="1"/>
    <row r="429" customFormat="1" ht="14.25" customHeight="1"/>
    <row r="430" customFormat="1" ht="14.25" customHeight="1"/>
    <row r="431" customFormat="1" ht="14.25" customHeight="1"/>
    <row r="432" customFormat="1" ht="14.25" customHeight="1"/>
    <row r="433" customFormat="1" ht="14.25" customHeight="1"/>
    <row r="434" customFormat="1" ht="14.25" customHeight="1"/>
    <row r="435" customFormat="1" ht="14.25" customHeight="1"/>
    <row r="436" customFormat="1" ht="14.25" customHeight="1"/>
    <row r="437" customFormat="1" ht="14.25" customHeight="1"/>
    <row r="438" customFormat="1" ht="14.25" customHeight="1"/>
    <row r="439" customFormat="1" ht="14.25" customHeight="1"/>
    <row r="440" customFormat="1" ht="14.25" customHeight="1"/>
    <row r="441" customFormat="1" ht="14.25" customHeight="1"/>
    <row r="442" customFormat="1" ht="14.25" customHeight="1"/>
    <row r="443" customFormat="1" ht="14.25" customHeight="1"/>
    <row r="444" customFormat="1" ht="14.25" customHeight="1"/>
    <row r="445" customFormat="1" ht="14.25" customHeight="1"/>
    <row r="446" customFormat="1" ht="14.25" customHeight="1"/>
    <row r="447" customFormat="1" ht="14.25" customHeight="1"/>
    <row r="448" customFormat="1" ht="14.25" customHeight="1"/>
    <row r="449" customFormat="1" ht="14.25" customHeight="1"/>
    <row r="450" customFormat="1" ht="14.25" customHeight="1"/>
    <row r="451" customFormat="1" ht="14.25" customHeight="1"/>
    <row r="452" customFormat="1" ht="14.25" customHeight="1"/>
    <row r="453" customFormat="1" ht="14.25" customHeight="1"/>
    <row r="454" customFormat="1" ht="14.25" customHeight="1"/>
    <row r="455" customFormat="1" ht="14.25" customHeight="1"/>
    <row r="456" customFormat="1" ht="14.25" customHeight="1"/>
    <row r="457" customFormat="1" ht="14.25" customHeight="1"/>
    <row r="458" customFormat="1" ht="14.25" customHeight="1"/>
    <row r="459" customFormat="1" ht="14.25" customHeight="1"/>
    <row r="460" customFormat="1" ht="14.25" customHeight="1"/>
    <row r="461" customFormat="1" ht="14.25" customHeight="1"/>
    <row r="462" customFormat="1" ht="14.25" customHeight="1"/>
    <row r="463" customFormat="1" ht="14.25" customHeight="1"/>
    <row r="464" customFormat="1" ht="14.25" customHeight="1"/>
    <row r="465" customFormat="1" ht="14.25" customHeight="1"/>
    <row r="466" customFormat="1" ht="14.25" customHeight="1"/>
    <row r="467" customFormat="1" ht="14.25" customHeight="1"/>
    <row r="468" customFormat="1" ht="14.25" customHeight="1"/>
    <row r="469" customFormat="1" ht="14.25" customHeight="1"/>
    <row r="470" customFormat="1" ht="14.25" customHeight="1"/>
    <row r="471" customFormat="1" ht="14.25" customHeight="1"/>
    <row r="472" customFormat="1" ht="14.25" customHeight="1"/>
    <row r="473" customFormat="1" ht="14.25" customHeight="1"/>
    <row r="474" customFormat="1" ht="14.25" customHeight="1"/>
    <row r="475" customFormat="1" ht="14.25" customHeight="1"/>
    <row r="476" customFormat="1" ht="14.25" customHeight="1"/>
    <row r="477" customFormat="1" ht="14.25" customHeight="1"/>
    <row r="478" customFormat="1" ht="14.25" customHeight="1"/>
    <row r="479" customFormat="1" ht="14.25" customHeight="1"/>
    <row r="480" customFormat="1" ht="14.25" customHeight="1"/>
    <row r="481" customFormat="1" ht="14.25" customHeight="1"/>
    <row r="482" customFormat="1" ht="14.25" customHeight="1"/>
    <row r="483" customFormat="1" ht="14.25" customHeight="1"/>
    <row r="484" customFormat="1" ht="14.25" customHeight="1"/>
    <row r="485" customFormat="1" ht="14.25" customHeight="1"/>
    <row r="486" customFormat="1" ht="14.25" customHeight="1"/>
    <row r="487" customFormat="1" ht="14.25" customHeight="1"/>
    <row r="488" customFormat="1" ht="14.25" customHeight="1"/>
    <row r="489" customFormat="1" ht="14.25" customHeight="1"/>
    <row r="490" customFormat="1" ht="14.25" customHeight="1"/>
    <row r="491" customFormat="1" ht="14.25" customHeight="1"/>
    <row r="492" customFormat="1" ht="14.25" customHeight="1"/>
    <row r="493" customFormat="1" ht="14.25" customHeight="1"/>
    <row r="494" customFormat="1" ht="14.25" customHeight="1"/>
    <row r="495" customFormat="1" ht="14.25" customHeight="1"/>
    <row r="496" customFormat="1" ht="14.25" customHeight="1"/>
    <row r="497" customFormat="1" ht="14.25" customHeight="1"/>
    <row r="498" customFormat="1" ht="14.25" customHeight="1"/>
    <row r="499" customFormat="1" ht="14.25" customHeight="1"/>
    <row r="500" customFormat="1" ht="14.25" customHeight="1"/>
    <row r="501" customFormat="1" ht="14.25" customHeight="1"/>
    <row r="502" customFormat="1" ht="14.25" customHeight="1"/>
    <row r="503" customFormat="1" ht="14.25" customHeight="1"/>
    <row r="504" customFormat="1" ht="14.25" customHeight="1"/>
    <row r="505" customFormat="1" ht="14.25" customHeight="1"/>
    <row r="506" customFormat="1" ht="14.25" customHeight="1"/>
    <row r="507" customFormat="1" ht="14.25" customHeight="1"/>
    <row r="508" customFormat="1" ht="14.25" customHeight="1"/>
    <row r="509" customFormat="1" ht="14.25" customHeight="1"/>
    <row r="510" customFormat="1" ht="14.25" customHeight="1"/>
    <row r="511" customFormat="1" ht="14.25" customHeight="1"/>
    <row r="512" customFormat="1" ht="14.25" customHeight="1"/>
    <row r="513" customFormat="1" ht="14.25" customHeight="1"/>
    <row r="514" customFormat="1" ht="14.25" customHeight="1"/>
    <row r="515" customFormat="1" ht="14.25" customHeight="1"/>
    <row r="516" customFormat="1" ht="14.25" customHeight="1"/>
    <row r="517" customFormat="1" ht="14.25" customHeight="1"/>
    <row r="518" customFormat="1" ht="14.25" customHeight="1"/>
    <row r="519" customFormat="1" ht="14.25" customHeight="1"/>
    <row r="520" customFormat="1" ht="14.25" customHeight="1"/>
    <row r="521" customFormat="1" ht="14.25" customHeight="1"/>
    <row r="522" customFormat="1" ht="14.25" customHeight="1"/>
    <row r="523" customFormat="1" ht="14.25" customHeight="1"/>
    <row r="524" customFormat="1" ht="14.25" customHeight="1"/>
    <row r="525" customFormat="1" ht="14.25" customHeight="1"/>
    <row r="526" customFormat="1" ht="14.25" customHeight="1"/>
    <row r="527" customFormat="1" ht="14.25" customHeight="1"/>
    <row r="528" customFormat="1" ht="14.25" customHeight="1"/>
    <row r="529" customFormat="1" ht="14.25" customHeight="1"/>
    <row r="530" customFormat="1" ht="14.25" customHeight="1"/>
    <row r="531" customFormat="1" ht="14.25" customHeight="1"/>
    <row r="532" customFormat="1" ht="14.25" customHeight="1"/>
    <row r="533" customFormat="1" ht="14.25" customHeight="1"/>
    <row r="534" customFormat="1" ht="14.25" customHeight="1"/>
    <row r="535" customFormat="1" ht="14.25" customHeight="1"/>
    <row r="536" customFormat="1" ht="14.25" customHeight="1"/>
    <row r="537" customFormat="1" ht="14.25" customHeight="1"/>
    <row r="538" customFormat="1" ht="14.25" customHeight="1"/>
    <row r="539" customFormat="1" ht="14.25" customHeight="1"/>
    <row r="540" customFormat="1" ht="14.25" customHeight="1"/>
    <row r="541" customFormat="1" ht="14.25" customHeight="1"/>
    <row r="542" customFormat="1" ht="14.25" customHeight="1"/>
    <row r="543" customFormat="1" ht="14.25" customHeight="1"/>
    <row r="544" customFormat="1" ht="14.25" customHeight="1"/>
    <row r="545" customFormat="1" ht="14.25" customHeight="1"/>
    <row r="546" customFormat="1" ht="14.25" customHeight="1"/>
    <row r="547" customFormat="1" ht="14.25" customHeight="1"/>
    <row r="548" customFormat="1" ht="14.25" customHeight="1"/>
    <row r="549" customFormat="1" ht="14.25" customHeight="1"/>
    <row r="550" customFormat="1" ht="14.25" customHeight="1"/>
    <row r="551" customFormat="1" ht="14.25" customHeight="1"/>
    <row r="552" customFormat="1" ht="14.25" customHeight="1"/>
    <row r="553" customFormat="1" ht="14.25" customHeight="1"/>
    <row r="554" customFormat="1" ht="14.25" customHeight="1"/>
    <row r="555" customFormat="1" ht="14.25" customHeight="1"/>
    <row r="556" customFormat="1" ht="14.25" customHeight="1"/>
    <row r="557" customFormat="1" ht="14.25" customHeight="1"/>
    <row r="558" customFormat="1" ht="14.25" customHeight="1"/>
    <row r="559" customFormat="1" ht="14.25" customHeight="1"/>
    <row r="560" customFormat="1" ht="14.25" customHeight="1"/>
    <row r="561" customFormat="1" ht="14.25" customHeight="1"/>
    <row r="562" customFormat="1" ht="14.25" customHeight="1"/>
    <row r="563" customFormat="1" ht="14.25" customHeight="1"/>
    <row r="564" customFormat="1" ht="14.25" customHeight="1"/>
    <row r="565" customFormat="1" ht="14.25" customHeight="1"/>
    <row r="566" customFormat="1" ht="14.25" customHeight="1"/>
    <row r="567" customFormat="1" ht="14.25" customHeight="1"/>
    <row r="568" customFormat="1" ht="14.25" customHeight="1"/>
    <row r="569" customFormat="1" ht="14.25" customHeight="1"/>
    <row r="570" customFormat="1" ht="14.25" customHeight="1"/>
    <row r="571" customFormat="1" ht="14.25" customHeight="1"/>
    <row r="572" customFormat="1" ht="14.25" customHeight="1"/>
    <row r="573" customFormat="1" ht="14.25" customHeight="1"/>
    <row r="574" customFormat="1" ht="14.25" customHeight="1"/>
    <row r="575" customFormat="1" ht="14.25" customHeight="1"/>
    <row r="576" customFormat="1" ht="14.25" customHeight="1"/>
    <row r="577" customFormat="1" ht="14.25" customHeight="1"/>
    <row r="578" customFormat="1" ht="14.25" customHeight="1"/>
    <row r="579" customFormat="1" ht="14.25" customHeight="1"/>
    <row r="580" customFormat="1" ht="14.25" customHeight="1"/>
    <row r="581" customFormat="1" ht="14.25" customHeight="1"/>
    <row r="582" customFormat="1" ht="14.25" customHeight="1"/>
    <row r="583" customFormat="1" ht="14.25" customHeight="1"/>
    <row r="584" customFormat="1" ht="14.25" customHeight="1"/>
    <row r="585" customFormat="1" ht="14.25" customHeight="1"/>
    <row r="586" customFormat="1" ht="14.25" customHeight="1"/>
    <row r="587" customFormat="1" ht="14.25" customHeight="1"/>
    <row r="588" customFormat="1" ht="14.25" customHeight="1"/>
    <row r="589" customFormat="1" ht="14.25" customHeight="1"/>
    <row r="590" customFormat="1" ht="14.25" customHeight="1"/>
    <row r="591" customFormat="1" ht="14.25" customHeight="1"/>
    <row r="592" customFormat="1" ht="14.25" customHeight="1"/>
    <row r="593" customFormat="1" ht="14.25" customHeight="1"/>
    <row r="594" customFormat="1" ht="14.25" customHeight="1"/>
    <row r="595" customFormat="1" ht="14.25" customHeight="1"/>
    <row r="596" customFormat="1" ht="14.25" customHeight="1"/>
    <row r="597" customFormat="1" ht="14.25" customHeight="1"/>
    <row r="598" customFormat="1" ht="14.25" customHeight="1"/>
    <row r="599" customFormat="1" ht="14.25" customHeight="1"/>
    <row r="600" customFormat="1" ht="14.25" customHeight="1"/>
    <row r="601" customFormat="1" ht="14.25" customHeight="1"/>
    <row r="602" customFormat="1" ht="14.25" customHeight="1"/>
    <row r="603" customFormat="1" ht="14.25" customHeight="1"/>
    <row r="604" customFormat="1" ht="14.25" customHeight="1"/>
    <row r="605" customFormat="1" ht="14.25" customHeight="1"/>
    <row r="606" customFormat="1" ht="14.25" customHeight="1"/>
    <row r="607" customFormat="1" ht="14.25" customHeight="1"/>
    <row r="608" customFormat="1" ht="14.25" customHeight="1"/>
    <row r="609" customFormat="1" ht="14.25" customHeight="1"/>
    <row r="610" customFormat="1" ht="14.25" customHeight="1"/>
    <row r="611" customFormat="1" ht="14.25" customHeight="1"/>
    <row r="612" customFormat="1" ht="14.25" customHeight="1"/>
    <row r="613" customFormat="1" ht="14.25" customHeight="1"/>
    <row r="614" customFormat="1" ht="14.25" customHeight="1"/>
    <row r="615" customFormat="1" ht="14.25" customHeight="1"/>
    <row r="616" customFormat="1" ht="14.25" customHeight="1"/>
    <row r="617" customFormat="1" ht="14.25" customHeight="1"/>
    <row r="618" customFormat="1" ht="14.25" customHeight="1"/>
    <row r="619" customFormat="1" ht="14.25" customHeight="1"/>
    <row r="620" customFormat="1" ht="14.25" customHeight="1"/>
    <row r="621" customFormat="1" ht="14.25" customHeight="1"/>
    <row r="622" customFormat="1" ht="14.25" customHeight="1"/>
    <row r="623" customFormat="1" ht="14.25" customHeight="1"/>
    <row r="624" customFormat="1" ht="14.25" customHeight="1"/>
    <row r="625" customFormat="1" ht="14.25" customHeight="1"/>
    <row r="626" customFormat="1" ht="14.25" customHeight="1"/>
    <row r="627" customFormat="1" ht="14.25" customHeight="1"/>
    <row r="628" customFormat="1" ht="14.25" customHeight="1"/>
    <row r="629" customFormat="1" ht="14.25" customHeight="1"/>
    <row r="630" customFormat="1" ht="14.25" customHeight="1"/>
    <row r="631" customFormat="1" ht="14.25" customHeight="1"/>
    <row r="632" customFormat="1" ht="14.25" customHeight="1"/>
    <row r="633" customFormat="1" ht="14.25" customHeight="1"/>
    <row r="634" customFormat="1" ht="14.25" customHeight="1"/>
    <row r="635" customFormat="1" ht="14.25" customHeight="1"/>
    <row r="636" customFormat="1" ht="14.25" customHeight="1"/>
    <row r="637" customFormat="1" ht="14.25" customHeight="1"/>
    <row r="638" customFormat="1" ht="14.25" customHeight="1"/>
    <row r="639" customFormat="1" ht="14.25" customHeight="1"/>
    <row r="640" customFormat="1" ht="14.25" customHeight="1"/>
    <row r="641" customFormat="1" ht="14.25" customHeight="1"/>
    <row r="642" customFormat="1" ht="14.25" customHeight="1"/>
    <row r="643" customFormat="1" ht="14.25" customHeight="1"/>
    <row r="644" customFormat="1" ht="14.25" customHeight="1"/>
    <row r="645" customFormat="1" ht="14.25" customHeight="1"/>
    <row r="646" customFormat="1" ht="14.25" customHeight="1"/>
    <row r="647" customFormat="1" ht="14.25" customHeight="1"/>
    <row r="648" customFormat="1" ht="14.25" customHeight="1"/>
    <row r="649" customFormat="1" ht="14.25" customHeight="1"/>
    <row r="650" customFormat="1" ht="14.25" customHeight="1"/>
    <row r="651" customFormat="1" ht="14.25" customHeight="1"/>
    <row r="652" customFormat="1" ht="14.25" customHeight="1"/>
    <row r="653" customFormat="1" ht="14.25" customHeight="1"/>
    <row r="654" customFormat="1" ht="14.25" customHeight="1"/>
    <row r="655" customFormat="1" ht="14.25" customHeight="1"/>
    <row r="656" customFormat="1" ht="14.25" customHeight="1"/>
    <row r="657" customFormat="1" ht="14.25" customHeight="1"/>
    <row r="658" customFormat="1" ht="14.25" customHeight="1"/>
    <row r="659" customFormat="1" ht="14.25" customHeight="1"/>
    <row r="660" customFormat="1" ht="14.25" customHeight="1"/>
    <row r="661" customFormat="1" ht="14.25" customHeight="1"/>
    <row r="662" customFormat="1" ht="14.25" customHeight="1"/>
    <row r="663" customFormat="1" ht="14.25" customHeight="1"/>
    <row r="664" customFormat="1" ht="14.25" customHeight="1"/>
    <row r="665" customFormat="1" ht="14.25" customHeight="1"/>
    <row r="666" customFormat="1" ht="14.25" customHeight="1"/>
    <row r="667" customFormat="1" ht="14.25" customHeight="1"/>
    <row r="668" customFormat="1" ht="14.25" customHeight="1"/>
    <row r="669" customFormat="1" ht="14.25" customHeight="1"/>
    <row r="670" customFormat="1" ht="14.25" customHeight="1"/>
    <row r="671" customFormat="1" ht="14.25" customHeight="1"/>
    <row r="672" customFormat="1" ht="14.25" customHeight="1"/>
    <row r="673" customFormat="1" ht="14.25" customHeight="1"/>
    <row r="674" customFormat="1" ht="14.25" customHeight="1"/>
    <row r="675" customFormat="1" ht="14.25" customHeight="1"/>
    <row r="676" customFormat="1" ht="14.25" customHeight="1"/>
    <row r="677" customFormat="1" ht="14.25" customHeight="1"/>
    <row r="678" customFormat="1" ht="14.25" customHeight="1"/>
    <row r="679" customFormat="1" ht="14.25" customHeight="1"/>
    <row r="680" customFormat="1" ht="14.25" customHeight="1"/>
    <row r="681" customFormat="1" ht="14.25" customHeight="1"/>
    <row r="682" customFormat="1" ht="14.25" customHeight="1"/>
    <row r="683" customFormat="1" ht="14.25" customHeight="1"/>
    <row r="684" customFormat="1" ht="14.25" customHeight="1"/>
    <row r="685" customFormat="1" ht="14.25" customHeight="1"/>
    <row r="686" customFormat="1" ht="14.25" customHeight="1"/>
    <row r="687" customFormat="1" ht="14.25" customHeight="1"/>
    <row r="688" customFormat="1" ht="14.25" customHeight="1"/>
    <row r="689" customFormat="1" ht="14.25" customHeight="1"/>
    <row r="690" customFormat="1" ht="14.25" customHeight="1"/>
    <row r="691" customFormat="1" ht="14.25" customHeight="1"/>
    <row r="692" customFormat="1" ht="14.25" customHeight="1"/>
    <row r="693" customFormat="1" ht="14.25" customHeight="1"/>
    <row r="694" customFormat="1" ht="14.25" customHeight="1"/>
    <row r="695" customFormat="1" ht="14.25" customHeight="1"/>
    <row r="696" customFormat="1" ht="14.25" customHeight="1"/>
    <row r="697" customFormat="1" ht="14.25" customHeight="1"/>
    <row r="698" customFormat="1" ht="14.25" customHeight="1"/>
    <row r="699" customFormat="1" ht="14.25" customHeight="1"/>
    <row r="700" customFormat="1" ht="14.25" customHeight="1"/>
    <row r="701" customFormat="1" ht="14.25" customHeight="1"/>
    <row r="702" customFormat="1" ht="14.25" customHeight="1"/>
    <row r="703" customFormat="1" ht="14.25" customHeight="1"/>
    <row r="704" customFormat="1" ht="14.25" customHeight="1"/>
    <row r="705" customFormat="1" ht="14.25" customHeight="1"/>
    <row r="706" customFormat="1" ht="14.25" customHeight="1"/>
    <row r="707" customFormat="1" ht="14.25" customHeight="1"/>
    <row r="708" customFormat="1" ht="14.25" customHeight="1"/>
    <row r="709" customFormat="1" ht="14.25" customHeight="1"/>
    <row r="710" customFormat="1" ht="14.25" customHeight="1"/>
    <row r="711" customFormat="1" ht="14.25" customHeight="1"/>
    <row r="712" customFormat="1" ht="14.25" customHeight="1"/>
    <row r="713" customFormat="1" ht="14.25" customHeight="1"/>
    <row r="714" customFormat="1" ht="14.25" customHeight="1"/>
    <row r="715" customFormat="1" ht="14.25" customHeight="1"/>
    <row r="716" customFormat="1" ht="14.25" customHeight="1"/>
    <row r="717" customFormat="1" ht="14.25" customHeight="1"/>
    <row r="718" customFormat="1" ht="14.25" customHeight="1"/>
    <row r="719" customFormat="1" ht="14.25" customHeight="1"/>
    <row r="720" customFormat="1" ht="14.25" customHeight="1"/>
    <row r="721" customFormat="1" ht="14.25" customHeight="1"/>
    <row r="722" customFormat="1" ht="14.25" customHeight="1"/>
    <row r="723" customFormat="1" ht="14.25" customHeight="1"/>
    <row r="724" customFormat="1" ht="14.25" customHeight="1"/>
    <row r="725" customFormat="1" ht="14.25" customHeight="1"/>
    <row r="726" customFormat="1" ht="14.25" customHeight="1"/>
    <row r="727" customFormat="1" ht="14.25" customHeight="1"/>
    <row r="728" customFormat="1" ht="14.25" customHeight="1"/>
    <row r="729" customFormat="1" ht="14.25" customHeight="1"/>
    <row r="730" customFormat="1" ht="14.25" customHeight="1"/>
    <row r="731" customFormat="1" ht="14.25" customHeight="1"/>
    <row r="732" customFormat="1" ht="14.25" customHeight="1"/>
    <row r="733" customFormat="1" ht="14.25" customHeight="1"/>
    <row r="734" customFormat="1" ht="14.25" customHeight="1"/>
    <row r="735" customFormat="1" ht="14.25" customHeight="1"/>
    <row r="736" customFormat="1" ht="14.25" customHeight="1"/>
    <row r="737" customFormat="1" ht="14.25" customHeight="1"/>
    <row r="738" customFormat="1" ht="14.25" customHeight="1"/>
    <row r="739" customFormat="1" ht="14.25" customHeight="1"/>
    <row r="740" customFormat="1" ht="14.25" customHeight="1"/>
    <row r="741" customFormat="1" ht="14.25" customHeight="1"/>
    <row r="742" customFormat="1" ht="14.25" customHeight="1"/>
    <row r="743" customFormat="1" ht="14.25" customHeight="1"/>
    <row r="744" customFormat="1" ht="14.25" customHeight="1"/>
    <row r="745" customFormat="1" ht="14.25" customHeight="1"/>
    <row r="746" customFormat="1" ht="14.25" customHeight="1"/>
    <row r="747" customFormat="1" ht="14.25" customHeight="1"/>
    <row r="748" customFormat="1" ht="14.25" customHeight="1"/>
    <row r="749" customFormat="1" ht="14.25" customHeight="1"/>
    <row r="750" customFormat="1" ht="14.25" customHeight="1"/>
    <row r="751" customFormat="1" ht="14.25" customHeight="1"/>
    <row r="752" customFormat="1" ht="14.25" customHeight="1"/>
    <row r="753" customFormat="1" ht="14.25" customHeight="1"/>
    <row r="754" customFormat="1" ht="14.25" customHeight="1"/>
    <row r="755" customFormat="1" ht="14.25" customHeight="1"/>
    <row r="756" customFormat="1" ht="14.25" customHeight="1"/>
    <row r="757" customFormat="1" ht="14.25" customHeight="1"/>
    <row r="758" customFormat="1" ht="14.25" customHeight="1"/>
    <row r="759" customFormat="1" ht="14.25" customHeight="1"/>
    <row r="760" customFormat="1" ht="14.25" customHeight="1"/>
    <row r="761" customFormat="1" ht="14.25" customHeight="1"/>
    <row r="762" customFormat="1" ht="14.25" customHeight="1"/>
    <row r="763" customFormat="1" ht="14.25" customHeight="1"/>
    <row r="764" customFormat="1" ht="14.25" customHeight="1"/>
    <row r="765" customFormat="1" ht="14.25" customHeight="1"/>
    <row r="766" customFormat="1" ht="14.25" customHeight="1"/>
    <row r="767" customFormat="1" ht="14.25" customHeight="1"/>
    <row r="768" customFormat="1" ht="14.25" customHeight="1"/>
    <row r="769" customFormat="1" ht="14.25" customHeight="1"/>
    <row r="770" customFormat="1" ht="14.25" customHeight="1"/>
    <row r="771" customFormat="1" ht="14.25" customHeight="1"/>
    <row r="772" customFormat="1" ht="14.25" customHeight="1"/>
    <row r="773" customFormat="1" ht="14.25" customHeight="1"/>
    <row r="774" customFormat="1" ht="14.25" customHeight="1"/>
    <row r="775" customFormat="1" ht="14.25" customHeight="1"/>
    <row r="776" customFormat="1" ht="14.25" customHeight="1"/>
    <row r="777" customFormat="1" ht="14.25" customHeight="1"/>
    <row r="778" customFormat="1" ht="14.25" customHeight="1"/>
    <row r="779" customFormat="1" ht="14.25" customHeight="1"/>
    <row r="780" customFormat="1" ht="14.25" customHeight="1"/>
    <row r="781" customFormat="1" ht="14.25" customHeight="1"/>
    <row r="782" customFormat="1" ht="14.25" customHeight="1"/>
    <row r="783" customFormat="1" ht="14.25" customHeight="1"/>
    <row r="784" customFormat="1" ht="14.25" customHeight="1"/>
    <row r="785" customFormat="1" ht="14.25" customHeight="1"/>
    <row r="786" customFormat="1" ht="14.25" customHeight="1"/>
    <row r="787" customFormat="1" ht="14.25" customHeight="1"/>
    <row r="788" customFormat="1" ht="14.25" customHeight="1"/>
    <row r="789" customFormat="1" ht="14.25" customHeight="1"/>
    <row r="790" customFormat="1" ht="14.25" customHeight="1"/>
    <row r="791" customFormat="1" ht="14.25" customHeight="1"/>
    <row r="792" customFormat="1" ht="14.25" customHeight="1"/>
    <row r="793" customFormat="1" ht="14.25" customHeight="1"/>
    <row r="794" customFormat="1" ht="14.25" customHeight="1"/>
    <row r="795" customFormat="1" ht="14.25" customHeight="1"/>
    <row r="796" customFormat="1" ht="14.25" customHeight="1"/>
    <row r="797" customFormat="1" ht="14.25" customHeight="1"/>
    <row r="798" customFormat="1" ht="14.25" customHeight="1"/>
    <row r="799" customFormat="1" ht="14.25" customHeight="1"/>
    <row r="800" customFormat="1" ht="14.25" customHeight="1"/>
    <row r="801" customFormat="1" ht="14.25" customHeight="1"/>
    <row r="802" customFormat="1" ht="14.25" customHeight="1"/>
    <row r="803" customFormat="1" ht="14.25" customHeight="1"/>
    <row r="804" customFormat="1" ht="14.25" customHeight="1"/>
    <row r="805" customFormat="1" ht="14.25" customHeight="1"/>
    <row r="806" customFormat="1" ht="14.25" customHeight="1"/>
    <row r="807" customFormat="1" ht="14.25" customHeight="1"/>
    <row r="808" customFormat="1" ht="14.25" customHeight="1"/>
    <row r="809" customFormat="1" ht="14.25" customHeight="1"/>
    <row r="810" customFormat="1" ht="14.25" customHeight="1"/>
    <row r="811" customFormat="1" ht="14.25" customHeight="1"/>
    <row r="812" customFormat="1" ht="14.25" customHeight="1"/>
    <row r="813" customFormat="1" ht="14.25" customHeight="1"/>
    <row r="814" customFormat="1" ht="14.25" customHeight="1"/>
    <row r="815" customFormat="1" ht="14.25" customHeight="1"/>
    <row r="816" customFormat="1" ht="14.25" customHeight="1"/>
    <row r="817" customFormat="1" ht="14.25" customHeight="1"/>
    <row r="818" customFormat="1" ht="14.25" customHeight="1"/>
    <row r="819" customFormat="1" ht="14.25" customHeight="1"/>
    <row r="820" customFormat="1" ht="14.25" customHeight="1"/>
    <row r="821" customFormat="1" ht="14.25" customHeight="1"/>
    <row r="822" customFormat="1" ht="14.25" customHeight="1"/>
    <row r="823" customFormat="1" ht="14.25" customHeight="1"/>
    <row r="824" customFormat="1" ht="14.25" customHeight="1"/>
    <row r="825" customFormat="1" ht="14.25" customHeight="1"/>
    <row r="826" customFormat="1" ht="14.25" customHeight="1"/>
    <row r="827" customFormat="1" ht="14.25" customHeight="1"/>
    <row r="828" customFormat="1" ht="14.25" customHeight="1"/>
    <row r="829" customFormat="1" ht="14.25" customHeight="1"/>
    <row r="830" customFormat="1" ht="14.25" customHeight="1"/>
    <row r="831" customFormat="1" ht="14.25" customHeight="1"/>
    <row r="832" customFormat="1" ht="14.25" customHeight="1"/>
    <row r="833" customFormat="1" ht="14.25" customHeight="1"/>
    <row r="834" customFormat="1" ht="14.25" customHeight="1"/>
    <row r="835" customFormat="1" ht="14.25" customHeight="1"/>
    <row r="836" customFormat="1" ht="14.25" customHeight="1"/>
    <row r="837" customFormat="1" ht="14.25" customHeight="1"/>
    <row r="838" customFormat="1" ht="14.25" customHeight="1"/>
    <row r="839" customFormat="1" ht="14.25" customHeight="1"/>
    <row r="840" customFormat="1" ht="14.25" customHeight="1"/>
    <row r="841" customFormat="1" ht="14.25" customHeight="1"/>
    <row r="842" customFormat="1" ht="14.25" customHeight="1"/>
    <row r="843" customFormat="1" ht="14.25" customHeight="1"/>
    <row r="844" customFormat="1" ht="14.25" customHeight="1"/>
    <row r="845" customFormat="1" ht="14.25" customHeight="1"/>
    <row r="846" customFormat="1" ht="14.25" customHeight="1"/>
    <row r="847" customFormat="1" ht="14.25" customHeight="1"/>
    <row r="848" customFormat="1" ht="14.25" customHeight="1"/>
    <row r="849" customFormat="1" ht="14.25" customHeight="1"/>
    <row r="850" customFormat="1" ht="14.25" customHeight="1"/>
    <row r="851" customFormat="1" ht="14.25" customHeight="1"/>
    <row r="852" customFormat="1" ht="14.25" customHeight="1"/>
    <row r="853" customFormat="1" ht="14.25" customHeight="1"/>
    <row r="854" customFormat="1" ht="14.25" customHeight="1"/>
    <row r="855" customFormat="1" ht="14.25" customHeight="1"/>
    <row r="856" customFormat="1" ht="14.25" customHeight="1"/>
    <row r="857" customFormat="1" ht="14.25" customHeight="1"/>
    <row r="858" customFormat="1" ht="14.25" customHeight="1"/>
    <row r="859" customFormat="1" ht="14.25" customHeight="1"/>
    <row r="860" customFormat="1" ht="14.25" customHeight="1"/>
    <row r="861" customFormat="1" ht="14.25" customHeight="1"/>
    <row r="862" customFormat="1" ht="14.25" customHeight="1"/>
    <row r="863" customFormat="1" ht="14.25" customHeight="1"/>
    <row r="864" customFormat="1" ht="14.25" customHeight="1"/>
    <row r="865" customFormat="1" ht="14.25" customHeight="1"/>
    <row r="866" customFormat="1" ht="14.25" customHeight="1"/>
    <row r="867" customFormat="1" ht="14.25" customHeight="1"/>
    <row r="868" customFormat="1" ht="14.25" customHeight="1"/>
    <row r="869" customFormat="1" ht="14.25" customHeight="1"/>
    <row r="870" customFormat="1" ht="14.25" customHeight="1"/>
    <row r="871" customFormat="1" ht="14.25" customHeight="1"/>
    <row r="872" customFormat="1" ht="14.25" customHeight="1"/>
    <row r="873" customFormat="1" ht="14.25" customHeight="1"/>
    <row r="874" customFormat="1" ht="14.25" customHeight="1"/>
    <row r="875" customFormat="1" ht="14.25" customHeight="1"/>
    <row r="876" customFormat="1" ht="14.25" customHeight="1"/>
    <row r="877" customFormat="1" ht="14.25" customHeight="1"/>
    <row r="878" customFormat="1" ht="14.25" customHeight="1"/>
    <row r="879" customFormat="1" ht="14.25" customHeight="1"/>
    <row r="880" customFormat="1" ht="14.25" customHeight="1"/>
    <row r="881" customFormat="1" ht="14.25" customHeight="1"/>
    <row r="882" customFormat="1" ht="14.25" customHeight="1"/>
    <row r="883" customFormat="1" ht="14.25" customHeight="1"/>
    <row r="884" customFormat="1" ht="14.25" customHeight="1"/>
    <row r="885" customFormat="1" ht="14.25" customHeight="1"/>
    <row r="886" customFormat="1" ht="14.25" customHeight="1"/>
    <row r="887" customFormat="1" ht="14.25" customHeight="1"/>
    <row r="888" customFormat="1" ht="14.25" customHeight="1"/>
    <row r="889" customFormat="1" ht="14.25" customHeight="1"/>
    <row r="890" customFormat="1" ht="14.25" customHeight="1"/>
    <row r="891" customFormat="1" ht="14.25" customHeight="1"/>
    <row r="892" customFormat="1" ht="14.25" customHeight="1"/>
    <row r="893" customFormat="1" ht="14.25" customHeight="1"/>
    <row r="894" customFormat="1" ht="14.25" customHeight="1"/>
    <row r="895" customFormat="1" ht="14.25" customHeight="1"/>
    <row r="896" customFormat="1" ht="14.25" customHeight="1"/>
    <row r="897" customFormat="1" ht="14.25" customHeight="1"/>
    <row r="898" customFormat="1" ht="14.25" customHeight="1"/>
    <row r="899" customFormat="1" ht="14.25" customHeight="1"/>
    <row r="900" customFormat="1" ht="14.25" customHeight="1"/>
    <row r="901" customFormat="1" ht="14.25" customHeight="1"/>
    <row r="902" customFormat="1" ht="14.25" customHeight="1"/>
    <row r="903" customFormat="1" ht="14.25" customHeight="1"/>
    <row r="904" customFormat="1" ht="14.25" customHeight="1"/>
    <row r="905" customFormat="1" ht="14.25" customHeight="1"/>
    <row r="906" customFormat="1" ht="14.25" customHeight="1"/>
    <row r="907" customFormat="1" ht="14.25" customHeight="1"/>
    <row r="908" customFormat="1" ht="14.25" customHeight="1"/>
    <row r="909" customFormat="1" ht="14.25" customHeight="1"/>
    <row r="910" customFormat="1" ht="14.25" customHeight="1"/>
    <row r="911" customFormat="1" ht="14.25" customHeight="1"/>
    <row r="912" customFormat="1" ht="14.25" customHeight="1"/>
    <row r="913" customFormat="1" ht="14.25" customHeight="1"/>
    <row r="914" customFormat="1" ht="14.25" customHeight="1"/>
    <row r="915" customFormat="1" ht="14.25" customHeight="1"/>
    <row r="916" customFormat="1" ht="14.25" customHeight="1"/>
    <row r="917" customFormat="1" ht="14.25" customHeight="1"/>
    <row r="918" customFormat="1" ht="14.25" customHeight="1"/>
    <row r="919" customFormat="1" ht="14.25" customHeight="1"/>
    <row r="920" customFormat="1" ht="14.25" customHeight="1"/>
    <row r="921" customFormat="1" ht="14.25" customHeight="1"/>
    <row r="922" customFormat="1" ht="14.25" customHeight="1"/>
    <row r="923" customFormat="1" ht="14.25" customHeight="1"/>
    <row r="924" customFormat="1" ht="14.25" customHeight="1"/>
    <row r="925" customFormat="1" ht="14.25" customHeight="1"/>
    <row r="926" customFormat="1" ht="14.25" customHeight="1"/>
    <row r="927" customFormat="1" ht="14.25" customHeight="1"/>
    <row r="928" customFormat="1" ht="14.25" customHeight="1"/>
    <row r="929" customFormat="1" ht="14.25" customHeight="1"/>
    <row r="930" customFormat="1" ht="14.25" customHeight="1"/>
    <row r="931" customFormat="1" ht="14.25" customHeight="1"/>
    <row r="932" customFormat="1" ht="14.25" customHeight="1"/>
    <row r="933" customFormat="1" ht="14.25" customHeight="1"/>
    <row r="934" customFormat="1" ht="14.25" customHeight="1"/>
    <row r="935" customFormat="1" ht="14.25" customHeight="1"/>
    <row r="936" customFormat="1" ht="14.25" customHeight="1"/>
    <row r="937" customFormat="1" ht="14.25" customHeight="1"/>
    <row r="938" customFormat="1" ht="14.25" customHeight="1"/>
    <row r="939" customFormat="1" ht="14.25" customHeight="1"/>
    <row r="940" customFormat="1" ht="14.25" customHeight="1"/>
    <row r="941" customFormat="1" ht="14.25" customHeight="1"/>
    <row r="942" customFormat="1" ht="14.25" customHeight="1"/>
    <row r="943" customFormat="1" ht="14.25" customHeight="1"/>
    <row r="944" customFormat="1" ht="14.25" customHeight="1"/>
    <row r="945" customFormat="1" ht="14.25" customHeight="1"/>
    <row r="946" customFormat="1" ht="14.25" customHeight="1"/>
    <row r="947" customFormat="1" ht="14.25" customHeight="1"/>
    <row r="948" customFormat="1" ht="14.25" customHeight="1"/>
    <row r="949" customFormat="1" ht="14.25" customHeight="1"/>
    <row r="950" customFormat="1" ht="14.25" customHeight="1"/>
    <row r="951" customFormat="1" ht="14.25" customHeight="1"/>
    <row r="952" customFormat="1" ht="14.25" customHeight="1"/>
    <row r="953" customFormat="1" ht="14.25" customHeight="1"/>
    <row r="954" customFormat="1" ht="14.25" customHeight="1"/>
    <row r="955" customFormat="1" ht="14.25" customHeight="1"/>
    <row r="956" customFormat="1" ht="14.25" customHeight="1"/>
    <row r="957" customFormat="1" ht="14.25" customHeight="1"/>
    <row r="958" customFormat="1" ht="14.25" customHeight="1"/>
    <row r="959" customFormat="1" ht="14.25" customHeight="1"/>
    <row r="960" customFormat="1" ht="14.25" customHeight="1"/>
    <row r="961" customFormat="1" ht="14.25" customHeight="1"/>
    <row r="962" customFormat="1" ht="14.25" customHeight="1"/>
    <row r="963" customFormat="1" ht="14.25" customHeight="1"/>
    <row r="964" customFormat="1" ht="14.25" customHeight="1"/>
    <row r="965" customFormat="1" ht="14.25" customHeight="1"/>
    <row r="966" customFormat="1" ht="14.25" customHeight="1"/>
    <row r="967" customFormat="1" ht="14.25" customHeight="1"/>
    <row r="968" customFormat="1" ht="14.25" customHeight="1"/>
    <row r="969" customFormat="1" ht="14.25" customHeight="1"/>
    <row r="970" customFormat="1" ht="14.25" customHeight="1"/>
    <row r="971" customFormat="1" ht="14.25" customHeight="1"/>
    <row r="972" customFormat="1" ht="14.25" customHeight="1"/>
    <row r="973" customFormat="1" ht="14.25" customHeight="1"/>
    <row r="974" customFormat="1" ht="14.25" customHeight="1"/>
    <row r="975" customFormat="1" ht="14.25" customHeight="1"/>
    <row r="976" customFormat="1" ht="14.25" customHeight="1"/>
    <row r="977" customFormat="1" ht="14.25" customHeight="1"/>
    <row r="978" customFormat="1" ht="14.25" customHeight="1"/>
    <row r="979" customFormat="1" ht="14.25" customHeight="1"/>
    <row r="980" customFormat="1" ht="14.25" customHeight="1"/>
    <row r="981" customFormat="1" ht="14.25" customHeight="1"/>
    <row r="982" customFormat="1" ht="14.25" customHeight="1"/>
    <row r="983" customFormat="1" ht="14.25" customHeight="1"/>
    <row r="984" customFormat="1" ht="14.25" customHeight="1"/>
    <row r="985" customFormat="1" ht="14.25" customHeight="1"/>
    <row r="986" customFormat="1" ht="14.25" customHeight="1"/>
    <row r="987" customFormat="1" ht="14.25" customHeight="1"/>
    <row r="988" customFormat="1" ht="14.25" customHeight="1"/>
    <row r="989" customFormat="1" ht="14.25" customHeight="1"/>
    <row r="990" customFormat="1" ht="14.25" customHeight="1"/>
    <row r="991" customFormat="1" ht="14.25" customHeight="1"/>
    <row r="992" customFormat="1" ht="14.25" customHeight="1"/>
    <row r="993" customFormat="1" ht="14.25" customHeight="1"/>
    <row r="994" customFormat="1" ht="14.25" customHeight="1"/>
    <row r="995" customFormat="1" ht="14.25" customHeight="1"/>
    <row r="996" customFormat="1" ht="14.25" customHeight="1"/>
    <row r="997" customFormat="1" ht="14.25" customHeight="1"/>
    <row r="998" customFormat="1" ht="14.25" customHeight="1"/>
    <row r="999" customFormat="1" ht="14.25" customHeight="1"/>
    <row r="1000" customFormat="1" ht="14.25" customHeight="1"/>
  </sheetData>
  <mergeCells count="2">
    <mergeCell ref="A3:B3"/>
    <mergeCell ref="A5:B5"/>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68343-0825-4B06-8426-85F0EB58D337}">
  <dimension ref="A1:L1000"/>
  <sheetViews>
    <sheetView workbookViewId="0">
      <selection activeCell="G27" sqref="G27"/>
    </sheetView>
  </sheetViews>
  <sheetFormatPr defaultColWidth="16.26953125" defaultRowHeight="14.5"/>
  <cols>
    <col min="1" max="1" width="10.6328125" customWidth="1"/>
    <col min="2" max="2" width="18.453125" customWidth="1"/>
    <col min="3" max="3" width="16.7265625" customWidth="1"/>
    <col min="4" max="7" width="13.08984375" customWidth="1"/>
    <col min="8" max="26" width="9.7265625" customWidth="1"/>
  </cols>
  <sheetData>
    <row r="1" spans="1:12" ht="14.25" customHeight="1">
      <c r="A1" s="1" t="s">
        <v>25</v>
      </c>
      <c r="B1" s="11"/>
      <c r="C1" s="11"/>
      <c r="D1" s="11"/>
      <c r="E1" s="11"/>
      <c r="F1" s="11"/>
      <c r="G1" s="11"/>
    </row>
    <row r="2" spans="1:12" ht="14.25" customHeight="1">
      <c r="A2" s="3"/>
      <c r="B2" s="11"/>
      <c r="C2" s="11"/>
      <c r="D2" s="11"/>
      <c r="E2" s="11"/>
      <c r="F2" s="11"/>
      <c r="G2" s="11"/>
    </row>
    <row r="3" spans="1:12" ht="14.25" customHeight="1">
      <c r="A3" s="93" t="s">
        <v>26</v>
      </c>
      <c r="B3" s="94"/>
      <c r="C3" s="94"/>
      <c r="D3" s="94"/>
      <c r="E3" s="94"/>
      <c r="F3" s="94"/>
      <c r="G3" s="94"/>
      <c r="H3" s="94"/>
      <c r="I3" s="94"/>
    </row>
    <row r="4" spans="1:12" ht="14.25" customHeight="1">
      <c r="A4" s="12" t="s">
        <v>27</v>
      </c>
      <c r="B4" s="11"/>
      <c r="C4" s="11"/>
      <c r="D4" s="11"/>
      <c r="E4" s="11"/>
      <c r="F4" s="11"/>
      <c r="G4" s="11"/>
    </row>
    <row r="5" spans="1:12" ht="14.25" customHeight="1">
      <c r="A5" s="13"/>
      <c r="B5" s="14"/>
      <c r="C5" s="14"/>
      <c r="D5" s="14"/>
      <c r="E5" s="14"/>
      <c r="F5" s="14"/>
      <c r="G5" s="14"/>
      <c r="K5" s="14"/>
      <c r="L5" s="14"/>
    </row>
    <row r="6" spans="1:12" ht="14.25" customHeight="1">
      <c r="A6" s="13" t="s">
        <v>28</v>
      </c>
      <c r="B6" s="14"/>
      <c r="C6" s="14"/>
      <c r="D6" s="14"/>
      <c r="E6" s="14"/>
      <c r="F6" s="14"/>
      <c r="G6" s="14"/>
      <c r="K6" s="14"/>
      <c r="L6" s="14"/>
    </row>
    <row r="7" spans="1:12" s="16" customFormat="1" ht="14.25" customHeight="1">
      <c r="A7" s="15" t="s">
        <v>29</v>
      </c>
    </row>
    <row r="8" spans="1:12" ht="14.25" customHeight="1">
      <c r="A8" s="17" t="s">
        <v>30</v>
      </c>
    </row>
    <row r="9" spans="1:12" ht="14.25" customHeight="1">
      <c r="A9" s="17"/>
    </row>
    <row r="10" spans="1:12" ht="14.25" customHeight="1">
      <c r="A10" s="17" t="s">
        <v>31</v>
      </c>
    </row>
    <row r="11" spans="1:12" ht="14.25" customHeight="1">
      <c r="A11" s="17" t="s">
        <v>32</v>
      </c>
    </row>
    <row r="12" spans="1:12" ht="14.25" customHeight="1">
      <c r="A12" s="17" t="s">
        <v>33</v>
      </c>
    </row>
    <row r="13" spans="1:12" ht="14.25" customHeight="1">
      <c r="A13" s="17" t="s">
        <v>34</v>
      </c>
    </row>
    <row r="14" spans="1:12" ht="14.25" customHeight="1">
      <c r="A14" s="17" t="s">
        <v>35</v>
      </c>
    </row>
    <row r="15" spans="1:12" ht="14.25" customHeight="1">
      <c r="A15" s="13"/>
      <c r="B15" s="13"/>
      <c r="C15" s="13"/>
      <c r="D15" s="13"/>
      <c r="E15" s="13"/>
      <c r="F15" s="13"/>
      <c r="G15" s="13"/>
    </row>
    <row r="16" spans="1:12" ht="14.25" customHeight="1">
      <c r="A16" s="95" t="s">
        <v>36</v>
      </c>
      <c r="B16" s="94"/>
      <c r="C16" s="94"/>
      <c r="D16" s="94"/>
      <c r="E16" s="94"/>
      <c r="F16" s="94"/>
      <c r="G16" s="94"/>
      <c r="H16" s="94"/>
    </row>
    <row r="17" spans="1:7" ht="14.25" customHeight="1">
      <c r="A17" s="18"/>
      <c r="B17" s="19"/>
      <c r="C17" s="19"/>
      <c r="D17" s="19"/>
      <c r="E17" s="19"/>
      <c r="F17" s="19"/>
      <c r="G17" s="19"/>
    </row>
    <row r="18" spans="1:7" ht="14.25" customHeight="1">
      <c r="A18" s="20" t="s">
        <v>37</v>
      </c>
      <c r="B18" s="21" t="s">
        <v>38</v>
      </c>
      <c r="C18" s="21" t="s">
        <v>39</v>
      </c>
      <c r="D18" s="21" t="s">
        <v>40</v>
      </c>
      <c r="E18" s="21" t="s">
        <v>41</v>
      </c>
      <c r="F18" s="21" t="s">
        <v>42</v>
      </c>
      <c r="G18" s="22" t="s">
        <v>43</v>
      </c>
    </row>
    <row r="19" spans="1:7" ht="14.25" customHeight="1">
      <c r="A19" s="23">
        <v>1</v>
      </c>
      <c r="B19" s="24">
        <v>2</v>
      </c>
      <c r="C19" s="24">
        <v>3</v>
      </c>
      <c r="D19" s="25">
        <v>0</v>
      </c>
      <c r="E19" s="25">
        <v>1</v>
      </c>
      <c r="F19" s="25">
        <v>0</v>
      </c>
      <c r="G19" s="26">
        <v>0</v>
      </c>
    </row>
    <row r="20" spans="1:7" ht="14.25" customHeight="1">
      <c r="A20" s="23">
        <v>2</v>
      </c>
      <c r="B20" s="24">
        <v>4</v>
      </c>
      <c r="C20" s="24">
        <v>6</v>
      </c>
      <c r="D20" s="25">
        <v>0</v>
      </c>
      <c r="E20" s="25">
        <v>0</v>
      </c>
      <c r="F20" s="25">
        <v>1</v>
      </c>
      <c r="G20" s="26">
        <v>0</v>
      </c>
    </row>
    <row r="21" spans="1:7" ht="14.25" customHeight="1">
      <c r="A21" s="23">
        <v>3</v>
      </c>
      <c r="B21" s="24">
        <v>5</v>
      </c>
      <c r="C21" s="24">
        <v>5</v>
      </c>
      <c r="D21" s="25">
        <v>0</v>
      </c>
      <c r="E21" s="25">
        <v>1</v>
      </c>
      <c r="F21" s="25">
        <v>0</v>
      </c>
      <c r="G21" s="26">
        <v>1</v>
      </c>
    </row>
    <row r="22" spans="1:7" ht="14.25" customHeight="1">
      <c r="A22" s="23">
        <v>4</v>
      </c>
      <c r="B22" s="24">
        <v>5</v>
      </c>
      <c r="C22" s="24">
        <v>6</v>
      </c>
      <c r="D22" s="25">
        <v>0</v>
      </c>
      <c r="E22" s="25">
        <v>1</v>
      </c>
      <c r="F22" s="25">
        <v>0</v>
      </c>
      <c r="G22" s="26">
        <v>0</v>
      </c>
    </row>
    <row r="23" spans="1:7" ht="14.25" customHeight="1">
      <c r="A23" s="23">
        <v>5</v>
      </c>
      <c r="B23" s="24">
        <v>3</v>
      </c>
      <c r="C23" s="24">
        <v>5</v>
      </c>
      <c r="D23" s="25">
        <v>1</v>
      </c>
      <c r="E23" s="25">
        <v>1</v>
      </c>
      <c r="F23" s="25">
        <v>0</v>
      </c>
      <c r="G23" s="26">
        <v>1</v>
      </c>
    </row>
    <row r="24" spans="1:7" ht="14.25" customHeight="1">
      <c r="A24" s="23">
        <v>6</v>
      </c>
      <c r="B24" s="27">
        <v>4</v>
      </c>
      <c r="C24" s="27">
        <v>5</v>
      </c>
      <c r="D24" s="28">
        <v>1</v>
      </c>
      <c r="E24" s="28">
        <v>1</v>
      </c>
      <c r="F24" s="28">
        <v>0</v>
      </c>
      <c r="G24" s="29">
        <v>1</v>
      </c>
    </row>
    <row r="25" spans="1:7" ht="14.25" customHeight="1">
      <c r="A25" s="23">
        <v>7</v>
      </c>
      <c r="B25" s="27">
        <v>7</v>
      </c>
      <c r="C25" s="27">
        <v>6</v>
      </c>
      <c r="D25" s="28">
        <v>1</v>
      </c>
      <c r="E25" s="28">
        <v>0</v>
      </c>
      <c r="F25" s="28">
        <v>0</v>
      </c>
      <c r="G25" s="29">
        <v>1</v>
      </c>
    </row>
    <row r="26" spans="1:7" ht="14.25" customHeight="1">
      <c r="A26" s="23">
        <v>8</v>
      </c>
      <c r="B26" s="27">
        <v>4</v>
      </c>
      <c r="C26" s="27">
        <v>4</v>
      </c>
      <c r="D26" s="28">
        <v>0</v>
      </c>
      <c r="E26" s="28">
        <v>0</v>
      </c>
      <c r="F26" s="28">
        <v>0</v>
      </c>
      <c r="G26" s="29">
        <v>0</v>
      </c>
    </row>
    <row r="27" spans="1:7" ht="14.25" customHeight="1">
      <c r="A27" s="23">
        <v>9</v>
      </c>
      <c r="B27" s="27">
        <v>7</v>
      </c>
      <c r="C27" s="27">
        <v>6</v>
      </c>
      <c r="D27" s="28">
        <v>1</v>
      </c>
      <c r="E27" s="28">
        <v>1</v>
      </c>
      <c r="F27" s="28">
        <v>0</v>
      </c>
      <c r="G27" s="29">
        <v>1</v>
      </c>
    </row>
    <row r="28" spans="1:7" ht="14.25" customHeight="1">
      <c r="A28" s="23">
        <v>10</v>
      </c>
      <c r="B28" s="27">
        <v>3</v>
      </c>
      <c r="C28" s="27">
        <v>4</v>
      </c>
      <c r="D28" s="28">
        <v>1</v>
      </c>
      <c r="E28" s="28">
        <v>0</v>
      </c>
      <c r="F28" s="28">
        <v>1</v>
      </c>
      <c r="G28" s="29">
        <v>0</v>
      </c>
    </row>
    <row r="29" spans="1:7" ht="14.25" customHeight="1">
      <c r="A29" s="23">
        <v>11</v>
      </c>
      <c r="B29" s="27">
        <v>5</v>
      </c>
      <c r="C29" s="27">
        <v>6</v>
      </c>
      <c r="D29" s="28">
        <v>0</v>
      </c>
      <c r="E29" s="28">
        <v>1</v>
      </c>
      <c r="F29" s="28">
        <v>1</v>
      </c>
      <c r="G29" s="29">
        <v>1</v>
      </c>
    </row>
    <row r="30" spans="1:7" ht="14.25" customHeight="1">
      <c r="A30" s="23">
        <v>12</v>
      </c>
      <c r="B30" s="27">
        <v>4</v>
      </c>
      <c r="C30" s="27">
        <v>4</v>
      </c>
      <c r="D30" s="28">
        <v>1</v>
      </c>
      <c r="E30" s="28">
        <v>1</v>
      </c>
      <c r="F30" s="28">
        <v>0</v>
      </c>
      <c r="G30" s="29">
        <v>0</v>
      </c>
    </row>
    <row r="31" spans="1:7" ht="14.25" customHeight="1">
      <c r="A31" s="23">
        <v>13</v>
      </c>
      <c r="B31" s="27">
        <v>4</v>
      </c>
      <c r="C31" s="27">
        <v>3</v>
      </c>
      <c r="D31" s="28">
        <v>0</v>
      </c>
      <c r="E31" s="28">
        <v>0</v>
      </c>
      <c r="F31" s="28">
        <v>1</v>
      </c>
      <c r="G31" s="29">
        <v>0</v>
      </c>
    </row>
    <row r="32" spans="1:7" ht="14.25" customHeight="1">
      <c r="A32" s="23">
        <v>14</v>
      </c>
      <c r="B32" s="27">
        <v>4</v>
      </c>
      <c r="C32" s="27">
        <v>4</v>
      </c>
      <c r="D32" s="28">
        <v>0</v>
      </c>
      <c r="E32" s="28">
        <v>1</v>
      </c>
      <c r="F32" s="28">
        <v>1</v>
      </c>
      <c r="G32" s="29">
        <v>0</v>
      </c>
    </row>
    <row r="33" spans="1:7" ht="14.25" customHeight="1">
      <c r="A33" s="23">
        <v>15</v>
      </c>
      <c r="B33" s="27">
        <v>6</v>
      </c>
      <c r="C33" s="27">
        <v>6</v>
      </c>
      <c r="D33" s="28">
        <v>1</v>
      </c>
      <c r="E33" s="28">
        <v>0</v>
      </c>
      <c r="F33" s="28">
        <v>0</v>
      </c>
      <c r="G33" s="29">
        <v>1</v>
      </c>
    </row>
    <row r="34" spans="1:7" ht="14.25" customHeight="1">
      <c r="A34" s="23">
        <v>16</v>
      </c>
      <c r="B34" s="27">
        <v>4</v>
      </c>
      <c r="C34" s="27">
        <v>6</v>
      </c>
      <c r="D34" s="28">
        <v>0</v>
      </c>
      <c r="E34" s="28">
        <v>1</v>
      </c>
      <c r="F34" s="28">
        <v>0</v>
      </c>
      <c r="G34" s="29">
        <v>0</v>
      </c>
    </row>
    <row r="35" spans="1:7" ht="14.25" customHeight="1">
      <c r="A35" s="23">
        <v>17</v>
      </c>
      <c r="B35" s="27">
        <v>6</v>
      </c>
      <c r="C35" s="27">
        <v>4</v>
      </c>
      <c r="D35" s="28">
        <v>0</v>
      </c>
      <c r="E35" s="28">
        <v>1</v>
      </c>
      <c r="F35" s="28">
        <v>0</v>
      </c>
      <c r="G35" s="29">
        <v>1</v>
      </c>
    </row>
    <row r="36" spans="1:7" ht="14.25" customHeight="1">
      <c r="A36" s="23">
        <v>18</v>
      </c>
      <c r="B36" s="27">
        <v>1</v>
      </c>
      <c r="C36" s="27">
        <v>1</v>
      </c>
      <c r="D36" s="28">
        <v>0</v>
      </c>
      <c r="E36" s="28">
        <v>0</v>
      </c>
      <c r="F36" s="28">
        <v>0</v>
      </c>
      <c r="G36" s="29">
        <v>1</v>
      </c>
    </row>
    <row r="37" spans="1:7" ht="14.25" customHeight="1">
      <c r="A37" s="23">
        <v>19</v>
      </c>
      <c r="B37" s="27">
        <v>2</v>
      </c>
      <c r="C37" s="27">
        <v>2</v>
      </c>
      <c r="D37" s="28">
        <v>0</v>
      </c>
      <c r="E37" s="28">
        <v>1</v>
      </c>
      <c r="F37" s="28">
        <v>0</v>
      </c>
      <c r="G37" s="29">
        <v>1</v>
      </c>
    </row>
    <row r="38" spans="1:7" ht="14.25" customHeight="1">
      <c r="A38" s="23">
        <v>20</v>
      </c>
      <c r="B38" s="27">
        <v>5</v>
      </c>
      <c r="C38" s="27">
        <v>5</v>
      </c>
      <c r="D38" s="28">
        <v>1</v>
      </c>
      <c r="E38" s="28">
        <v>1</v>
      </c>
      <c r="F38" s="28">
        <v>1</v>
      </c>
      <c r="G38" s="29">
        <v>1</v>
      </c>
    </row>
    <row r="39" spans="1:7" ht="14.25" customHeight="1">
      <c r="A39" s="23">
        <v>21</v>
      </c>
      <c r="B39" s="27">
        <v>3</v>
      </c>
      <c r="C39" s="27">
        <v>4</v>
      </c>
      <c r="D39" s="28">
        <v>1</v>
      </c>
      <c r="E39" s="28">
        <v>1</v>
      </c>
      <c r="F39" s="28">
        <v>0</v>
      </c>
      <c r="G39" s="29">
        <v>0</v>
      </c>
    </row>
    <row r="40" spans="1:7" ht="14.25" customHeight="1">
      <c r="A40" s="23">
        <v>22</v>
      </c>
      <c r="B40" s="27">
        <v>5</v>
      </c>
      <c r="C40" s="27">
        <v>6</v>
      </c>
      <c r="D40" s="28">
        <v>1</v>
      </c>
      <c r="E40" s="28">
        <v>1</v>
      </c>
      <c r="F40" s="28">
        <v>1</v>
      </c>
      <c r="G40" s="29">
        <v>0</v>
      </c>
    </row>
    <row r="41" spans="1:7" ht="14.25" customHeight="1">
      <c r="A41" s="23">
        <v>23</v>
      </c>
      <c r="B41" s="27">
        <v>7</v>
      </c>
      <c r="C41" s="27">
        <v>7</v>
      </c>
      <c r="D41" s="28">
        <v>1</v>
      </c>
      <c r="E41" s="28">
        <v>1</v>
      </c>
      <c r="F41" s="28">
        <v>0</v>
      </c>
      <c r="G41" s="29">
        <v>1</v>
      </c>
    </row>
    <row r="42" spans="1:7" ht="14.25" customHeight="1">
      <c r="A42" s="23">
        <v>24</v>
      </c>
      <c r="B42" s="27">
        <v>6</v>
      </c>
      <c r="C42" s="27">
        <v>7</v>
      </c>
      <c r="D42" s="28">
        <v>0</v>
      </c>
      <c r="E42" s="28">
        <v>0</v>
      </c>
      <c r="F42" s="28">
        <v>0</v>
      </c>
      <c r="G42" s="29">
        <v>1</v>
      </c>
    </row>
    <row r="43" spans="1:7" ht="14.25" customHeight="1">
      <c r="A43" s="23">
        <v>25</v>
      </c>
      <c r="B43" s="27">
        <v>5</v>
      </c>
      <c r="C43" s="27">
        <v>3</v>
      </c>
      <c r="D43" s="28">
        <v>0</v>
      </c>
      <c r="E43" s="28">
        <v>1</v>
      </c>
      <c r="F43" s="28">
        <v>0</v>
      </c>
      <c r="G43" s="29">
        <v>0</v>
      </c>
    </row>
    <row r="44" spans="1:7" ht="14.25" customHeight="1">
      <c r="A44" s="23">
        <v>26</v>
      </c>
      <c r="B44" s="27">
        <v>7</v>
      </c>
      <c r="C44" s="27">
        <v>6</v>
      </c>
      <c r="D44" s="28">
        <v>1</v>
      </c>
      <c r="E44" s="28">
        <v>1</v>
      </c>
      <c r="F44" s="28">
        <v>0</v>
      </c>
      <c r="G44" s="29">
        <v>1</v>
      </c>
    </row>
    <row r="45" spans="1:7" ht="14.25" customHeight="1">
      <c r="A45" s="23">
        <v>27</v>
      </c>
      <c r="B45" s="27">
        <v>7</v>
      </c>
      <c r="C45" s="27">
        <v>5</v>
      </c>
      <c r="D45" s="28">
        <v>1</v>
      </c>
      <c r="E45" s="28">
        <v>1</v>
      </c>
      <c r="F45" s="28">
        <v>1</v>
      </c>
      <c r="G45" s="29">
        <v>0</v>
      </c>
    </row>
    <row r="46" spans="1:7" ht="14.25" customHeight="1">
      <c r="A46" s="23">
        <v>28</v>
      </c>
      <c r="B46" s="27">
        <v>4</v>
      </c>
      <c r="C46" s="27">
        <v>4</v>
      </c>
      <c r="D46" s="28">
        <v>1</v>
      </c>
      <c r="E46" s="28">
        <v>1</v>
      </c>
      <c r="F46" s="28">
        <v>0</v>
      </c>
      <c r="G46" s="29">
        <v>1</v>
      </c>
    </row>
    <row r="47" spans="1:7" ht="14.25" customHeight="1">
      <c r="A47" s="23">
        <v>29</v>
      </c>
      <c r="B47" s="27">
        <v>4</v>
      </c>
      <c r="C47" s="27">
        <v>4</v>
      </c>
      <c r="D47" s="28">
        <v>0</v>
      </c>
      <c r="E47" s="28">
        <v>0</v>
      </c>
      <c r="F47" s="28">
        <v>0</v>
      </c>
      <c r="G47" s="29">
        <v>0</v>
      </c>
    </row>
    <row r="48" spans="1:7" ht="14.25" customHeight="1">
      <c r="A48" s="23">
        <v>30</v>
      </c>
      <c r="B48" s="27">
        <v>1</v>
      </c>
      <c r="C48" s="27">
        <v>1</v>
      </c>
      <c r="D48" s="28">
        <v>0</v>
      </c>
      <c r="E48" s="28">
        <v>1</v>
      </c>
      <c r="F48" s="28">
        <v>0</v>
      </c>
      <c r="G48" s="29">
        <v>0</v>
      </c>
    </row>
    <row r="49" spans="1:7" ht="14.25" customHeight="1">
      <c r="A49" s="23">
        <v>31</v>
      </c>
      <c r="B49" s="27">
        <v>5</v>
      </c>
      <c r="C49" s="27">
        <v>4</v>
      </c>
      <c r="D49" s="28">
        <v>0</v>
      </c>
      <c r="E49" s="28">
        <v>1</v>
      </c>
      <c r="F49" s="28">
        <v>0</v>
      </c>
      <c r="G49" s="29">
        <v>1</v>
      </c>
    </row>
    <row r="50" spans="1:7" ht="14.25" customHeight="1">
      <c r="A50" s="23">
        <v>32</v>
      </c>
      <c r="B50" s="27">
        <v>3</v>
      </c>
      <c r="C50" s="27">
        <v>5</v>
      </c>
      <c r="D50" s="28">
        <v>1</v>
      </c>
      <c r="E50" s="28">
        <v>1</v>
      </c>
      <c r="F50" s="28">
        <v>0</v>
      </c>
      <c r="G50" s="29">
        <v>0</v>
      </c>
    </row>
    <row r="51" spans="1:7" ht="14.25" customHeight="1">
      <c r="A51" s="23">
        <v>33</v>
      </c>
      <c r="B51" s="27">
        <v>5</v>
      </c>
      <c r="C51" s="27">
        <v>5</v>
      </c>
      <c r="D51" s="28">
        <v>0</v>
      </c>
      <c r="E51" s="28">
        <v>1</v>
      </c>
      <c r="F51" s="28">
        <v>1</v>
      </c>
      <c r="G51" s="29">
        <v>0</v>
      </c>
    </row>
    <row r="52" spans="1:7" ht="14.25" customHeight="1">
      <c r="A52" s="23">
        <v>34</v>
      </c>
      <c r="B52" s="27">
        <v>5</v>
      </c>
      <c r="C52" s="27">
        <v>7</v>
      </c>
      <c r="D52" s="28">
        <v>1</v>
      </c>
      <c r="E52" s="28">
        <v>1</v>
      </c>
      <c r="F52" s="28">
        <v>0</v>
      </c>
      <c r="G52" s="29">
        <v>1</v>
      </c>
    </row>
    <row r="53" spans="1:7" ht="14.25" customHeight="1">
      <c r="A53" s="23">
        <v>35</v>
      </c>
      <c r="B53" s="27">
        <v>4</v>
      </c>
      <c r="C53" s="27">
        <v>4</v>
      </c>
      <c r="D53" s="28">
        <v>1</v>
      </c>
      <c r="E53" s="28">
        <v>1</v>
      </c>
      <c r="F53" s="28">
        <v>0</v>
      </c>
      <c r="G53" s="29">
        <v>0</v>
      </c>
    </row>
    <row r="54" spans="1:7" ht="14.25" customHeight="1">
      <c r="A54" s="23">
        <v>36</v>
      </c>
      <c r="B54" s="27">
        <v>4</v>
      </c>
      <c r="C54" s="27">
        <v>6</v>
      </c>
      <c r="D54" s="28">
        <v>0</v>
      </c>
      <c r="E54" s="28">
        <v>1</v>
      </c>
      <c r="F54" s="28">
        <v>0</v>
      </c>
      <c r="G54" s="29">
        <v>1</v>
      </c>
    </row>
    <row r="55" spans="1:7" ht="14.25" customHeight="1">
      <c r="A55" s="23">
        <v>37</v>
      </c>
      <c r="B55" s="27">
        <v>7</v>
      </c>
      <c r="C55" s="27">
        <v>7</v>
      </c>
      <c r="D55" s="28">
        <v>0</v>
      </c>
      <c r="E55" s="28">
        <v>0</v>
      </c>
      <c r="F55" s="28">
        <v>0</v>
      </c>
      <c r="G55" s="29">
        <v>0</v>
      </c>
    </row>
    <row r="56" spans="1:7" ht="14.25" customHeight="1">
      <c r="A56" s="23">
        <v>38</v>
      </c>
      <c r="B56" s="27">
        <v>4</v>
      </c>
      <c r="C56" s="27">
        <v>4</v>
      </c>
      <c r="D56" s="28">
        <v>1</v>
      </c>
      <c r="E56" s="28">
        <v>1</v>
      </c>
      <c r="F56" s="28">
        <v>1</v>
      </c>
      <c r="G56" s="29">
        <v>0</v>
      </c>
    </row>
    <row r="57" spans="1:7" ht="14.25" customHeight="1">
      <c r="A57" s="23">
        <v>39</v>
      </c>
      <c r="B57" s="27">
        <v>4</v>
      </c>
      <c r="C57" s="27">
        <v>4</v>
      </c>
      <c r="D57" s="28">
        <v>1</v>
      </c>
      <c r="E57" s="28">
        <v>0</v>
      </c>
      <c r="F57" s="28">
        <v>0</v>
      </c>
      <c r="G57" s="29">
        <v>1</v>
      </c>
    </row>
    <row r="58" spans="1:7" ht="14.25" customHeight="1">
      <c r="A58" s="23">
        <v>40</v>
      </c>
      <c r="B58" s="27">
        <v>6</v>
      </c>
      <c r="C58" s="27">
        <v>7</v>
      </c>
      <c r="D58" s="28">
        <v>0</v>
      </c>
      <c r="E58" s="28">
        <v>1</v>
      </c>
      <c r="F58" s="28">
        <v>0</v>
      </c>
      <c r="G58" s="29">
        <v>1</v>
      </c>
    </row>
    <row r="59" spans="1:7" ht="14.25" customHeight="1">
      <c r="A59" s="23">
        <v>41</v>
      </c>
      <c r="B59" s="27">
        <v>6</v>
      </c>
      <c r="C59" s="27">
        <v>7</v>
      </c>
      <c r="D59" s="28">
        <v>0</v>
      </c>
      <c r="E59" s="28">
        <v>1</v>
      </c>
      <c r="F59" s="28">
        <v>0</v>
      </c>
      <c r="G59" s="29">
        <v>1</v>
      </c>
    </row>
    <row r="60" spans="1:7" ht="14.25" customHeight="1">
      <c r="A60" s="23">
        <v>42</v>
      </c>
      <c r="B60" s="27">
        <v>6</v>
      </c>
      <c r="C60" s="27">
        <v>7</v>
      </c>
      <c r="D60" s="28">
        <v>1</v>
      </c>
      <c r="E60" s="28">
        <v>1</v>
      </c>
      <c r="F60" s="28">
        <v>1</v>
      </c>
      <c r="G60" s="29">
        <v>1</v>
      </c>
    </row>
    <row r="61" spans="1:7" ht="14.25" customHeight="1">
      <c r="A61" s="23">
        <v>43</v>
      </c>
      <c r="B61" s="27">
        <v>5</v>
      </c>
      <c r="C61" s="27">
        <v>5</v>
      </c>
      <c r="D61" s="28">
        <v>0</v>
      </c>
      <c r="E61" s="28">
        <v>1</v>
      </c>
      <c r="F61" s="28">
        <v>1</v>
      </c>
      <c r="G61" s="29">
        <v>0</v>
      </c>
    </row>
    <row r="62" spans="1:7" ht="14.25" customHeight="1">
      <c r="A62" s="23">
        <v>44</v>
      </c>
      <c r="B62" s="27">
        <v>5</v>
      </c>
      <c r="C62" s="27">
        <v>6</v>
      </c>
      <c r="D62" s="28">
        <v>0</v>
      </c>
      <c r="E62" s="28">
        <v>1</v>
      </c>
      <c r="F62" s="28">
        <v>0</v>
      </c>
      <c r="G62" s="29">
        <v>1</v>
      </c>
    </row>
    <row r="63" spans="1:7" ht="14.25" customHeight="1">
      <c r="A63" s="23">
        <v>45</v>
      </c>
      <c r="B63" s="27">
        <v>5</v>
      </c>
      <c r="C63" s="27">
        <v>4</v>
      </c>
      <c r="D63" s="28">
        <v>1</v>
      </c>
      <c r="E63" s="28">
        <v>1</v>
      </c>
      <c r="F63" s="28">
        <v>0</v>
      </c>
      <c r="G63" s="29">
        <v>0</v>
      </c>
    </row>
    <row r="64" spans="1:7" ht="14.25" customHeight="1">
      <c r="A64" s="23">
        <v>46</v>
      </c>
      <c r="B64" s="27">
        <v>7</v>
      </c>
      <c r="C64" s="27">
        <v>7</v>
      </c>
      <c r="D64" s="28">
        <v>0</v>
      </c>
      <c r="E64" s="28">
        <v>0</v>
      </c>
      <c r="F64" s="28">
        <v>0</v>
      </c>
      <c r="G64" s="29">
        <v>0</v>
      </c>
    </row>
    <row r="65" spans="1:7" ht="14.25" customHeight="1">
      <c r="A65" s="23">
        <v>47</v>
      </c>
      <c r="B65" s="27">
        <v>5</v>
      </c>
      <c r="C65" s="27">
        <v>5</v>
      </c>
      <c r="D65" s="28">
        <v>1</v>
      </c>
      <c r="E65" s="28">
        <v>0</v>
      </c>
      <c r="F65" s="28">
        <v>0</v>
      </c>
      <c r="G65" s="29">
        <v>0</v>
      </c>
    </row>
    <row r="66" spans="1:7" ht="14.25" customHeight="1">
      <c r="A66" s="23">
        <v>48</v>
      </c>
      <c r="B66" s="27">
        <v>5</v>
      </c>
      <c r="C66" s="27">
        <v>3</v>
      </c>
      <c r="D66" s="28">
        <v>1</v>
      </c>
      <c r="E66" s="28">
        <v>1</v>
      </c>
      <c r="F66" s="28">
        <v>1</v>
      </c>
      <c r="G66" s="29">
        <v>0</v>
      </c>
    </row>
    <row r="67" spans="1:7" ht="14.25" customHeight="1">
      <c r="A67" s="23">
        <v>49</v>
      </c>
      <c r="B67" s="27">
        <v>5</v>
      </c>
      <c r="C67" s="27">
        <v>5</v>
      </c>
      <c r="D67" s="28">
        <v>0</v>
      </c>
      <c r="E67" s="28">
        <v>0</v>
      </c>
      <c r="F67" s="28">
        <v>1</v>
      </c>
      <c r="G67" s="29">
        <v>0</v>
      </c>
    </row>
    <row r="68" spans="1:7" ht="14.25" customHeight="1">
      <c r="A68" s="23">
        <v>50</v>
      </c>
      <c r="B68" s="27">
        <v>5</v>
      </c>
      <c r="C68" s="27">
        <v>5</v>
      </c>
      <c r="D68" s="28">
        <v>1</v>
      </c>
      <c r="E68" s="28">
        <v>0</v>
      </c>
      <c r="F68" s="28">
        <v>1</v>
      </c>
      <c r="G68" s="29">
        <v>0</v>
      </c>
    </row>
    <row r="69" spans="1:7" ht="14.25" customHeight="1">
      <c r="A69" s="23">
        <v>51</v>
      </c>
      <c r="B69" s="27">
        <v>7</v>
      </c>
      <c r="C69" s="27">
        <v>7</v>
      </c>
      <c r="D69" s="28">
        <v>1</v>
      </c>
      <c r="E69" s="28">
        <v>0</v>
      </c>
      <c r="F69" s="28">
        <v>0</v>
      </c>
      <c r="G69" s="29">
        <v>1</v>
      </c>
    </row>
    <row r="70" spans="1:7" ht="14.25" customHeight="1">
      <c r="A70" s="23">
        <v>52</v>
      </c>
      <c r="B70" s="27">
        <v>6</v>
      </c>
      <c r="C70" s="27">
        <v>6</v>
      </c>
      <c r="D70" s="28">
        <v>0</v>
      </c>
      <c r="E70" s="28">
        <v>1</v>
      </c>
      <c r="F70" s="28">
        <v>0</v>
      </c>
      <c r="G70" s="29">
        <v>1</v>
      </c>
    </row>
    <row r="71" spans="1:7" ht="14.25" customHeight="1">
      <c r="A71" s="23">
        <v>53</v>
      </c>
      <c r="B71" s="27">
        <v>2</v>
      </c>
      <c r="C71" s="27">
        <v>2</v>
      </c>
      <c r="D71" s="28">
        <v>0</v>
      </c>
      <c r="E71" s="28">
        <v>0</v>
      </c>
      <c r="F71" s="28">
        <v>1</v>
      </c>
      <c r="G71" s="29">
        <v>0</v>
      </c>
    </row>
    <row r="72" spans="1:7" ht="14.25" customHeight="1">
      <c r="A72" s="23">
        <v>54</v>
      </c>
      <c r="B72" s="27">
        <v>6</v>
      </c>
      <c r="C72" s="27">
        <v>5</v>
      </c>
      <c r="D72" s="28">
        <v>1</v>
      </c>
      <c r="E72" s="28">
        <v>1</v>
      </c>
      <c r="F72" s="28">
        <v>0</v>
      </c>
      <c r="G72" s="29">
        <v>0</v>
      </c>
    </row>
    <row r="73" spans="1:7" ht="14.25" customHeight="1">
      <c r="A73" s="23">
        <v>55</v>
      </c>
      <c r="B73" s="27">
        <v>6</v>
      </c>
      <c r="C73" s="27">
        <v>6</v>
      </c>
      <c r="D73" s="28">
        <v>1</v>
      </c>
      <c r="E73" s="28">
        <v>1</v>
      </c>
      <c r="F73" s="28">
        <v>0</v>
      </c>
      <c r="G73" s="29">
        <v>1</v>
      </c>
    </row>
    <row r="74" spans="1:7" ht="14.25" customHeight="1">
      <c r="A74" s="23">
        <v>56</v>
      </c>
      <c r="B74" s="27">
        <v>4</v>
      </c>
      <c r="C74" s="27">
        <v>5</v>
      </c>
      <c r="D74" s="28">
        <v>0</v>
      </c>
      <c r="E74" s="28">
        <v>1</v>
      </c>
      <c r="F74" s="28">
        <v>1</v>
      </c>
      <c r="G74" s="29">
        <v>0</v>
      </c>
    </row>
    <row r="75" spans="1:7" ht="14.25" customHeight="1">
      <c r="A75" s="23">
        <v>57</v>
      </c>
      <c r="B75" s="27">
        <v>4</v>
      </c>
      <c r="C75" s="27">
        <v>5</v>
      </c>
      <c r="D75" s="28">
        <v>0</v>
      </c>
      <c r="E75" s="28">
        <v>0</v>
      </c>
      <c r="F75" s="28">
        <v>0</v>
      </c>
      <c r="G75" s="29">
        <v>1</v>
      </c>
    </row>
    <row r="76" spans="1:7" ht="14.25" customHeight="1">
      <c r="A76" s="23">
        <v>58</v>
      </c>
      <c r="B76" s="27">
        <v>7</v>
      </c>
      <c r="C76" s="27">
        <v>7</v>
      </c>
      <c r="D76" s="28">
        <v>1</v>
      </c>
      <c r="E76" s="28">
        <v>0</v>
      </c>
      <c r="F76" s="28">
        <v>1</v>
      </c>
      <c r="G76" s="29">
        <v>0</v>
      </c>
    </row>
    <row r="77" spans="1:7" ht="14.25" customHeight="1">
      <c r="A77" s="23">
        <v>59</v>
      </c>
      <c r="B77" s="27">
        <v>3</v>
      </c>
      <c r="C77" s="27">
        <v>3</v>
      </c>
      <c r="D77" s="28">
        <v>0</v>
      </c>
      <c r="E77" s="28">
        <v>0</v>
      </c>
      <c r="F77" s="28">
        <v>0</v>
      </c>
      <c r="G77" s="29">
        <v>1</v>
      </c>
    </row>
    <row r="78" spans="1:7" ht="14.25" customHeight="1">
      <c r="A78" s="23">
        <v>60</v>
      </c>
      <c r="B78" s="27">
        <v>6</v>
      </c>
      <c r="C78" s="27">
        <v>6</v>
      </c>
      <c r="D78" s="28">
        <v>1</v>
      </c>
      <c r="E78" s="28">
        <v>0</v>
      </c>
      <c r="F78" s="28">
        <v>0</v>
      </c>
      <c r="G78" s="29">
        <v>0</v>
      </c>
    </row>
    <row r="79" spans="1:7" ht="14.25" customHeight="1">
      <c r="A79" s="23">
        <v>61</v>
      </c>
      <c r="B79" s="27">
        <v>4</v>
      </c>
      <c r="C79" s="27">
        <v>3</v>
      </c>
      <c r="D79" s="28">
        <v>0</v>
      </c>
      <c r="E79" s="28">
        <v>1</v>
      </c>
      <c r="F79" s="28">
        <v>1</v>
      </c>
      <c r="G79" s="29">
        <v>0</v>
      </c>
    </row>
    <row r="80" spans="1:7" ht="14.25" customHeight="1">
      <c r="A80" s="23">
        <v>62</v>
      </c>
      <c r="B80" s="27">
        <v>3</v>
      </c>
      <c r="C80" s="27">
        <v>3</v>
      </c>
      <c r="D80" s="28">
        <v>0</v>
      </c>
      <c r="E80" s="28">
        <v>1</v>
      </c>
      <c r="F80" s="28">
        <v>1</v>
      </c>
      <c r="G80" s="29">
        <v>1</v>
      </c>
    </row>
    <row r="81" spans="1:7" ht="14.25" customHeight="1">
      <c r="A81" s="23">
        <v>63</v>
      </c>
      <c r="B81" s="27">
        <v>3</v>
      </c>
      <c r="C81" s="27">
        <v>1</v>
      </c>
      <c r="D81" s="28">
        <v>1</v>
      </c>
      <c r="E81" s="28">
        <v>1</v>
      </c>
      <c r="F81" s="28">
        <v>0</v>
      </c>
      <c r="G81" s="29">
        <v>1</v>
      </c>
    </row>
    <row r="82" spans="1:7" ht="14.25" customHeight="1">
      <c r="A82" s="23">
        <v>64</v>
      </c>
      <c r="B82" s="27">
        <v>6</v>
      </c>
      <c r="C82" s="27">
        <v>5</v>
      </c>
      <c r="D82" s="28">
        <v>1</v>
      </c>
      <c r="E82" s="28">
        <v>0</v>
      </c>
      <c r="F82" s="28">
        <v>0</v>
      </c>
      <c r="G82" s="29">
        <v>1</v>
      </c>
    </row>
    <row r="83" spans="1:7" ht="14.25" customHeight="1">
      <c r="A83" s="23">
        <v>65</v>
      </c>
      <c r="B83" s="27">
        <v>7</v>
      </c>
      <c r="C83" s="27">
        <v>7</v>
      </c>
      <c r="D83" s="28">
        <v>1</v>
      </c>
      <c r="E83" s="28">
        <v>1</v>
      </c>
      <c r="F83" s="28">
        <v>0</v>
      </c>
      <c r="G83" s="29">
        <v>1</v>
      </c>
    </row>
    <row r="84" spans="1:7" ht="14.25" customHeight="1">
      <c r="A84" s="23">
        <v>66</v>
      </c>
      <c r="B84" s="27">
        <v>6</v>
      </c>
      <c r="C84" s="27">
        <v>6</v>
      </c>
      <c r="D84" s="28">
        <v>0</v>
      </c>
      <c r="E84" s="28">
        <v>1</v>
      </c>
      <c r="F84" s="28">
        <v>0</v>
      </c>
      <c r="G84" s="29">
        <v>0</v>
      </c>
    </row>
    <row r="85" spans="1:7" ht="14.25" customHeight="1">
      <c r="A85" s="23">
        <v>67</v>
      </c>
      <c r="B85" s="27">
        <v>4</v>
      </c>
      <c r="C85" s="27">
        <v>5</v>
      </c>
      <c r="D85" s="28">
        <v>1</v>
      </c>
      <c r="E85" s="28">
        <v>0</v>
      </c>
      <c r="F85" s="28">
        <v>1</v>
      </c>
      <c r="G85" s="29">
        <v>1</v>
      </c>
    </row>
    <row r="86" spans="1:7" ht="14.25" customHeight="1">
      <c r="A86" s="23">
        <v>68</v>
      </c>
      <c r="B86" s="27">
        <v>4</v>
      </c>
      <c r="C86" s="27">
        <v>4</v>
      </c>
      <c r="D86" s="28">
        <v>1</v>
      </c>
      <c r="E86" s="28">
        <v>1</v>
      </c>
      <c r="F86" s="28">
        <v>0</v>
      </c>
      <c r="G86" s="29">
        <v>0</v>
      </c>
    </row>
    <row r="87" spans="1:7" ht="14.25" customHeight="1">
      <c r="A87" s="23">
        <v>69</v>
      </c>
      <c r="B87" s="27">
        <v>6</v>
      </c>
      <c r="C87" s="27">
        <v>7</v>
      </c>
      <c r="D87" s="28">
        <v>0</v>
      </c>
      <c r="E87" s="28">
        <v>1</v>
      </c>
      <c r="F87" s="28">
        <v>1</v>
      </c>
      <c r="G87" s="29">
        <v>0</v>
      </c>
    </row>
    <row r="88" spans="1:7" ht="14.25" customHeight="1">
      <c r="A88" s="23">
        <v>70</v>
      </c>
      <c r="B88" s="27">
        <v>7</v>
      </c>
      <c r="C88" s="27">
        <v>6</v>
      </c>
      <c r="D88" s="28">
        <v>1</v>
      </c>
      <c r="E88" s="28">
        <v>0</v>
      </c>
      <c r="F88" s="28">
        <v>0</v>
      </c>
      <c r="G88" s="29">
        <v>1</v>
      </c>
    </row>
    <row r="89" spans="1:7" ht="14.25" customHeight="1">
      <c r="A89" s="23">
        <v>71</v>
      </c>
      <c r="B89" s="27">
        <v>4</v>
      </c>
      <c r="C89" s="27">
        <v>3</v>
      </c>
      <c r="D89" s="28">
        <v>1</v>
      </c>
      <c r="E89" s="28">
        <v>1</v>
      </c>
      <c r="F89" s="28">
        <v>0</v>
      </c>
      <c r="G89" s="29">
        <v>1</v>
      </c>
    </row>
    <row r="90" spans="1:7" ht="14.25" customHeight="1">
      <c r="A90" s="23">
        <v>72</v>
      </c>
      <c r="B90" s="27">
        <v>1</v>
      </c>
      <c r="C90" s="27">
        <v>3</v>
      </c>
      <c r="D90" s="28">
        <v>1</v>
      </c>
      <c r="E90" s="28">
        <v>1</v>
      </c>
      <c r="F90" s="28">
        <v>0</v>
      </c>
      <c r="G90" s="29">
        <v>1</v>
      </c>
    </row>
    <row r="91" spans="1:7" ht="14.25" customHeight="1">
      <c r="A91" s="23">
        <v>73</v>
      </c>
      <c r="B91" s="27">
        <v>6</v>
      </c>
      <c r="C91" s="27">
        <v>5</v>
      </c>
      <c r="D91" s="28">
        <v>1</v>
      </c>
      <c r="E91" s="28">
        <v>1</v>
      </c>
      <c r="F91" s="28">
        <v>0</v>
      </c>
      <c r="G91" s="29">
        <v>1</v>
      </c>
    </row>
    <row r="92" spans="1:7" ht="14.25" customHeight="1">
      <c r="A92" s="23">
        <v>74</v>
      </c>
      <c r="B92" s="27">
        <v>5</v>
      </c>
      <c r="C92" s="27">
        <v>7</v>
      </c>
      <c r="D92" s="28">
        <v>1</v>
      </c>
      <c r="E92" s="28">
        <v>0</v>
      </c>
      <c r="F92" s="28">
        <v>1</v>
      </c>
      <c r="G92" s="29">
        <v>0</v>
      </c>
    </row>
    <row r="93" spans="1:7" ht="14.25" customHeight="1">
      <c r="A93" s="23">
        <v>75</v>
      </c>
      <c r="B93" s="27">
        <v>5</v>
      </c>
      <c r="C93" s="27">
        <v>4</v>
      </c>
      <c r="D93" s="28">
        <v>0</v>
      </c>
      <c r="E93" s="28">
        <v>1</v>
      </c>
      <c r="F93" s="28">
        <v>0</v>
      </c>
      <c r="G93" s="29">
        <v>1</v>
      </c>
    </row>
    <row r="94" spans="1:7" ht="14.25" customHeight="1">
      <c r="A94" s="23">
        <v>76</v>
      </c>
      <c r="B94" s="27">
        <v>6</v>
      </c>
      <c r="C94" s="27">
        <v>5</v>
      </c>
      <c r="D94" s="28">
        <v>1</v>
      </c>
      <c r="E94" s="28">
        <v>1</v>
      </c>
      <c r="F94" s="28">
        <v>1</v>
      </c>
      <c r="G94" s="29">
        <v>0</v>
      </c>
    </row>
    <row r="95" spans="1:7" ht="14.25" customHeight="1">
      <c r="A95" s="23">
        <v>77</v>
      </c>
      <c r="B95" s="27">
        <v>5</v>
      </c>
      <c r="C95" s="27">
        <v>6</v>
      </c>
      <c r="D95" s="28">
        <v>1</v>
      </c>
      <c r="E95" s="28">
        <v>0</v>
      </c>
      <c r="F95" s="28">
        <v>0</v>
      </c>
      <c r="G95" s="29">
        <v>1</v>
      </c>
    </row>
    <row r="96" spans="1:7" ht="14.25" customHeight="1">
      <c r="A96" s="23">
        <v>78</v>
      </c>
      <c r="B96" s="27">
        <v>3</v>
      </c>
      <c r="C96" s="27">
        <v>4</v>
      </c>
      <c r="D96" s="28">
        <v>1</v>
      </c>
      <c r="E96" s="28">
        <v>1</v>
      </c>
      <c r="F96" s="28">
        <v>0</v>
      </c>
      <c r="G96" s="29">
        <v>0</v>
      </c>
    </row>
    <row r="97" spans="1:7" ht="14.25" customHeight="1">
      <c r="A97" s="23">
        <v>79</v>
      </c>
      <c r="B97" s="27">
        <v>5</v>
      </c>
      <c r="C97" s="27">
        <v>6</v>
      </c>
      <c r="D97" s="28">
        <v>0</v>
      </c>
      <c r="E97" s="28">
        <v>1</v>
      </c>
      <c r="F97" s="28">
        <v>0</v>
      </c>
      <c r="G97" s="29">
        <v>0</v>
      </c>
    </row>
    <row r="98" spans="1:7" ht="14.25" customHeight="1">
      <c r="A98" s="23">
        <v>80</v>
      </c>
      <c r="B98" s="27">
        <v>7</v>
      </c>
      <c r="C98" s="27">
        <v>6</v>
      </c>
      <c r="D98" s="28">
        <v>0</v>
      </c>
      <c r="E98" s="28">
        <v>0</v>
      </c>
      <c r="F98" s="28">
        <v>0</v>
      </c>
      <c r="G98" s="29">
        <v>0</v>
      </c>
    </row>
    <row r="99" spans="1:7" ht="14.25" customHeight="1">
      <c r="A99" s="23">
        <v>81</v>
      </c>
      <c r="B99" s="27">
        <v>5</v>
      </c>
      <c r="C99" s="27">
        <v>5</v>
      </c>
      <c r="D99" s="28">
        <v>0</v>
      </c>
      <c r="E99" s="28">
        <v>1</v>
      </c>
      <c r="F99" s="28">
        <v>1</v>
      </c>
      <c r="G99" s="29">
        <v>1</v>
      </c>
    </row>
    <row r="100" spans="1:7" ht="14.25" customHeight="1">
      <c r="A100" s="23">
        <v>82</v>
      </c>
      <c r="B100" s="27">
        <v>7</v>
      </c>
      <c r="C100" s="27">
        <v>6</v>
      </c>
      <c r="D100" s="28">
        <v>0</v>
      </c>
      <c r="E100" s="28">
        <v>0</v>
      </c>
      <c r="F100" s="28">
        <v>1</v>
      </c>
      <c r="G100" s="29">
        <v>0</v>
      </c>
    </row>
    <row r="101" spans="1:7" ht="14.25" customHeight="1">
      <c r="A101" s="23">
        <v>83</v>
      </c>
      <c r="B101" s="27">
        <v>7</v>
      </c>
      <c r="C101" s="27">
        <v>7</v>
      </c>
      <c r="D101" s="28">
        <v>1</v>
      </c>
      <c r="E101" s="28">
        <v>0</v>
      </c>
      <c r="F101" s="28">
        <v>0</v>
      </c>
      <c r="G101" s="29">
        <v>0</v>
      </c>
    </row>
    <row r="102" spans="1:7" ht="14.25" customHeight="1">
      <c r="A102" s="23">
        <v>84</v>
      </c>
      <c r="B102" s="27">
        <v>5</v>
      </c>
      <c r="C102" s="27">
        <v>5</v>
      </c>
      <c r="D102" s="28">
        <v>1</v>
      </c>
      <c r="E102" s="28">
        <v>1</v>
      </c>
      <c r="F102" s="28">
        <v>1</v>
      </c>
      <c r="G102" s="29">
        <v>0</v>
      </c>
    </row>
    <row r="103" spans="1:7" ht="14.25" customHeight="1">
      <c r="A103" s="23">
        <v>85</v>
      </c>
      <c r="B103" s="27">
        <v>5</v>
      </c>
      <c r="C103" s="27">
        <v>5</v>
      </c>
      <c r="D103" s="28">
        <v>0</v>
      </c>
      <c r="E103" s="28">
        <v>1</v>
      </c>
      <c r="F103" s="28">
        <v>1</v>
      </c>
      <c r="G103" s="29">
        <v>0</v>
      </c>
    </row>
    <row r="104" spans="1:7" ht="14.25" customHeight="1">
      <c r="A104" s="23">
        <v>86</v>
      </c>
      <c r="B104" s="27">
        <v>5</v>
      </c>
      <c r="C104" s="27">
        <v>5</v>
      </c>
      <c r="D104" s="28">
        <v>0</v>
      </c>
      <c r="E104" s="28">
        <v>1</v>
      </c>
      <c r="F104" s="28">
        <v>0</v>
      </c>
      <c r="G104" s="29">
        <v>0</v>
      </c>
    </row>
    <row r="105" spans="1:7" ht="14.25" customHeight="1">
      <c r="A105" s="23">
        <v>87</v>
      </c>
      <c r="B105" s="27">
        <v>7</v>
      </c>
      <c r="C105" s="27">
        <v>6</v>
      </c>
      <c r="D105" s="28">
        <v>0</v>
      </c>
      <c r="E105" s="28">
        <v>0</v>
      </c>
      <c r="F105" s="28">
        <v>0</v>
      </c>
      <c r="G105" s="29">
        <v>0</v>
      </c>
    </row>
    <row r="106" spans="1:7" ht="14.25" customHeight="1">
      <c r="A106" s="23">
        <v>88</v>
      </c>
      <c r="B106" s="27">
        <v>5</v>
      </c>
      <c r="C106" s="27">
        <v>6</v>
      </c>
      <c r="D106" s="28">
        <v>0</v>
      </c>
      <c r="E106" s="28">
        <v>1</v>
      </c>
      <c r="F106" s="28">
        <v>1</v>
      </c>
      <c r="G106" s="29">
        <v>0</v>
      </c>
    </row>
    <row r="107" spans="1:7" ht="14.25" customHeight="1">
      <c r="A107" s="23">
        <v>89</v>
      </c>
      <c r="B107" s="27">
        <v>2</v>
      </c>
      <c r="C107" s="27">
        <v>2</v>
      </c>
      <c r="D107" s="28">
        <v>1</v>
      </c>
      <c r="E107" s="28">
        <v>1</v>
      </c>
      <c r="F107" s="28">
        <v>0</v>
      </c>
      <c r="G107" s="29">
        <v>1</v>
      </c>
    </row>
    <row r="108" spans="1:7" ht="14.25" customHeight="1">
      <c r="A108" s="23">
        <v>90</v>
      </c>
      <c r="B108" s="27">
        <v>6</v>
      </c>
      <c r="C108" s="27">
        <v>6</v>
      </c>
      <c r="D108" s="28">
        <v>0</v>
      </c>
      <c r="E108" s="28">
        <v>1</v>
      </c>
      <c r="F108" s="28">
        <v>0</v>
      </c>
      <c r="G108" s="29">
        <v>1</v>
      </c>
    </row>
    <row r="109" spans="1:7" ht="14.25" customHeight="1">
      <c r="A109" s="23">
        <v>91</v>
      </c>
      <c r="B109" s="27">
        <v>3</v>
      </c>
      <c r="C109" s="27">
        <v>2</v>
      </c>
      <c r="D109" s="28">
        <v>1</v>
      </c>
      <c r="E109" s="28">
        <v>1</v>
      </c>
      <c r="F109" s="28">
        <v>0</v>
      </c>
      <c r="G109" s="29">
        <v>1</v>
      </c>
    </row>
    <row r="110" spans="1:7" ht="14.25" customHeight="1">
      <c r="A110" s="23">
        <v>92</v>
      </c>
      <c r="B110" s="27">
        <v>3</v>
      </c>
      <c r="C110" s="27">
        <v>3</v>
      </c>
      <c r="D110" s="28">
        <v>1</v>
      </c>
      <c r="E110" s="28">
        <v>0</v>
      </c>
      <c r="F110" s="28">
        <v>0</v>
      </c>
      <c r="G110" s="29">
        <v>1</v>
      </c>
    </row>
    <row r="111" spans="1:7" ht="14.25" customHeight="1">
      <c r="A111" s="23">
        <v>93</v>
      </c>
      <c r="B111" s="27">
        <v>6</v>
      </c>
      <c r="C111" s="27">
        <v>6</v>
      </c>
      <c r="D111" s="28">
        <v>1</v>
      </c>
      <c r="E111" s="28">
        <v>1</v>
      </c>
      <c r="F111" s="28">
        <v>0</v>
      </c>
      <c r="G111" s="29">
        <v>1</v>
      </c>
    </row>
    <row r="112" spans="1:7" ht="14.25" customHeight="1">
      <c r="A112" s="23">
        <v>94</v>
      </c>
      <c r="B112" s="27">
        <v>6</v>
      </c>
      <c r="C112" s="27">
        <v>6</v>
      </c>
      <c r="D112" s="28">
        <v>1</v>
      </c>
      <c r="E112" s="28">
        <v>1</v>
      </c>
      <c r="F112" s="28">
        <v>1</v>
      </c>
      <c r="G112" s="29">
        <v>0</v>
      </c>
    </row>
    <row r="113" spans="1:7" ht="14.25" customHeight="1">
      <c r="A113" s="23">
        <v>95</v>
      </c>
      <c r="B113" s="27">
        <v>6</v>
      </c>
      <c r="C113" s="27">
        <v>7</v>
      </c>
      <c r="D113" s="28">
        <v>0</v>
      </c>
      <c r="E113" s="28">
        <v>1</v>
      </c>
      <c r="F113" s="28">
        <v>1</v>
      </c>
      <c r="G113" s="29">
        <v>0</v>
      </c>
    </row>
    <row r="114" spans="1:7" ht="14.25" customHeight="1">
      <c r="A114" s="23">
        <v>96</v>
      </c>
      <c r="B114" s="27">
        <v>5</v>
      </c>
      <c r="C114" s="27">
        <v>5</v>
      </c>
      <c r="D114" s="28">
        <v>0</v>
      </c>
      <c r="E114" s="28">
        <v>1</v>
      </c>
      <c r="F114" s="28">
        <v>1</v>
      </c>
      <c r="G114" s="29">
        <v>1</v>
      </c>
    </row>
    <row r="115" spans="1:7" ht="14.25" customHeight="1">
      <c r="A115" s="23">
        <v>97</v>
      </c>
      <c r="B115" s="27">
        <v>6</v>
      </c>
      <c r="C115" s="27">
        <v>6</v>
      </c>
      <c r="D115" s="28">
        <v>0</v>
      </c>
      <c r="E115" s="28">
        <v>0</v>
      </c>
      <c r="F115" s="28">
        <v>0</v>
      </c>
      <c r="G115" s="29">
        <v>0</v>
      </c>
    </row>
    <row r="116" spans="1:7" ht="14.25" customHeight="1">
      <c r="A116" s="23">
        <v>98</v>
      </c>
      <c r="B116" s="27">
        <v>4</v>
      </c>
      <c r="C116" s="27">
        <v>4</v>
      </c>
      <c r="D116" s="28">
        <v>0</v>
      </c>
      <c r="E116" s="28">
        <v>1</v>
      </c>
      <c r="F116" s="28">
        <v>1</v>
      </c>
      <c r="G116" s="29">
        <v>1</v>
      </c>
    </row>
    <row r="117" spans="1:7" ht="14.25" customHeight="1">
      <c r="A117" s="23">
        <v>99</v>
      </c>
      <c r="B117" s="27">
        <v>2</v>
      </c>
      <c r="C117" s="27">
        <v>2</v>
      </c>
      <c r="D117" s="28">
        <v>1</v>
      </c>
      <c r="E117" s="28">
        <v>1</v>
      </c>
      <c r="F117" s="28">
        <v>1</v>
      </c>
      <c r="G117" s="29">
        <v>0</v>
      </c>
    </row>
    <row r="118" spans="1:7" ht="14.25" customHeight="1">
      <c r="A118" s="23">
        <v>100</v>
      </c>
      <c r="B118" s="27">
        <v>5</v>
      </c>
      <c r="C118" s="27">
        <v>4</v>
      </c>
      <c r="D118" s="28">
        <v>1</v>
      </c>
      <c r="E118" s="28">
        <v>1</v>
      </c>
      <c r="F118" s="28">
        <v>0</v>
      </c>
      <c r="G118" s="29">
        <v>0</v>
      </c>
    </row>
    <row r="119" spans="1:7" ht="14.25" customHeight="1">
      <c r="A119" s="23">
        <v>101</v>
      </c>
      <c r="B119" s="27">
        <v>3</v>
      </c>
      <c r="C119" s="27">
        <v>4</v>
      </c>
      <c r="D119" s="28">
        <v>0</v>
      </c>
      <c r="E119" s="28">
        <v>0</v>
      </c>
      <c r="F119" s="28">
        <v>1</v>
      </c>
      <c r="G119" s="29">
        <v>0</v>
      </c>
    </row>
    <row r="120" spans="1:7" ht="14.25" customHeight="1">
      <c r="A120" s="23">
        <v>102</v>
      </c>
      <c r="B120" s="27">
        <v>6</v>
      </c>
      <c r="C120" s="27">
        <v>7</v>
      </c>
      <c r="D120" s="28">
        <v>1</v>
      </c>
      <c r="E120" s="28">
        <v>0</v>
      </c>
      <c r="F120" s="28">
        <v>0</v>
      </c>
      <c r="G120" s="29">
        <v>1</v>
      </c>
    </row>
    <row r="121" spans="1:7" ht="14.25" customHeight="1">
      <c r="A121" s="23">
        <v>103</v>
      </c>
      <c r="B121" s="27">
        <v>4</v>
      </c>
      <c r="C121" s="27">
        <v>2</v>
      </c>
      <c r="D121" s="28">
        <v>0</v>
      </c>
      <c r="E121" s="28">
        <v>0</v>
      </c>
      <c r="F121" s="28">
        <v>0</v>
      </c>
      <c r="G121" s="29">
        <v>1</v>
      </c>
    </row>
    <row r="122" spans="1:7" ht="14.25" customHeight="1">
      <c r="A122" s="23">
        <v>104</v>
      </c>
      <c r="B122" s="27">
        <v>5</v>
      </c>
      <c r="C122" s="27">
        <v>4</v>
      </c>
      <c r="D122" s="28">
        <v>1</v>
      </c>
      <c r="E122" s="28">
        <v>0</v>
      </c>
      <c r="F122" s="28">
        <v>0</v>
      </c>
      <c r="G122" s="29">
        <v>1</v>
      </c>
    </row>
    <row r="123" spans="1:7" ht="14.25" customHeight="1">
      <c r="A123" s="23">
        <v>105</v>
      </c>
      <c r="B123" s="27">
        <v>5</v>
      </c>
      <c r="C123" s="27">
        <v>5</v>
      </c>
      <c r="D123" s="28">
        <v>0</v>
      </c>
      <c r="E123" s="28">
        <v>0</v>
      </c>
      <c r="F123" s="28">
        <v>0</v>
      </c>
      <c r="G123" s="29">
        <v>1</v>
      </c>
    </row>
    <row r="124" spans="1:7" ht="14.25" customHeight="1">
      <c r="A124" s="23">
        <v>106</v>
      </c>
      <c r="B124" s="27">
        <v>5</v>
      </c>
      <c r="C124" s="27">
        <v>6</v>
      </c>
      <c r="D124" s="28">
        <v>1</v>
      </c>
      <c r="E124" s="28">
        <v>0</v>
      </c>
      <c r="F124" s="28">
        <v>0</v>
      </c>
      <c r="G124" s="29">
        <v>0</v>
      </c>
    </row>
    <row r="125" spans="1:7" ht="14.25" customHeight="1">
      <c r="A125" s="23">
        <v>107</v>
      </c>
      <c r="B125" s="27">
        <v>4</v>
      </c>
      <c r="C125" s="27">
        <v>2</v>
      </c>
      <c r="D125" s="28">
        <v>1</v>
      </c>
      <c r="E125" s="28">
        <v>0</v>
      </c>
      <c r="F125" s="28">
        <v>1</v>
      </c>
      <c r="G125" s="29">
        <v>1</v>
      </c>
    </row>
    <row r="126" spans="1:7" ht="14.25" customHeight="1">
      <c r="A126" s="23">
        <v>108</v>
      </c>
      <c r="B126" s="27">
        <v>5</v>
      </c>
      <c r="C126" s="27">
        <v>6</v>
      </c>
      <c r="D126" s="28">
        <v>0</v>
      </c>
      <c r="E126" s="28">
        <v>0</v>
      </c>
      <c r="F126" s="28">
        <v>0</v>
      </c>
      <c r="G126" s="29">
        <v>0</v>
      </c>
    </row>
    <row r="127" spans="1:7" ht="14.25" customHeight="1">
      <c r="A127" s="23">
        <v>109</v>
      </c>
      <c r="B127" s="27">
        <v>5</v>
      </c>
      <c r="C127" s="27">
        <v>4</v>
      </c>
      <c r="D127" s="28">
        <v>0</v>
      </c>
      <c r="E127" s="28">
        <v>0</v>
      </c>
      <c r="F127" s="28">
        <v>0</v>
      </c>
      <c r="G127" s="29">
        <v>1</v>
      </c>
    </row>
    <row r="128" spans="1:7" ht="14.25" customHeight="1">
      <c r="A128" s="23">
        <v>110</v>
      </c>
      <c r="B128" s="27">
        <v>5</v>
      </c>
      <c r="C128" s="27">
        <v>7</v>
      </c>
      <c r="D128" s="28">
        <v>0</v>
      </c>
      <c r="E128" s="28">
        <v>0</v>
      </c>
      <c r="F128" s="28">
        <v>1</v>
      </c>
      <c r="G128" s="29">
        <v>0</v>
      </c>
    </row>
    <row r="129" spans="1:7" ht="14.25" customHeight="1">
      <c r="A129" s="23">
        <v>111</v>
      </c>
      <c r="B129" s="27">
        <v>5</v>
      </c>
      <c r="C129" s="27">
        <v>5</v>
      </c>
      <c r="D129" s="28">
        <v>0</v>
      </c>
      <c r="E129" s="28">
        <v>1</v>
      </c>
      <c r="F129" s="28">
        <v>1</v>
      </c>
      <c r="G129" s="29">
        <v>1</v>
      </c>
    </row>
    <row r="130" spans="1:7" ht="14.25" customHeight="1">
      <c r="A130" s="23">
        <v>112</v>
      </c>
      <c r="B130" s="27">
        <v>6</v>
      </c>
      <c r="C130" s="27">
        <v>6</v>
      </c>
      <c r="D130" s="28">
        <v>0</v>
      </c>
      <c r="E130" s="28">
        <v>0</v>
      </c>
      <c r="F130" s="28">
        <v>0</v>
      </c>
      <c r="G130" s="29">
        <v>1</v>
      </c>
    </row>
    <row r="131" spans="1:7" ht="14.25" customHeight="1">
      <c r="A131" s="23">
        <v>113</v>
      </c>
      <c r="B131" s="27">
        <v>3</v>
      </c>
      <c r="C131" s="27">
        <v>4</v>
      </c>
      <c r="D131" s="28">
        <v>1</v>
      </c>
      <c r="E131" s="28">
        <v>1</v>
      </c>
      <c r="F131" s="28">
        <v>0</v>
      </c>
      <c r="G131" s="29">
        <v>1</v>
      </c>
    </row>
    <row r="132" spans="1:7" ht="14.25" customHeight="1">
      <c r="A132" s="23">
        <v>114</v>
      </c>
      <c r="B132" s="27">
        <v>4</v>
      </c>
      <c r="C132" s="27">
        <v>5</v>
      </c>
      <c r="D132" s="28">
        <v>1</v>
      </c>
      <c r="E132" s="28">
        <v>1</v>
      </c>
      <c r="F132" s="28">
        <v>0</v>
      </c>
      <c r="G132" s="29">
        <v>1</v>
      </c>
    </row>
    <row r="133" spans="1:7" ht="14.25" customHeight="1">
      <c r="A133" s="23">
        <v>115</v>
      </c>
      <c r="B133" s="27">
        <v>6</v>
      </c>
      <c r="C133" s="27">
        <v>6</v>
      </c>
      <c r="D133" s="28">
        <v>1</v>
      </c>
      <c r="E133" s="28">
        <v>0</v>
      </c>
      <c r="F133" s="28">
        <v>0</v>
      </c>
      <c r="G133" s="29">
        <v>1</v>
      </c>
    </row>
    <row r="134" spans="1:7" ht="14.25" customHeight="1">
      <c r="A134" s="23">
        <v>116</v>
      </c>
      <c r="B134" s="27">
        <v>4</v>
      </c>
      <c r="C134" s="27">
        <v>4</v>
      </c>
      <c r="D134" s="28">
        <v>0</v>
      </c>
      <c r="E134" s="28">
        <v>0</v>
      </c>
      <c r="F134" s="28">
        <v>1</v>
      </c>
      <c r="G134" s="29">
        <v>0</v>
      </c>
    </row>
    <row r="135" spans="1:7" ht="14.25" customHeight="1">
      <c r="A135" s="23">
        <v>117</v>
      </c>
      <c r="B135" s="27">
        <v>6</v>
      </c>
      <c r="C135" s="27">
        <v>7</v>
      </c>
      <c r="D135" s="28">
        <v>0</v>
      </c>
      <c r="E135" s="28">
        <v>1</v>
      </c>
      <c r="F135" s="28">
        <v>0</v>
      </c>
      <c r="G135" s="29">
        <v>1</v>
      </c>
    </row>
    <row r="136" spans="1:7" ht="14.25" customHeight="1">
      <c r="A136" s="23">
        <v>118</v>
      </c>
      <c r="B136" s="27">
        <v>2</v>
      </c>
      <c r="C136" s="27">
        <v>3</v>
      </c>
      <c r="D136" s="28">
        <v>0</v>
      </c>
      <c r="E136" s="28">
        <v>1</v>
      </c>
      <c r="F136" s="28">
        <v>0</v>
      </c>
      <c r="G136" s="29">
        <v>0</v>
      </c>
    </row>
    <row r="137" spans="1:7" ht="14.25" customHeight="1">
      <c r="A137" s="23">
        <v>119</v>
      </c>
      <c r="B137" s="27">
        <v>5</v>
      </c>
      <c r="C137" s="27">
        <v>4</v>
      </c>
      <c r="D137" s="28">
        <v>0</v>
      </c>
      <c r="E137" s="28">
        <v>0</v>
      </c>
      <c r="F137" s="28">
        <v>1</v>
      </c>
      <c r="G137" s="29">
        <v>0</v>
      </c>
    </row>
    <row r="138" spans="1:7" ht="14.25" customHeight="1">
      <c r="A138" s="23">
        <v>120</v>
      </c>
      <c r="B138" s="27">
        <v>2</v>
      </c>
      <c r="C138" s="27">
        <v>3</v>
      </c>
      <c r="D138" s="28">
        <v>1</v>
      </c>
      <c r="E138" s="28">
        <v>0</v>
      </c>
      <c r="F138" s="28">
        <v>1</v>
      </c>
      <c r="G138" s="29">
        <v>0</v>
      </c>
    </row>
    <row r="139" spans="1:7" ht="14.25" customHeight="1">
      <c r="A139" s="23">
        <v>121</v>
      </c>
      <c r="B139" s="27">
        <v>4</v>
      </c>
      <c r="C139" s="27">
        <v>6</v>
      </c>
      <c r="D139" s="28">
        <v>1</v>
      </c>
      <c r="E139" s="28">
        <v>0</v>
      </c>
      <c r="F139" s="28">
        <v>0</v>
      </c>
      <c r="G139" s="29">
        <v>1</v>
      </c>
    </row>
    <row r="140" spans="1:7" ht="14.25" customHeight="1">
      <c r="A140" s="23">
        <v>122</v>
      </c>
      <c r="B140" s="27">
        <v>4</v>
      </c>
      <c r="C140" s="27">
        <v>5</v>
      </c>
      <c r="D140" s="28">
        <v>0</v>
      </c>
      <c r="E140" s="28">
        <v>0</v>
      </c>
      <c r="F140" s="28">
        <v>0</v>
      </c>
      <c r="G140" s="29">
        <v>0</v>
      </c>
    </row>
    <row r="141" spans="1:7" ht="14.25" customHeight="1">
      <c r="A141" s="23">
        <v>123</v>
      </c>
      <c r="B141" s="27">
        <v>5</v>
      </c>
      <c r="C141" s="27">
        <v>3</v>
      </c>
      <c r="D141" s="28">
        <v>1</v>
      </c>
      <c r="E141" s="28">
        <v>0</v>
      </c>
      <c r="F141" s="28">
        <v>0</v>
      </c>
      <c r="G141" s="29">
        <v>0</v>
      </c>
    </row>
    <row r="142" spans="1:7" ht="14.25" customHeight="1">
      <c r="A142" s="23">
        <v>124</v>
      </c>
      <c r="B142" s="27">
        <v>4</v>
      </c>
      <c r="C142" s="27">
        <v>6</v>
      </c>
      <c r="D142" s="28">
        <v>0</v>
      </c>
      <c r="E142" s="28">
        <v>1</v>
      </c>
      <c r="F142" s="28">
        <v>1</v>
      </c>
      <c r="G142" s="29">
        <v>1</v>
      </c>
    </row>
    <row r="143" spans="1:7" ht="14.25" customHeight="1">
      <c r="A143" s="23">
        <v>125</v>
      </c>
      <c r="B143" s="27">
        <v>6</v>
      </c>
      <c r="C143" s="27">
        <v>5</v>
      </c>
      <c r="D143" s="28">
        <v>0</v>
      </c>
      <c r="E143" s="28">
        <v>0</v>
      </c>
      <c r="F143" s="28">
        <v>0</v>
      </c>
      <c r="G143" s="29">
        <v>1</v>
      </c>
    </row>
    <row r="144" spans="1:7" ht="14.25" customHeight="1">
      <c r="A144" s="23">
        <v>126</v>
      </c>
      <c r="B144" s="27">
        <v>6</v>
      </c>
      <c r="C144" s="27">
        <v>7</v>
      </c>
      <c r="D144" s="28">
        <v>0</v>
      </c>
      <c r="E144" s="28">
        <v>1</v>
      </c>
      <c r="F144" s="28">
        <v>0</v>
      </c>
      <c r="G144" s="29">
        <v>1</v>
      </c>
    </row>
    <row r="145" spans="1:7" ht="14.25" customHeight="1">
      <c r="A145" s="23">
        <v>127</v>
      </c>
      <c r="B145" s="27">
        <v>7</v>
      </c>
      <c r="C145" s="27">
        <v>6</v>
      </c>
      <c r="D145" s="28">
        <v>1</v>
      </c>
      <c r="E145" s="28">
        <v>1</v>
      </c>
      <c r="F145" s="28">
        <v>1</v>
      </c>
      <c r="G145" s="29">
        <v>0</v>
      </c>
    </row>
    <row r="146" spans="1:7" ht="14.25" customHeight="1">
      <c r="A146" s="23">
        <v>128</v>
      </c>
      <c r="B146" s="27">
        <v>3</v>
      </c>
      <c r="C146" s="27">
        <v>3</v>
      </c>
      <c r="D146" s="28">
        <v>1</v>
      </c>
      <c r="E146" s="28">
        <v>1</v>
      </c>
      <c r="F146" s="28">
        <v>0</v>
      </c>
      <c r="G146" s="29">
        <v>1</v>
      </c>
    </row>
    <row r="147" spans="1:7" ht="14.25" customHeight="1">
      <c r="A147" s="23">
        <v>129</v>
      </c>
      <c r="B147" s="27">
        <v>3</v>
      </c>
      <c r="C147" s="27">
        <v>4</v>
      </c>
      <c r="D147" s="28">
        <v>1</v>
      </c>
      <c r="E147" s="28">
        <v>0</v>
      </c>
      <c r="F147" s="28">
        <v>0</v>
      </c>
      <c r="G147" s="29">
        <v>1</v>
      </c>
    </row>
    <row r="148" spans="1:7" ht="14.25" customHeight="1">
      <c r="A148" s="23">
        <v>130</v>
      </c>
      <c r="B148" s="27">
        <v>3</v>
      </c>
      <c r="C148" s="27">
        <v>3</v>
      </c>
      <c r="D148" s="28">
        <v>1</v>
      </c>
      <c r="E148" s="28">
        <v>1</v>
      </c>
      <c r="F148" s="28">
        <v>0</v>
      </c>
      <c r="G148" s="29">
        <v>1</v>
      </c>
    </row>
    <row r="149" spans="1:7" ht="14.25" customHeight="1">
      <c r="A149" s="23">
        <v>131</v>
      </c>
      <c r="B149" s="27">
        <v>7</v>
      </c>
      <c r="C149" s="27">
        <v>7</v>
      </c>
      <c r="D149" s="28">
        <v>1</v>
      </c>
      <c r="E149" s="28">
        <v>1</v>
      </c>
      <c r="F149" s="28">
        <v>1</v>
      </c>
      <c r="G149" s="29">
        <v>1</v>
      </c>
    </row>
    <row r="150" spans="1:7" ht="14.25" customHeight="1">
      <c r="A150" s="23">
        <v>132</v>
      </c>
      <c r="B150" s="27">
        <v>5</v>
      </c>
      <c r="C150" s="27">
        <v>4</v>
      </c>
      <c r="D150" s="28">
        <v>0</v>
      </c>
      <c r="E150" s="28">
        <v>0</v>
      </c>
      <c r="F150" s="28">
        <v>1</v>
      </c>
      <c r="G150" s="29">
        <v>0</v>
      </c>
    </row>
    <row r="151" spans="1:7" ht="14.25" customHeight="1">
      <c r="A151" s="23">
        <v>133</v>
      </c>
      <c r="B151" s="27">
        <v>4</v>
      </c>
      <c r="C151" s="27">
        <v>3</v>
      </c>
      <c r="D151" s="28">
        <v>0</v>
      </c>
      <c r="E151" s="28">
        <v>1</v>
      </c>
      <c r="F151" s="28">
        <v>0</v>
      </c>
      <c r="G151" s="29">
        <v>0</v>
      </c>
    </row>
    <row r="152" spans="1:7" ht="14.25" customHeight="1">
      <c r="A152" s="23">
        <v>134</v>
      </c>
      <c r="B152" s="27">
        <v>6</v>
      </c>
      <c r="C152" s="27">
        <v>6</v>
      </c>
      <c r="D152" s="28">
        <v>0</v>
      </c>
      <c r="E152" s="28">
        <v>1</v>
      </c>
      <c r="F152" s="28">
        <v>0</v>
      </c>
      <c r="G152" s="29">
        <v>0</v>
      </c>
    </row>
    <row r="153" spans="1:7" ht="14.25" customHeight="1">
      <c r="A153" s="23">
        <v>135</v>
      </c>
      <c r="B153" s="27">
        <v>3</v>
      </c>
      <c r="C153" s="27">
        <v>4</v>
      </c>
      <c r="D153" s="28">
        <v>1</v>
      </c>
      <c r="E153" s="28">
        <v>0</v>
      </c>
      <c r="F153" s="28">
        <v>0</v>
      </c>
      <c r="G153" s="29">
        <v>1</v>
      </c>
    </row>
    <row r="154" spans="1:7" ht="14.25" customHeight="1">
      <c r="A154" s="23">
        <v>136</v>
      </c>
      <c r="B154" s="27">
        <v>4</v>
      </c>
      <c r="C154" s="27">
        <v>4</v>
      </c>
      <c r="D154" s="28">
        <v>1</v>
      </c>
      <c r="E154" s="28">
        <v>1</v>
      </c>
      <c r="F154" s="28">
        <v>0</v>
      </c>
      <c r="G154" s="29">
        <v>1</v>
      </c>
    </row>
    <row r="155" spans="1:7" ht="14.25" customHeight="1">
      <c r="A155" s="23">
        <v>137</v>
      </c>
      <c r="B155" s="27">
        <v>4</v>
      </c>
      <c r="C155" s="27">
        <v>3</v>
      </c>
      <c r="D155" s="28">
        <v>0</v>
      </c>
      <c r="E155" s="28">
        <v>1</v>
      </c>
      <c r="F155" s="28">
        <v>0</v>
      </c>
      <c r="G155" s="29">
        <v>0</v>
      </c>
    </row>
    <row r="156" spans="1:7" ht="14.25" customHeight="1">
      <c r="A156" s="23">
        <v>138</v>
      </c>
      <c r="B156" s="27">
        <v>7</v>
      </c>
      <c r="C156" s="27">
        <v>7</v>
      </c>
      <c r="D156" s="28">
        <v>0</v>
      </c>
      <c r="E156" s="28">
        <v>0</v>
      </c>
      <c r="F156" s="28">
        <v>0</v>
      </c>
      <c r="G156" s="29">
        <v>0</v>
      </c>
    </row>
    <row r="157" spans="1:7" ht="14.25" customHeight="1">
      <c r="A157" s="23">
        <v>139</v>
      </c>
      <c r="B157" s="27">
        <v>3</v>
      </c>
      <c r="C157" s="27">
        <v>5</v>
      </c>
      <c r="D157" s="28">
        <v>0</v>
      </c>
      <c r="E157" s="28">
        <v>0</v>
      </c>
      <c r="F157" s="28">
        <v>0</v>
      </c>
      <c r="G157" s="29">
        <v>1</v>
      </c>
    </row>
    <row r="158" spans="1:7" ht="14.25" customHeight="1">
      <c r="A158" s="23">
        <v>140</v>
      </c>
      <c r="B158" s="27">
        <v>7</v>
      </c>
      <c r="C158" s="27">
        <v>7</v>
      </c>
      <c r="D158" s="28">
        <v>0</v>
      </c>
      <c r="E158" s="28">
        <v>0</v>
      </c>
      <c r="F158" s="28">
        <v>1</v>
      </c>
      <c r="G158" s="29">
        <v>0</v>
      </c>
    </row>
    <row r="159" spans="1:7" ht="14.25" customHeight="1">
      <c r="A159" s="23">
        <v>141</v>
      </c>
      <c r="B159" s="27">
        <v>5</v>
      </c>
      <c r="C159" s="27">
        <v>5</v>
      </c>
      <c r="D159" s="28">
        <v>0</v>
      </c>
      <c r="E159" s="28">
        <v>0</v>
      </c>
      <c r="F159" s="28">
        <v>1</v>
      </c>
      <c r="G159" s="29">
        <v>0</v>
      </c>
    </row>
    <row r="160" spans="1:7" ht="14.25" customHeight="1">
      <c r="A160" s="23">
        <v>142</v>
      </c>
      <c r="B160" s="27">
        <v>3</v>
      </c>
      <c r="C160" s="27">
        <v>2</v>
      </c>
      <c r="D160" s="28">
        <v>0</v>
      </c>
      <c r="E160" s="28">
        <v>0</v>
      </c>
      <c r="F160" s="28">
        <v>0</v>
      </c>
      <c r="G160" s="29">
        <v>0</v>
      </c>
    </row>
    <row r="161" spans="1:7" ht="14.25" customHeight="1">
      <c r="A161" s="23">
        <v>143</v>
      </c>
      <c r="B161" s="27">
        <v>1</v>
      </c>
      <c r="C161" s="27">
        <v>2</v>
      </c>
      <c r="D161" s="28">
        <v>0</v>
      </c>
      <c r="E161" s="28">
        <v>0</v>
      </c>
      <c r="F161" s="28">
        <v>0</v>
      </c>
      <c r="G161" s="29">
        <v>0</v>
      </c>
    </row>
    <row r="162" spans="1:7" ht="14.25" customHeight="1">
      <c r="A162" s="23">
        <v>144</v>
      </c>
      <c r="B162" s="27">
        <v>3</v>
      </c>
      <c r="C162" s="27">
        <v>4</v>
      </c>
      <c r="D162" s="28">
        <v>1</v>
      </c>
      <c r="E162" s="28">
        <v>1</v>
      </c>
      <c r="F162" s="28">
        <v>0</v>
      </c>
      <c r="G162" s="29">
        <v>1</v>
      </c>
    </row>
    <row r="163" spans="1:7" ht="14.25" customHeight="1">
      <c r="A163" s="23">
        <v>145</v>
      </c>
      <c r="B163" s="27">
        <v>1</v>
      </c>
      <c r="C163" s="27">
        <v>4</v>
      </c>
      <c r="D163" s="28">
        <v>0</v>
      </c>
      <c r="E163" s="28">
        <v>1</v>
      </c>
      <c r="F163" s="28">
        <v>0</v>
      </c>
      <c r="G163" s="29">
        <v>0</v>
      </c>
    </row>
    <row r="164" spans="1:7" ht="14.25" customHeight="1">
      <c r="A164" s="23">
        <v>146</v>
      </c>
      <c r="B164" s="27">
        <v>7</v>
      </c>
      <c r="C164" s="27">
        <v>7</v>
      </c>
      <c r="D164" s="28">
        <v>1</v>
      </c>
      <c r="E164" s="28">
        <v>0</v>
      </c>
      <c r="F164" s="28">
        <v>0</v>
      </c>
      <c r="G164" s="29">
        <v>1</v>
      </c>
    </row>
    <row r="165" spans="1:7" ht="14.25" customHeight="1">
      <c r="A165" s="23">
        <v>147</v>
      </c>
      <c r="B165" s="27">
        <v>7</v>
      </c>
      <c r="C165" s="27">
        <v>6</v>
      </c>
      <c r="D165" s="28">
        <v>1</v>
      </c>
      <c r="E165" s="28">
        <v>1</v>
      </c>
      <c r="F165" s="28">
        <v>1</v>
      </c>
      <c r="G165" s="29">
        <v>0</v>
      </c>
    </row>
    <row r="166" spans="1:7" ht="14.25" customHeight="1">
      <c r="A166" s="23">
        <v>148</v>
      </c>
      <c r="B166" s="27">
        <v>5</v>
      </c>
      <c r="C166" s="27">
        <v>6</v>
      </c>
      <c r="D166" s="28">
        <v>0</v>
      </c>
      <c r="E166" s="28">
        <v>1</v>
      </c>
      <c r="F166" s="28">
        <v>0</v>
      </c>
      <c r="G166" s="29">
        <v>1</v>
      </c>
    </row>
    <row r="167" spans="1:7" ht="14.25" customHeight="1">
      <c r="A167" s="23">
        <v>149</v>
      </c>
      <c r="B167" s="27">
        <v>4</v>
      </c>
      <c r="C167" s="27">
        <v>5</v>
      </c>
      <c r="D167" s="28">
        <v>0</v>
      </c>
      <c r="E167" s="28">
        <v>0</v>
      </c>
      <c r="F167" s="28">
        <v>1</v>
      </c>
      <c r="G167" s="29">
        <v>1</v>
      </c>
    </row>
    <row r="168" spans="1:7" ht="14.25" customHeight="1">
      <c r="A168" s="23">
        <v>150</v>
      </c>
      <c r="B168" s="27">
        <v>7</v>
      </c>
      <c r="C168" s="27">
        <v>6</v>
      </c>
      <c r="D168" s="28">
        <v>0</v>
      </c>
      <c r="E168" s="28">
        <v>1</v>
      </c>
      <c r="F168" s="28">
        <v>1</v>
      </c>
      <c r="G168" s="29">
        <v>1</v>
      </c>
    </row>
    <row r="169" spans="1:7" ht="14.25" customHeight="1">
      <c r="A169" s="23">
        <v>151</v>
      </c>
      <c r="B169" s="27">
        <v>7</v>
      </c>
      <c r="C169" s="27">
        <v>7</v>
      </c>
      <c r="D169" s="28">
        <v>1</v>
      </c>
      <c r="E169" s="28">
        <v>1</v>
      </c>
      <c r="F169" s="28">
        <v>0</v>
      </c>
      <c r="G169" s="29">
        <v>0</v>
      </c>
    </row>
    <row r="170" spans="1:7" ht="14.25" customHeight="1">
      <c r="A170" s="23">
        <v>152</v>
      </c>
      <c r="B170" s="27">
        <v>1</v>
      </c>
      <c r="C170" s="27">
        <v>3</v>
      </c>
      <c r="D170" s="28">
        <v>0</v>
      </c>
      <c r="E170" s="28">
        <v>1</v>
      </c>
      <c r="F170" s="28">
        <v>0</v>
      </c>
      <c r="G170" s="29">
        <v>1</v>
      </c>
    </row>
    <row r="171" spans="1:7" ht="14.25" customHeight="1">
      <c r="A171" s="23">
        <v>153</v>
      </c>
      <c r="B171" s="27">
        <v>6</v>
      </c>
      <c r="C171" s="27">
        <v>7</v>
      </c>
      <c r="D171" s="28">
        <v>1</v>
      </c>
      <c r="E171" s="28">
        <v>1</v>
      </c>
      <c r="F171" s="28">
        <v>0</v>
      </c>
      <c r="G171" s="29">
        <v>0</v>
      </c>
    </row>
    <row r="172" spans="1:7" ht="14.25" customHeight="1">
      <c r="A172" s="23">
        <v>154</v>
      </c>
      <c r="B172" s="27">
        <v>6</v>
      </c>
      <c r="C172" s="27">
        <v>6</v>
      </c>
      <c r="D172" s="28">
        <v>0</v>
      </c>
      <c r="E172" s="28">
        <v>0</v>
      </c>
      <c r="F172" s="28">
        <v>1</v>
      </c>
      <c r="G172" s="29">
        <v>0</v>
      </c>
    </row>
    <row r="173" spans="1:7" ht="14.25" customHeight="1">
      <c r="A173" s="23">
        <v>155</v>
      </c>
      <c r="B173" s="27">
        <v>5</v>
      </c>
      <c r="C173" s="27">
        <v>5</v>
      </c>
      <c r="D173" s="28">
        <v>0</v>
      </c>
      <c r="E173" s="28">
        <v>1</v>
      </c>
      <c r="F173" s="28">
        <v>1</v>
      </c>
      <c r="G173" s="29">
        <v>1</v>
      </c>
    </row>
    <row r="174" spans="1:7" ht="14.25" customHeight="1">
      <c r="A174" s="23">
        <v>156</v>
      </c>
      <c r="B174" s="27">
        <v>5</v>
      </c>
      <c r="C174" s="27">
        <v>7</v>
      </c>
      <c r="D174" s="28">
        <v>0</v>
      </c>
      <c r="E174" s="28">
        <v>1</v>
      </c>
      <c r="F174" s="28">
        <v>0</v>
      </c>
      <c r="G174" s="29">
        <v>1</v>
      </c>
    </row>
    <row r="175" spans="1:7" ht="14.25" customHeight="1">
      <c r="A175" s="23">
        <v>157</v>
      </c>
      <c r="B175" s="27">
        <v>6</v>
      </c>
      <c r="C175" s="27">
        <v>6</v>
      </c>
      <c r="D175" s="28">
        <v>0</v>
      </c>
      <c r="E175" s="28">
        <v>1</v>
      </c>
      <c r="F175" s="28">
        <v>1</v>
      </c>
      <c r="G175" s="29">
        <v>0</v>
      </c>
    </row>
    <row r="176" spans="1:7" ht="14.25" customHeight="1">
      <c r="A176" s="23">
        <v>158</v>
      </c>
      <c r="B176" s="27">
        <v>1</v>
      </c>
      <c r="C176" s="27">
        <v>1</v>
      </c>
      <c r="D176" s="28">
        <v>1</v>
      </c>
      <c r="E176" s="28">
        <v>0</v>
      </c>
      <c r="F176" s="28">
        <v>0</v>
      </c>
      <c r="G176" s="29">
        <v>1</v>
      </c>
    </row>
    <row r="177" spans="1:7" ht="14.25" customHeight="1">
      <c r="A177" s="23">
        <v>159</v>
      </c>
      <c r="B177" s="27">
        <v>6</v>
      </c>
      <c r="C177" s="27">
        <v>5</v>
      </c>
      <c r="D177" s="28">
        <v>0</v>
      </c>
      <c r="E177" s="28">
        <v>1</v>
      </c>
      <c r="F177" s="28">
        <v>1</v>
      </c>
      <c r="G177" s="29">
        <v>0</v>
      </c>
    </row>
    <row r="178" spans="1:7" ht="14.25" customHeight="1">
      <c r="A178" s="23">
        <v>160</v>
      </c>
      <c r="B178" s="27">
        <v>5</v>
      </c>
      <c r="C178" s="27">
        <v>5</v>
      </c>
      <c r="D178" s="28">
        <v>0</v>
      </c>
      <c r="E178" s="28">
        <v>0</v>
      </c>
      <c r="F178" s="28">
        <v>0</v>
      </c>
      <c r="G178" s="29">
        <v>0</v>
      </c>
    </row>
    <row r="179" spans="1:7" ht="14.25" customHeight="1">
      <c r="A179" s="23">
        <v>161</v>
      </c>
      <c r="B179" s="27">
        <v>5</v>
      </c>
      <c r="C179" s="27">
        <v>5</v>
      </c>
      <c r="D179" s="28">
        <v>0</v>
      </c>
      <c r="E179" s="28">
        <v>0</v>
      </c>
      <c r="F179" s="28">
        <v>0</v>
      </c>
      <c r="G179" s="29">
        <v>1</v>
      </c>
    </row>
    <row r="180" spans="1:7" ht="14.25" customHeight="1">
      <c r="A180" s="23">
        <v>162</v>
      </c>
      <c r="B180" s="27">
        <v>7</v>
      </c>
      <c r="C180" s="27">
        <v>7</v>
      </c>
      <c r="D180" s="28">
        <v>1</v>
      </c>
      <c r="E180" s="28">
        <v>1</v>
      </c>
      <c r="F180" s="28">
        <v>0</v>
      </c>
      <c r="G180" s="29">
        <v>0</v>
      </c>
    </row>
    <row r="181" spans="1:7" ht="14.25" customHeight="1">
      <c r="A181" s="23">
        <v>163</v>
      </c>
      <c r="B181" s="27">
        <v>2</v>
      </c>
      <c r="C181" s="27">
        <v>3</v>
      </c>
      <c r="D181" s="28">
        <v>0</v>
      </c>
      <c r="E181" s="28">
        <v>1</v>
      </c>
      <c r="F181" s="28">
        <v>0</v>
      </c>
      <c r="G181" s="29">
        <v>0</v>
      </c>
    </row>
    <row r="182" spans="1:7" ht="14.25" customHeight="1">
      <c r="A182" s="23">
        <v>164</v>
      </c>
      <c r="B182" s="27">
        <v>2</v>
      </c>
      <c r="C182" s="27">
        <v>3</v>
      </c>
      <c r="D182" s="28">
        <v>1</v>
      </c>
      <c r="E182" s="28">
        <v>1</v>
      </c>
      <c r="F182" s="28">
        <v>0</v>
      </c>
      <c r="G182" s="29">
        <v>0</v>
      </c>
    </row>
    <row r="183" spans="1:7" ht="14.25" customHeight="1">
      <c r="A183" s="23">
        <v>165</v>
      </c>
      <c r="B183" s="27">
        <v>4</v>
      </c>
      <c r="C183" s="27">
        <v>5</v>
      </c>
      <c r="D183" s="28">
        <v>0</v>
      </c>
      <c r="E183" s="28">
        <v>0</v>
      </c>
      <c r="F183" s="28">
        <v>0</v>
      </c>
      <c r="G183" s="29">
        <v>0</v>
      </c>
    </row>
    <row r="184" spans="1:7" ht="14.25" customHeight="1">
      <c r="A184" s="23">
        <v>166</v>
      </c>
      <c r="B184" s="27">
        <v>7</v>
      </c>
      <c r="C184" s="27">
        <v>6</v>
      </c>
      <c r="D184" s="28">
        <v>0</v>
      </c>
      <c r="E184" s="28">
        <v>1</v>
      </c>
      <c r="F184" s="28">
        <v>1</v>
      </c>
      <c r="G184" s="29">
        <v>0</v>
      </c>
    </row>
    <row r="185" spans="1:7" ht="14.25" customHeight="1">
      <c r="A185" s="23">
        <v>167</v>
      </c>
      <c r="B185" s="27">
        <v>3</v>
      </c>
      <c r="C185" s="27">
        <v>4</v>
      </c>
      <c r="D185" s="28">
        <v>0</v>
      </c>
      <c r="E185" s="28">
        <v>1</v>
      </c>
      <c r="F185" s="28">
        <v>0</v>
      </c>
      <c r="G185" s="29">
        <v>1</v>
      </c>
    </row>
    <row r="186" spans="1:7" ht="14.25" customHeight="1">
      <c r="A186" s="23">
        <v>168</v>
      </c>
      <c r="B186" s="27">
        <v>5</v>
      </c>
      <c r="C186" s="27">
        <v>6</v>
      </c>
      <c r="D186" s="28">
        <v>1</v>
      </c>
      <c r="E186" s="28">
        <v>0</v>
      </c>
      <c r="F186" s="28">
        <v>0</v>
      </c>
      <c r="G186" s="29">
        <v>0</v>
      </c>
    </row>
    <row r="187" spans="1:7" ht="14.25" customHeight="1">
      <c r="A187" s="23">
        <v>169</v>
      </c>
      <c r="B187" s="27">
        <v>4</v>
      </c>
      <c r="C187" s="27">
        <v>3</v>
      </c>
      <c r="D187" s="28">
        <v>0</v>
      </c>
      <c r="E187" s="28">
        <v>1</v>
      </c>
      <c r="F187" s="28">
        <v>0</v>
      </c>
      <c r="G187" s="29">
        <v>0</v>
      </c>
    </row>
    <row r="188" spans="1:7" ht="14.25" customHeight="1">
      <c r="A188" s="23">
        <v>170</v>
      </c>
      <c r="B188" s="27">
        <v>4</v>
      </c>
      <c r="C188" s="27">
        <v>6</v>
      </c>
      <c r="D188" s="28">
        <v>1</v>
      </c>
      <c r="E188" s="28">
        <v>1</v>
      </c>
      <c r="F188" s="28">
        <v>1</v>
      </c>
      <c r="G188" s="29">
        <v>0</v>
      </c>
    </row>
    <row r="189" spans="1:7" ht="14.25" customHeight="1">
      <c r="A189" s="23">
        <v>171</v>
      </c>
      <c r="B189" s="27">
        <v>7</v>
      </c>
      <c r="C189" s="27">
        <v>7</v>
      </c>
      <c r="D189" s="28">
        <v>0</v>
      </c>
      <c r="E189" s="28">
        <v>1</v>
      </c>
      <c r="F189" s="28">
        <v>0</v>
      </c>
      <c r="G189" s="29">
        <v>1</v>
      </c>
    </row>
    <row r="190" spans="1:7" ht="14.25" customHeight="1">
      <c r="A190" s="23">
        <v>172</v>
      </c>
      <c r="B190" s="27">
        <v>6</v>
      </c>
      <c r="C190" s="27">
        <v>7</v>
      </c>
      <c r="D190" s="28">
        <v>0</v>
      </c>
      <c r="E190" s="28">
        <v>1</v>
      </c>
      <c r="F190" s="28">
        <v>1</v>
      </c>
      <c r="G190" s="29">
        <v>0</v>
      </c>
    </row>
    <row r="191" spans="1:7" ht="14.25" customHeight="1">
      <c r="A191" s="23">
        <v>173</v>
      </c>
      <c r="B191" s="27">
        <v>3</v>
      </c>
      <c r="C191" s="27">
        <v>3</v>
      </c>
      <c r="D191" s="28">
        <v>0</v>
      </c>
      <c r="E191" s="28">
        <v>0</v>
      </c>
      <c r="F191" s="28">
        <v>0</v>
      </c>
      <c r="G191" s="29">
        <v>0</v>
      </c>
    </row>
    <row r="192" spans="1:7" ht="14.25" customHeight="1">
      <c r="A192" s="23">
        <v>174</v>
      </c>
      <c r="B192" s="27">
        <v>2</v>
      </c>
      <c r="C192" s="27">
        <v>2</v>
      </c>
      <c r="D192" s="28">
        <v>0</v>
      </c>
      <c r="E192" s="28">
        <v>1</v>
      </c>
      <c r="F192" s="28">
        <v>0</v>
      </c>
      <c r="G192" s="29">
        <v>1</v>
      </c>
    </row>
    <row r="193" spans="1:7" ht="14.25" customHeight="1">
      <c r="A193" s="23">
        <v>175</v>
      </c>
      <c r="B193" s="27">
        <v>7</v>
      </c>
      <c r="C193" s="27">
        <v>6</v>
      </c>
      <c r="D193" s="28">
        <v>0</v>
      </c>
      <c r="E193" s="28">
        <v>0</v>
      </c>
      <c r="F193" s="28">
        <v>1</v>
      </c>
      <c r="G193" s="29">
        <v>0</v>
      </c>
    </row>
    <row r="194" spans="1:7" ht="14.25" customHeight="1">
      <c r="A194" s="23">
        <v>176</v>
      </c>
      <c r="B194" s="27">
        <v>6</v>
      </c>
      <c r="C194" s="27">
        <v>7</v>
      </c>
      <c r="D194" s="28">
        <v>1</v>
      </c>
      <c r="E194" s="28">
        <v>1</v>
      </c>
      <c r="F194" s="28">
        <v>0</v>
      </c>
      <c r="G194" s="29">
        <v>0</v>
      </c>
    </row>
    <row r="195" spans="1:7" ht="14.25" customHeight="1">
      <c r="A195" s="23">
        <v>177</v>
      </c>
      <c r="B195" s="27">
        <v>4</v>
      </c>
      <c r="C195" s="27">
        <v>6</v>
      </c>
      <c r="D195" s="28">
        <v>0</v>
      </c>
      <c r="E195" s="28">
        <v>1</v>
      </c>
      <c r="F195" s="28">
        <v>1</v>
      </c>
      <c r="G195" s="29">
        <v>1</v>
      </c>
    </row>
    <row r="196" spans="1:7" ht="14.25" customHeight="1">
      <c r="A196" s="23">
        <v>178</v>
      </c>
      <c r="B196" s="27">
        <v>7</v>
      </c>
      <c r="C196" s="27">
        <v>7</v>
      </c>
      <c r="D196" s="28">
        <v>1</v>
      </c>
      <c r="E196" s="28">
        <v>0</v>
      </c>
      <c r="F196" s="28">
        <v>0</v>
      </c>
      <c r="G196" s="29">
        <v>1</v>
      </c>
    </row>
    <row r="197" spans="1:7" ht="14.25" customHeight="1">
      <c r="A197" s="23">
        <v>179</v>
      </c>
      <c r="B197" s="27">
        <v>3</v>
      </c>
      <c r="C197" s="27">
        <v>3</v>
      </c>
      <c r="D197" s="28">
        <v>1</v>
      </c>
      <c r="E197" s="28">
        <v>0</v>
      </c>
      <c r="F197" s="28">
        <v>1</v>
      </c>
      <c r="G197" s="29">
        <v>0</v>
      </c>
    </row>
    <row r="198" spans="1:7" ht="14.25" customHeight="1">
      <c r="A198" s="23">
        <v>180</v>
      </c>
      <c r="B198" s="27">
        <v>4</v>
      </c>
      <c r="C198" s="27">
        <v>4</v>
      </c>
      <c r="D198" s="28">
        <v>0</v>
      </c>
      <c r="E198" s="28">
        <v>0</v>
      </c>
      <c r="F198" s="28">
        <v>0</v>
      </c>
      <c r="G198" s="29">
        <v>0</v>
      </c>
    </row>
    <row r="199" spans="1:7" ht="14.25" customHeight="1">
      <c r="A199" s="23">
        <v>181</v>
      </c>
      <c r="B199" s="27">
        <v>4</v>
      </c>
      <c r="C199" s="27">
        <v>4</v>
      </c>
      <c r="D199" s="28">
        <v>1</v>
      </c>
      <c r="E199" s="28">
        <v>0</v>
      </c>
      <c r="F199" s="28">
        <v>0</v>
      </c>
      <c r="G199" s="29">
        <v>0</v>
      </c>
    </row>
    <row r="200" spans="1:7" ht="14.25" customHeight="1">
      <c r="A200" s="23">
        <v>182</v>
      </c>
      <c r="B200" s="27">
        <v>4</v>
      </c>
      <c r="C200" s="27">
        <v>5</v>
      </c>
      <c r="D200" s="28">
        <v>1</v>
      </c>
      <c r="E200" s="28">
        <v>1</v>
      </c>
      <c r="F200" s="28">
        <v>0</v>
      </c>
      <c r="G200" s="29">
        <v>1</v>
      </c>
    </row>
    <row r="201" spans="1:7" ht="14.25" customHeight="1">
      <c r="A201" s="23">
        <v>183</v>
      </c>
      <c r="B201" s="27">
        <v>6</v>
      </c>
      <c r="C201" s="27">
        <v>6</v>
      </c>
      <c r="D201" s="28">
        <v>0</v>
      </c>
      <c r="E201" s="28">
        <v>0</v>
      </c>
      <c r="F201" s="28">
        <v>0</v>
      </c>
      <c r="G201" s="29">
        <v>0</v>
      </c>
    </row>
    <row r="202" spans="1:7" ht="14.25" customHeight="1">
      <c r="A202" s="23">
        <v>184</v>
      </c>
      <c r="B202" s="27">
        <v>5</v>
      </c>
      <c r="C202" s="27">
        <v>4</v>
      </c>
      <c r="D202" s="28">
        <v>0</v>
      </c>
      <c r="E202" s="28">
        <v>1</v>
      </c>
      <c r="F202" s="28">
        <v>1</v>
      </c>
      <c r="G202" s="29">
        <v>0</v>
      </c>
    </row>
    <row r="203" spans="1:7" ht="14.25" customHeight="1">
      <c r="A203" s="23">
        <v>185</v>
      </c>
      <c r="B203" s="27">
        <v>6</v>
      </c>
      <c r="C203" s="27">
        <v>7</v>
      </c>
      <c r="D203" s="28">
        <v>0</v>
      </c>
      <c r="E203" s="28">
        <v>1</v>
      </c>
      <c r="F203" s="28">
        <v>0</v>
      </c>
      <c r="G203" s="29">
        <v>0</v>
      </c>
    </row>
    <row r="204" spans="1:7" ht="14.25" customHeight="1">
      <c r="A204" s="23">
        <v>186</v>
      </c>
      <c r="B204" s="27">
        <v>7</v>
      </c>
      <c r="C204" s="27">
        <v>7</v>
      </c>
      <c r="D204" s="28">
        <v>1</v>
      </c>
      <c r="E204" s="28">
        <v>1</v>
      </c>
      <c r="F204" s="28">
        <v>0</v>
      </c>
      <c r="G204" s="29">
        <v>1</v>
      </c>
    </row>
    <row r="205" spans="1:7" ht="14.25" customHeight="1">
      <c r="A205" s="23">
        <v>187</v>
      </c>
      <c r="B205" s="27">
        <v>2</v>
      </c>
      <c r="C205" s="27">
        <v>3</v>
      </c>
      <c r="D205" s="28">
        <v>1</v>
      </c>
      <c r="E205" s="28">
        <v>0</v>
      </c>
      <c r="F205" s="28">
        <v>0</v>
      </c>
      <c r="G205" s="29">
        <v>0</v>
      </c>
    </row>
    <row r="206" spans="1:7" ht="14.25" customHeight="1">
      <c r="A206" s="23">
        <v>188</v>
      </c>
      <c r="B206" s="27">
        <v>5</v>
      </c>
      <c r="C206" s="27">
        <v>6</v>
      </c>
      <c r="D206" s="28">
        <v>1</v>
      </c>
      <c r="E206" s="28">
        <v>0</v>
      </c>
      <c r="F206" s="28">
        <v>0</v>
      </c>
      <c r="G206" s="29">
        <v>0</v>
      </c>
    </row>
    <row r="207" spans="1:7" ht="14.25" customHeight="1">
      <c r="A207" s="23">
        <v>189</v>
      </c>
      <c r="B207" s="27">
        <v>1</v>
      </c>
      <c r="C207" s="27">
        <v>4</v>
      </c>
      <c r="D207" s="28">
        <v>0</v>
      </c>
      <c r="E207" s="28">
        <v>0</v>
      </c>
      <c r="F207" s="28">
        <v>1</v>
      </c>
      <c r="G207" s="29">
        <v>0</v>
      </c>
    </row>
    <row r="208" spans="1:7" ht="14.25" customHeight="1">
      <c r="A208" s="23">
        <v>190</v>
      </c>
      <c r="B208" s="27">
        <v>1</v>
      </c>
      <c r="C208" s="27">
        <v>1</v>
      </c>
      <c r="D208" s="28">
        <v>0</v>
      </c>
      <c r="E208" s="28">
        <v>1</v>
      </c>
      <c r="F208" s="28">
        <v>0</v>
      </c>
      <c r="G208" s="29">
        <v>1</v>
      </c>
    </row>
    <row r="209" spans="1:7" ht="14.25" customHeight="1">
      <c r="A209" s="23">
        <v>191</v>
      </c>
      <c r="B209" s="27">
        <v>3</v>
      </c>
      <c r="C209" s="27">
        <v>4</v>
      </c>
      <c r="D209" s="28">
        <v>0</v>
      </c>
      <c r="E209" s="28">
        <v>1</v>
      </c>
      <c r="F209" s="28">
        <v>0</v>
      </c>
      <c r="G209" s="29">
        <v>0</v>
      </c>
    </row>
    <row r="210" spans="1:7" ht="14.25" customHeight="1">
      <c r="A210" s="23">
        <v>192</v>
      </c>
      <c r="B210" s="27">
        <v>5</v>
      </c>
      <c r="C210" s="27">
        <v>6</v>
      </c>
      <c r="D210" s="28">
        <v>0</v>
      </c>
      <c r="E210" s="28">
        <v>1</v>
      </c>
      <c r="F210" s="28">
        <v>0</v>
      </c>
      <c r="G210" s="29">
        <v>1</v>
      </c>
    </row>
    <row r="211" spans="1:7" ht="14.25" customHeight="1">
      <c r="A211" s="23">
        <v>193</v>
      </c>
      <c r="B211" s="27">
        <v>6</v>
      </c>
      <c r="C211" s="27">
        <v>6</v>
      </c>
      <c r="D211" s="28">
        <v>0</v>
      </c>
      <c r="E211" s="28">
        <v>1</v>
      </c>
      <c r="F211" s="28">
        <v>0</v>
      </c>
      <c r="G211" s="29">
        <v>0</v>
      </c>
    </row>
    <row r="212" spans="1:7" ht="14.25" customHeight="1">
      <c r="A212" s="23">
        <v>194</v>
      </c>
      <c r="B212" s="27">
        <v>5</v>
      </c>
      <c r="C212" s="27">
        <v>5</v>
      </c>
      <c r="D212" s="28">
        <v>1</v>
      </c>
      <c r="E212" s="28">
        <v>1</v>
      </c>
      <c r="F212" s="28">
        <v>1</v>
      </c>
      <c r="G212" s="29">
        <v>1</v>
      </c>
    </row>
    <row r="213" spans="1:7" ht="14.25" customHeight="1">
      <c r="A213" s="23">
        <v>195</v>
      </c>
      <c r="B213" s="27">
        <v>6</v>
      </c>
      <c r="C213" s="27">
        <v>7</v>
      </c>
      <c r="D213" s="28">
        <v>1</v>
      </c>
      <c r="E213" s="28">
        <v>0</v>
      </c>
      <c r="F213" s="28">
        <v>0</v>
      </c>
      <c r="G213" s="29">
        <v>0</v>
      </c>
    </row>
    <row r="214" spans="1:7" ht="14.25" customHeight="1">
      <c r="A214" s="23">
        <v>196</v>
      </c>
      <c r="B214" s="27">
        <v>6</v>
      </c>
      <c r="C214" s="27">
        <v>6</v>
      </c>
      <c r="D214" s="28">
        <v>0</v>
      </c>
      <c r="E214" s="28">
        <v>0</v>
      </c>
      <c r="F214" s="28">
        <v>0</v>
      </c>
      <c r="G214" s="29">
        <v>0</v>
      </c>
    </row>
    <row r="215" spans="1:7" ht="14.25" customHeight="1">
      <c r="A215" s="23">
        <v>197</v>
      </c>
      <c r="B215" s="27">
        <v>3</v>
      </c>
      <c r="C215" s="27">
        <v>3</v>
      </c>
      <c r="D215" s="28">
        <v>1</v>
      </c>
      <c r="E215" s="28">
        <v>1</v>
      </c>
      <c r="F215" s="28">
        <v>0</v>
      </c>
      <c r="G215" s="29">
        <v>0</v>
      </c>
    </row>
    <row r="216" spans="1:7" ht="14.25" customHeight="1">
      <c r="A216" s="23">
        <v>198</v>
      </c>
      <c r="B216" s="27">
        <v>1</v>
      </c>
      <c r="C216" s="27">
        <v>2</v>
      </c>
      <c r="D216" s="28">
        <v>0</v>
      </c>
      <c r="E216" s="28">
        <v>0</v>
      </c>
      <c r="F216" s="28">
        <v>1</v>
      </c>
      <c r="G216" s="29">
        <v>0</v>
      </c>
    </row>
    <row r="217" spans="1:7" ht="14.25" customHeight="1">
      <c r="A217" s="23">
        <v>199</v>
      </c>
      <c r="B217" s="27">
        <v>4</v>
      </c>
      <c r="C217" s="27">
        <v>3</v>
      </c>
      <c r="D217" s="28">
        <v>1</v>
      </c>
      <c r="E217" s="28">
        <v>0</v>
      </c>
      <c r="F217" s="28">
        <v>1</v>
      </c>
      <c r="G217" s="29">
        <v>1</v>
      </c>
    </row>
    <row r="218" spans="1:7" ht="14.25" customHeight="1">
      <c r="A218" s="23">
        <v>200</v>
      </c>
      <c r="B218" s="27">
        <v>3</v>
      </c>
      <c r="C218" s="27">
        <v>4</v>
      </c>
      <c r="D218" s="28">
        <v>0</v>
      </c>
      <c r="E218" s="28">
        <v>0</v>
      </c>
      <c r="F218" s="28">
        <v>0</v>
      </c>
      <c r="G218" s="29">
        <v>1</v>
      </c>
    </row>
    <row r="219" spans="1:7" ht="14.25" customHeight="1">
      <c r="A219" s="23">
        <v>201</v>
      </c>
      <c r="B219" s="27">
        <v>5</v>
      </c>
      <c r="C219" s="27">
        <v>5</v>
      </c>
      <c r="D219" s="28">
        <v>0</v>
      </c>
      <c r="E219" s="28">
        <v>1</v>
      </c>
      <c r="F219" s="28">
        <v>0</v>
      </c>
      <c r="G219" s="29">
        <v>0</v>
      </c>
    </row>
    <row r="220" spans="1:7" ht="14.25" customHeight="1">
      <c r="A220" s="23">
        <v>202</v>
      </c>
      <c r="B220" s="27">
        <v>4</v>
      </c>
      <c r="C220" s="27">
        <v>5</v>
      </c>
      <c r="D220" s="28">
        <v>1</v>
      </c>
      <c r="E220" s="28">
        <v>1</v>
      </c>
      <c r="F220" s="28">
        <v>1</v>
      </c>
      <c r="G220" s="29">
        <v>0</v>
      </c>
    </row>
    <row r="221" spans="1:7" ht="14.25" customHeight="1">
      <c r="A221" s="23">
        <v>203</v>
      </c>
      <c r="B221" s="27">
        <v>6</v>
      </c>
      <c r="C221" s="27">
        <v>7</v>
      </c>
      <c r="D221" s="28">
        <v>0</v>
      </c>
      <c r="E221" s="28">
        <v>1</v>
      </c>
      <c r="F221" s="28">
        <v>0</v>
      </c>
      <c r="G221" s="29">
        <v>0</v>
      </c>
    </row>
    <row r="222" spans="1:7" ht="14.25" customHeight="1">
      <c r="A222" s="23">
        <v>204</v>
      </c>
      <c r="B222" s="27">
        <v>3</v>
      </c>
      <c r="C222" s="27">
        <v>5</v>
      </c>
      <c r="D222" s="28">
        <v>1</v>
      </c>
      <c r="E222" s="28">
        <v>0</v>
      </c>
      <c r="F222" s="28">
        <v>0</v>
      </c>
      <c r="G222" s="29">
        <v>1</v>
      </c>
    </row>
    <row r="223" spans="1:7" ht="14.25" customHeight="1">
      <c r="A223" s="23">
        <v>205</v>
      </c>
      <c r="B223" s="27">
        <v>3</v>
      </c>
      <c r="C223" s="27">
        <v>3</v>
      </c>
      <c r="D223" s="28">
        <v>1</v>
      </c>
      <c r="E223" s="28">
        <v>1</v>
      </c>
      <c r="F223" s="28">
        <v>0</v>
      </c>
      <c r="G223" s="29">
        <v>1</v>
      </c>
    </row>
    <row r="224" spans="1:7" ht="14.25" customHeight="1">
      <c r="A224" s="23">
        <v>206</v>
      </c>
      <c r="B224" s="27">
        <v>5</v>
      </c>
      <c r="C224" s="27">
        <v>6</v>
      </c>
      <c r="D224" s="28">
        <v>0</v>
      </c>
      <c r="E224" s="28">
        <v>1</v>
      </c>
      <c r="F224" s="28">
        <v>1</v>
      </c>
      <c r="G224" s="29">
        <v>0</v>
      </c>
    </row>
    <row r="225" spans="1:7" ht="14.25" customHeight="1">
      <c r="A225" s="23">
        <v>207</v>
      </c>
      <c r="B225" s="27">
        <v>3</v>
      </c>
      <c r="C225" s="27">
        <v>5</v>
      </c>
      <c r="D225" s="28">
        <v>0</v>
      </c>
      <c r="E225" s="28">
        <v>0</v>
      </c>
      <c r="F225" s="28">
        <v>1</v>
      </c>
      <c r="G225" s="29">
        <v>0</v>
      </c>
    </row>
    <row r="226" spans="1:7" ht="14.25" customHeight="1">
      <c r="A226" s="23">
        <v>208</v>
      </c>
      <c r="B226" s="27">
        <v>6</v>
      </c>
      <c r="C226" s="27">
        <v>6</v>
      </c>
      <c r="D226" s="28">
        <v>0</v>
      </c>
      <c r="E226" s="28">
        <v>0</v>
      </c>
      <c r="F226" s="28">
        <v>1</v>
      </c>
      <c r="G226" s="29">
        <v>0</v>
      </c>
    </row>
    <row r="227" spans="1:7" ht="14.25" customHeight="1">
      <c r="A227" s="23">
        <v>209</v>
      </c>
      <c r="B227" s="27">
        <v>5</v>
      </c>
      <c r="C227" s="27">
        <v>5</v>
      </c>
      <c r="D227" s="28">
        <v>1</v>
      </c>
      <c r="E227" s="28">
        <v>0</v>
      </c>
      <c r="F227" s="28">
        <v>0</v>
      </c>
      <c r="G227" s="29">
        <v>1</v>
      </c>
    </row>
    <row r="228" spans="1:7" ht="14.25" customHeight="1">
      <c r="A228" s="23">
        <v>210</v>
      </c>
      <c r="B228" s="27">
        <v>3</v>
      </c>
      <c r="C228" s="27">
        <v>3</v>
      </c>
      <c r="D228" s="28">
        <v>1</v>
      </c>
      <c r="E228" s="28">
        <v>1</v>
      </c>
      <c r="F228" s="28">
        <v>1</v>
      </c>
      <c r="G228" s="29">
        <v>0</v>
      </c>
    </row>
    <row r="229" spans="1:7" ht="14.25" customHeight="1">
      <c r="A229" s="23">
        <v>211</v>
      </c>
      <c r="B229" s="27">
        <v>3</v>
      </c>
      <c r="C229" s="27">
        <v>5</v>
      </c>
      <c r="D229" s="28">
        <v>0</v>
      </c>
      <c r="E229" s="28">
        <v>1</v>
      </c>
      <c r="F229" s="28">
        <v>1</v>
      </c>
      <c r="G229" s="29">
        <v>0</v>
      </c>
    </row>
    <row r="230" spans="1:7" ht="14.25" customHeight="1">
      <c r="A230" s="23">
        <v>212</v>
      </c>
      <c r="B230" s="27">
        <v>4</v>
      </c>
      <c r="C230" s="27">
        <v>6</v>
      </c>
      <c r="D230" s="28">
        <v>0</v>
      </c>
      <c r="E230" s="28">
        <v>1</v>
      </c>
      <c r="F230" s="28">
        <v>0</v>
      </c>
      <c r="G230" s="29">
        <v>0</v>
      </c>
    </row>
    <row r="231" spans="1:7" ht="14.25" customHeight="1">
      <c r="A231" s="23">
        <v>213</v>
      </c>
      <c r="B231" s="27">
        <v>3</v>
      </c>
      <c r="C231" s="27">
        <v>4</v>
      </c>
      <c r="D231" s="28">
        <v>0</v>
      </c>
      <c r="E231" s="28">
        <v>0</v>
      </c>
      <c r="F231" s="28">
        <v>0</v>
      </c>
      <c r="G231" s="29">
        <v>1</v>
      </c>
    </row>
    <row r="232" spans="1:7" ht="14.25" customHeight="1">
      <c r="A232" s="23">
        <v>214</v>
      </c>
      <c r="B232" s="27">
        <v>6</v>
      </c>
      <c r="C232" s="27">
        <v>7</v>
      </c>
      <c r="D232" s="28">
        <v>0</v>
      </c>
      <c r="E232" s="28">
        <v>1</v>
      </c>
      <c r="F232" s="28">
        <v>0</v>
      </c>
      <c r="G232" s="29">
        <v>0</v>
      </c>
    </row>
    <row r="233" spans="1:7" ht="14.25" customHeight="1">
      <c r="A233" s="23">
        <v>215</v>
      </c>
      <c r="B233" s="27">
        <v>4</v>
      </c>
      <c r="C233" s="27">
        <v>4</v>
      </c>
      <c r="D233" s="28">
        <v>0</v>
      </c>
      <c r="E233" s="28">
        <v>1</v>
      </c>
      <c r="F233" s="28">
        <v>1</v>
      </c>
      <c r="G233" s="29">
        <v>0</v>
      </c>
    </row>
    <row r="234" spans="1:7" ht="14.25" customHeight="1">
      <c r="A234" s="23">
        <v>216</v>
      </c>
      <c r="B234" s="27">
        <v>7</v>
      </c>
      <c r="C234" s="27">
        <v>6</v>
      </c>
      <c r="D234" s="28">
        <v>0</v>
      </c>
      <c r="E234" s="28">
        <v>0</v>
      </c>
      <c r="F234" s="28">
        <v>1</v>
      </c>
      <c r="G234" s="29">
        <v>0</v>
      </c>
    </row>
    <row r="235" spans="1:7" ht="14.25" customHeight="1">
      <c r="A235" s="23">
        <v>217</v>
      </c>
      <c r="B235" s="27">
        <v>6</v>
      </c>
      <c r="C235" s="27">
        <v>7</v>
      </c>
      <c r="D235" s="28">
        <v>1</v>
      </c>
      <c r="E235" s="28">
        <v>0</v>
      </c>
      <c r="F235" s="28">
        <v>0</v>
      </c>
      <c r="G235" s="29">
        <v>1</v>
      </c>
    </row>
    <row r="236" spans="1:7" ht="14.25" customHeight="1">
      <c r="A236" s="23">
        <v>218</v>
      </c>
      <c r="B236" s="27">
        <v>7</v>
      </c>
      <c r="C236" s="27">
        <v>6</v>
      </c>
      <c r="D236" s="28">
        <v>1</v>
      </c>
      <c r="E236" s="28">
        <v>1</v>
      </c>
      <c r="F236" s="28">
        <v>0</v>
      </c>
      <c r="G236" s="29">
        <v>1</v>
      </c>
    </row>
    <row r="237" spans="1:7" ht="14.25" customHeight="1">
      <c r="A237" s="23">
        <v>219</v>
      </c>
      <c r="B237" s="27">
        <v>3</v>
      </c>
      <c r="C237" s="27">
        <v>3</v>
      </c>
      <c r="D237" s="28">
        <v>1</v>
      </c>
      <c r="E237" s="28">
        <v>0</v>
      </c>
      <c r="F237" s="28">
        <v>0</v>
      </c>
      <c r="G237" s="29">
        <v>0</v>
      </c>
    </row>
    <row r="238" spans="1:7" ht="14.25" customHeight="1">
      <c r="A238" s="23">
        <v>220</v>
      </c>
      <c r="B238" s="27">
        <v>3</v>
      </c>
      <c r="C238" s="27">
        <v>2</v>
      </c>
      <c r="D238" s="28">
        <v>1</v>
      </c>
      <c r="E238" s="28">
        <v>1</v>
      </c>
      <c r="F238" s="28">
        <v>0</v>
      </c>
      <c r="G238" s="29">
        <v>1</v>
      </c>
    </row>
    <row r="239" spans="1:7" ht="14.25" customHeight="1">
      <c r="A239" s="23">
        <v>221</v>
      </c>
      <c r="B239" s="27">
        <v>3</v>
      </c>
      <c r="C239" s="27">
        <v>5</v>
      </c>
      <c r="D239" s="28">
        <v>1</v>
      </c>
      <c r="E239" s="28">
        <v>0</v>
      </c>
      <c r="F239" s="28">
        <v>0</v>
      </c>
      <c r="G239" s="29">
        <v>0</v>
      </c>
    </row>
    <row r="240" spans="1:7" ht="14.25" customHeight="1">
      <c r="A240" s="23">
        <v>222</v>
      </c>
      <c r="B240" s="27">
        <v>7</v>
      </c>
      <c r="C240" s="27">
        <v>7</v>
      </c>
      <c r="D240" s="28">
        <v>1</v>
      </c>
      <c r="E240" s="28">
        <v>0</v>
      </c>
      <c r="F240" s="28">
        <v>0</v>
      </c>
      <c r="G240" s="29">
        <v>0</v>
      </c>
    </row>
    <row r="241" spans="1:7" ht="14.25" customHeight="1">
      <c r="A241" s="23">
        <v>223</v>
      </c>
      <c r="B241" s="27">
        <v>7</v>
      </c>
      <c r="C241" s="27">
        <v>7</v>
      </c>
      <c r="D241" s="28">
        <v>0</v>
      </c>
      <c r="E241" s="28">
        <v>1</v>
      </c>
      <c r="F241" s="28">
        <v>0</v>
      </c>
      <c r="G241" s="29">
        <v>0</v>
      </c>
    </row>
    <row r="242" spans="1:7" ht="14.25" customHeight="1">
      <c r="A242" s="23">
        <v>224</v>
      </c>
      <c r="B242" s="27">
        <v>7</v>
      </c>
      <c r="C242" s="27">
        <v>6</v>
      </c>
      <c r="D242" s="28">
        <v>0</v>
      </c>
      <c r="E242" s="28">
        <v>1</v>
      </c>
      <c r="F242" s="28">
        <v>1</v>
      </c>
      <c r="G242" s="29">
        <v>0</v>
      </c>
    </row>
    <row r="243" spans="1:7" ht="14.25" customHeight="1">
      <c r="A243" s="23">
        <v>225</v>
      </c>
      <c r="B243" s="27">
        <v>2</v>
      </c>
      <c r="C243" s="27">
        <v>1</v>
      </c>
      <c r="D243" s="28">
        <v>1</v>
      </c>
      <c r="E243" s="28">
        <v>0</v>
      </c>
      <c r="F243" s="28">
        <v>1</v>
      </c>
      <c r="G243" s="29">
        <v>0</v>
      </c>
    </row>
    <row r="244" spans="1:7" ht="14.25" customHeight="1">
      <c r="A244" s="23">
        <v>226</v>
      </c>
      <c r="B244" s="27">
        <v>4</v>
      </c>
      <c r="C244" s="27">
        <v>4</v>
      </c>
      <c r="D244" s="28">
        <v>0</v>
      </c>
      <c r="E244" s="28">
        <v>0</v>
      </c>
      <c r="F244" s="28">
        <v>0</v>
      </c>
      <c r="G244" s="29">
        <v>0</v>
      </c>
    </row>
    <row r="245" spans="1:7" ht="14.25" customHeight="1">
      <c r="A245" s="23">
        <v>227</v>
      </c>
      <c r="B245" s="27">
        <v>3</v>
      </c>
      <c r="C245" s="27">
        <v>5</v>
      </c>
      <c r="D245" s="28">
        <v>0</v>
      </c>
      <c r="E245" s="28">
        <v>1</v>
      </c>
      <c r="F245" s="28">
        <v>0</v>
      </c>
      <c r="G245" s="29">
        <v>1</v>
      </c>
    </row>
    <row r="246" spans="1:7" ht="14.25" customHeight="1">
      <c r="A246" s="23">
        <v>228</v>
      </c>
      <c r="B246" s="27">
        <v>3</v>
      </c>
      <c r="C246" s="27">
        <v>3</v>
      </c>
      <c r="D246" s="28">
        <v>1</v>
      </c>
      <c r="E246" s="28">
        <v>1</v>
      </c>
      <c r="F246" s="28">
        <v>0</v>
      </c>
      <c r="G246" s="29">
        <v>0</v>
      </c>
    </row>
    <row r="247" spans="1:7" ht="14.25" customHeight="1">
      <c r="A247" s="23">
        <v>229</v>
      </c>
      <c r="B247" s="27">
        <v>5</v>
      </c>
      <c r="C247" s="27">
        <v>4</v>
      </c>
      <c r="D247" s="28">
        <v>1</v>
      </c>
      <c r="E247" s="28">
        <v>1</v>
      </c>
      <c r="F247" s="28">
        <v>0</v>
      </c>
      <c r="G247" s="29">
        <v>0</v>
      </c>
    </row>
    <row r="248" spans="1:7" ht="14.25" customHeight="1">
      <c r="A248" s="23">
        <v>230</v>
      </c>
      <c r="B248" s="27">
        <v>5</v>
      </c>
      <c r="C248" s="27">
        <v>4</v>
      </c>
      <c r="D248" s="28">
        <v>1</v>
      </c>
      <c r="E248" s="28">
        <v>0</v>
      </c>
      <c r="F248" s="28">
        <v>0</v>
      </c>
      <c r="G248" s="29">
        <v>1</v>
      </c>
    </row>
    <row r="249" spans="1:7" ht="14.25" customHeight="1">
      <c r="A249" s="23">
        <v>231</v>
      </c>
      <c r="B249" s="27">
        <v>5</v>
      </c>
      <c r="C249" s="27">
        <v>5</v>
      </c>
      <c r="D249" s="28">
        <v>0</v>
      </c>
      <c r="E249" s="28">
        <v>1</v>
      </c>
      <c r="F249" s="28">
        <v>1</v>
      </c>
      <c r="G249" s="29">
        <v>0</v>
      </c>
    </row>
    <row r="250" spans="1:7" ht="14.25" customHeight="1">
      <c r="A250" s="23">
        <v>232</v>
      </c>
      <c r="B250" s="27">
        <v>3</v>
      </c>
      <c r="C250" s="27">
        <v>3</v>
      </c>
      <c r="D250" s="28">
        <v>1</v>
      </c>
      <c r="E250" s="28">
        <v>1</v>
      </c>
      <c r="F250" s="28">
        <v>0</v>
      </c>
      <c r="G250" s="29">
        <v>1</v>
      </c>
    </row>
    <row r="251" spans="1:7" ht="14.25" customHeight="1">
      <c r="A251" s="23">
        <v>233</v>
      </c>
      <c r="B251" s="27">
        <v>6</v>
      </c>
      <c r="C251" s="27">
        <v>7</v>
      </c>
      <c r="D251" s="28">
        <v>0</v>
      </c>
      <c r="E251" s="28">
        <v>0</v>
      </c>
      <c r="F251" s="28">
        <v>1</v>
      </c>
      <c r="G251" s="29">
        <v>0</v>
      </c>
    </row>
    <row r="252" spans="1:7" ht="14.25" customHeight="1">
      <c r="A252" s="23">
        <v>234</v>
      </c>
      <c r="B252" s="27">
        <v>3</v>
      </c>
      <c r="C252" s="27">
        <v>2</v>
      </c>
      <c r="D252" s="28">
        <v>1</v>
      </c>
      <c r="E252" s="28">
        <v>1</v>
      </c>
      <c r="F252" s="28">
        <v>0</v>
      </c>
      <c r="G252" s="29">
        <v>0</v>
      </c>
    </row>
    <row r="253" spans="1:7" ht="14.25" customHeight="1">
      <c r="A253" s="23">
        <v>235</v>
      </c>
      <c r="B253" s="27">
        <v>2</v>
      </c>
      <c r="C253" s="27">
        <v>3</v>
      </c>
      <c r="D253" s="28">
        <v>0</v>
      </c>
      <c r="E253" s="28">
        <v>0</v>
      </c>
      <c r="F253" s="28">
        <v>0</v>
      </c>
      <c r="G253" s="29">
        <v>0</v>
      </c>
    </row>
    <row r="254" spans="1:7" ht="14.25" customHeight="1">
      <c r="A254" s="23">
        <v>236</v>
      </c>
      <c r="B254" s="27">
        <v>5</v>
      </c>
      <c r="C254" s="27">
        <v>5</v>
      </c>
      <c r="D254" s="28">
        <v>1</v>
      </c>
      <c r="E254" s="28">
        <v>1</v>
      </c>
      <c r="F254" s="28">
        <v>0</v>
      </c>
      <c r="G254" s="29">
        <v>1</v>
      </c>
    </row>
    <row r="255" spans="1:7" ht="14.25" customHeight="1">
      <c r="A255" s="23">
        <v>237</v>
      </c>
      <c r="B255" s="27">
        <v>2</v>
      </c>
      <c r="C255" s="27">
        <v>3</v>
      </c>
      <c r="D255" s="28">
        <v>0</v>
      </c>
      <c r="E255" s="28">
        <v>1</v>
      </c>
      <c r="F255" s="28">
        <v>0</v>
      </c>
      <c r="G255" s="29">
        <v>0</v>
      </c>
    </row>
    <row r="256" spans="1:7" ht="14.25" customHeight="1">
      <c r="A256" s="23">
        <v>238</v>
      </c>
      <c r="B256" s="27">
        <v>5</v>
      </c>
      <c r="C256" s="27">
        <v>5</v>
      </c>
      <c r="D256" s="28">
        <v>0</v>
      </c>
      <c r="E256" s="28">
        <v>0</v>
      </c>
      <c r="F256" s="28">
        <v>1</v>
      </c>
      <c r="G256" s="29">
        <v>1</v>
      </c>
    </row>
    <row r="257" spans="1:7" ht="14.25" customHeight="1">
      <c r="A257" s="23">
        <v>239</v>
      </c>
      <c r="B257" s="27">
        <v>3</v>
      </c>
      <c r="C257" s="27">
        <v>5</v>
      </c>
      <c r="D257" s="28">
        <v>1</v>
      </c>
      <c r="E257" s="28">
        <v>0</v>
      </c>
      <c r="F257" s="28">
        <v>0</v>
      </c>
      <c r="G257" s="29">
        <v>1</v>
      </c>
    </row>
    <row r="258" spans="1:7" ht="14.25" customHeight="1">
      <c r="A258" s="23">
        <v>240</v>
      </c>
      <c r="B258" s="27">
        <v>1</v>
      </c>
      <c r="C258" s="27">
        <v>1</v>
      </c>
      <c r="D258" s="28">
        <v>0</v>
      </c>
      <c r="E258" s="28">
        <v>0</v>
      </c>
      <c r="F258" s="28">
        <v>1</v>
      </c>
      <c r="G258" s="29">
        <v>0</v>
      </c>
    </row>
    <row r="259" spans="1:7" ht="14.25" customHeight="1">
      <c r="A259" s="23">
        <v>241</v>
      </c>
      <c r="B259" s="27">
        <v>5</v>
      </c>
      <c r="C259" s="27">
        <v>6</v>
      </c>
      <c r="D259" s="28">
        <v>1</v>
      </c>
      <c r="E259" s="28">
        <v>0</v>
      </c>
      <c r="F259" s="28">
        <v>0</v>
      </c>
      <c r="G259" s="29">
        <v>0</v>
      </c>
    </row>
    <row r="260" spans="1:7" ht="14.25" customHeight="1">
      <c r="A260" s="23">
        <v>242</v>
      </c>
      <c r="B260" s="27">
        <v>4</v>
      </c>
      <c r="C260" s="27">
        <v>5</v>
      </c>
      <c r="D260" s="28">
        <v>0</v>
      </c>
      <c r="E260" s="28">
        <v>0</v>
      </c>
      <c r="F260" s="28">
        <v>1</v>
      </c>
      <c r="G260" s="29">
        <v>0</v>
      </c>
    </row>
    <row r="261" spans="1:7" ht="14.25" customHeight="1">
      <c r="A261" s="23">
        <v>243</v>
      </c>
      <c r="B261" s="27">
        <v>6</v>
      </c>
      <c r="C261" s="27">
        <v>6</v>
      </c>
      <c r="D261" s="28">
        <v>0</v>
      </c>
      <c r="E261" s="28">
        <v>0</v>
      </c>
      <c r="F261" s="28">
        <v>0</v>
      </c>
      <c r="G261" s="29">
        <v>0</v>
      </c>
    </row>
    <row r="262" spans="1:7" ht="14.25" customHeight="1">
      <c r="A262" s="23">
        <v>244</v>
      </c>
      <c r="B262" s="27">
        <v>4</v>
      </c>
      <c r="C262" s="27">
        <v>3</v>
      </c>
      <c r="D262" s="28">
        <v>0</v>
      </c>
      <c r="E262" s="28">
        <v>0</v>
      </c>
      <c r="F262" s="28">
        <v>1</v>
      </c>
      <c r="G262" s="29">
        <v>0</v>
      </c>
    </row>
    <row r="263" spans="1:7" ht="14.25" customHeight="1">
      <c r="A263" s="23">
        <v>245</v>
      </c>
      <c r="B263" s="27">
        <v>7</v>
      </c>
      <c r="C263" s="27">
        <v>6</v>
      </c>
      <c r="D263" s="28">
        <v>1</v>
      </c>
      <c r="E263" s="28">
        <v>1</v>
      </c>
      <c r="F263" s="28">
        <v>1</v>
      </c>
      <c r="G263" s="29">
        <v>0</v>
      </c>
    </row>
    <row r="264" spans="1:7" ht="14.25" customHeight="1">
      <c r="A264" s="23">
        <v>246</v>
      </c>
      <c r="B264" s="27">
        <v>6</v>
      </c>
      <c r="C264" s="27">
        <v>5</v>
      </c>
      <c r="D264" s="28">
        <v>1</v>
      </c>
      <c r="E264" s="28">
        <v>1</v>
      </c>
      <c r="F264" s="28">
        <v>0</v>
      </c>
      <c r="G264" s="29">
        <v>1</v>
      </c>
    </row>
    <row r="265" spans="1:7" ht="14.25" customHeight="1">
      <c r="A265" s="23">
        <v>247</v>
      </c>
      <c r="B265" s="27">
        <v>4</v>
      </c>
      <c r="C265" s="27">
        <v>3</v>
      </c>
      <c r="D265" s="28">
        <v>0</v>
      </c>
      <c r="E265" s="28">
        <v>1</v>
      </c>
      <c r="F265" s="28">
        <v>0</v>
      </c>
      <c r="G265" s="29">
        <v>1</v>
      </c>
    </row>
    <row r="266" spans="1:7" ht="14.25" customHeight="1">
      <c r="A266" s="23">
        <v>248</v>
      </c>
      <c r="B266" s="27">
        <v>6</v>
      </c>
      <c r="C266" s="27">
        <v>6</v>
      </c>
      <c r="D266" s="28">
        <v>0</v>
      </c>
      <c r="E266" s="28">
        <v>1</v>
      </c>
      <c r="F266" s="28">
        <v>1</v>
      </c>
      <c r="G266" s="29">
        <v>0</v>
      </c>
    </row>
    <row r="267" spans="1:7" ht="14.25" customHeight="1">
      <c r="A267" s="23">
        <v>249</v>
      </c>
      <c r="B267" s="27">
        <v>6</v>
      </c>
      <c r="C267" s="27">
        <v>6</v>
      </c>
      <c r="D267" s="28">
        <v>0</v>
      </c>
      <c r="E267" s="28">
        <v>0</v>
      </c>
      <c r="F267" s="28">
        <v>1</v>
      </c>
      <c r="G267" s="29">
        <v>0</v>
      </c>
    </row>
    <row r="268" spans="1:7" ht="14.25" customHeight="1">
      <c r="A268" s="23">
        <v>250</v>
      </c>
      <c r="B268" s="27">
        <v>5</v>
      </c>
      <c r="C268" s="27">
        <v>5</v>
      </c>
      <c r="D268" s="28">
        <v>1</v>
      </c>
      <c r="E268" s="28">
        <v>1</v>
      </c>
      <c r="F268" s="28">
        <v>0</v>
      </c>
      <c r="G268" s="29">
        <v>1</v>
      </c>
    </row>
    <row r="269" spans="1:7" ht="14.25" customHeight="1">
      <c r="A269" s="23">
        <v>251</v>
      </c>
      <c r="B269" s="27">
        <v>7</v>
      </c>
      <c r="C269" s="27">
        <v>7</v>
      </c>
      <c r="D269" s="28">
        <v>0</v>
      </c>
      <c r="E269" s="28">
        <v>0</v>
      </c>
      <c r="F269" s="28">
        <v>0</v>
      </c>
      <c r="G269" s="29">
        <v>0</v>
      </c>
    </row>
    <row r="270" spans="1:7" ht="14.25" customHeight="1">
      <c r="A270" s="23">
        <v>252</v>
      </c>
      <c r="B270" s="27">
        <v>2</v>
      </c>
      <c r="C270" s="27">
        <v>1</v>
      </c>
      <c r="D270" s="28">
        <v>1</v>
      </c>
      <c r="E270" s="28">
        <v>1</v>
      </c>
      <c r="F270" s="28">
        <v>1</v>
      </c>
      <c r="G270" s="29">
        <v>0</v>
      </c>
    </row>
    <row r="271" spans="1:7" ht="14.25" customHeight="1">
      <c r="A271" s="23">
        <v>253</v>
      </c>
      <c r="B271" s="27">
        <v>3</v>
      </c>
      <c r="C271" s="27">
        <v>2</v>
      </c>
      <c r="D271" s="28">
        <v>1</v>
      </c>
      <c r="E271" s="28">
        <v>1</v>
      </c>
      <c r="F271" s="28">
        <v>0</v>
      </c>
      <c r="G271" s="29">
        <v>1</v>
      </c>
    </row>
    <row r="272" spans="1:7" ht="14.25" customHeight="1">
      <c r="A272" s="23">
        <v>254</v>
      </c>
      <c r="B272" s="27">
        <v>6</v>
      </c>
      <c r="C272" s="27">
        <v>5</v>
      </c>
      <c r="D272" s="28">
        <v>1</v>
      </c>
      <c r="E272" s="28">
        <v>0</v>
      </c>
      <c r="F272" s="28">
        <v>0</v>
      </c>
      <c r="G272" s="29">
        <v>0</v>
      </c>
    </row>
    <row r="273" spans="1:7" ht="14.25" customHeight="1">
      <c r="A273" s="23">
        <v>255</v>
      </c>
      <c r="B273" s="27">
        <v>6</v>
      </c>
      <c r="C273" s="27">
        <v>5</v>
      </c>
      <c r="D273" s="28">
        <v>1</v>
      </c>
      <c r="E273" s="28">
        <v>1</v>
      </c>
      <c r="F273" s="28">
        <v>0</v>
      </c>
      <c r="G273" s="29">
        <v>1</v>
      </c>
    </row>
    <row r="274" spans="1:7" ht="14.25" customHeight="1">
      <c r="A274" s="23">
        <v>256</v>
      </c>
      <c r="B274" s="27">
        <v>2</v>
      </c>
      <c r="C274" s="27">
        <v>2</v>
      </c>
      <c r="D274" s="28">
        <v>0</v>
      </c>
      <c r="E274" s="28">
        <v>1</v>
      </c>
      <c r="F274" s="28">
        <v>1</v>
      </c>
      <c r="G274" s="29">
        <v>0</v>
      </c>
    </row>
    <row r="275" spans="1:7" ht="14.25" customHeight="1">
      <c r="A275" s="23">
        <v>257</v>
      </c>
      <c r="B275" s="27">
        <v>3</v>
      </c>
      <c r="C275" s="27">
        <v>3</v>
      </c>
      <c r="D275" s="28">
        <v>1</v>
      </c>
      <c r="E275" s="28">
        <v>1</v>
      </c>
      <c r="F275" s="28">
        <v>0</v>
      </c>
      <c r="G275" s="29">
        <v>1</v>
      </c>
    </row>
    <row r="276" spans="1:7" ht="14.25" customHeight="1">
      <c r="A276" s="23">
        <v>258</v>
      </c>
      <c r="B276" s="27">
        <v>6</v>
      </c>
      <c r="C276" s="27">
        <v>6</v>
      </c>
      <c r="D276" s="28">
        <v>0</v>
      </c>
      <c r="E276" s="28">
        <v>0</v>
      </c>
      <c r="F276" s="28">
        <v>0</v>
      </c>
      <c r="G276" s="29">
        <v>1</v>
      </c>
    </row>
    <row r="277" spans="1:7" ht="14.25" customHeight="1">
      <c r="A277" s="23">
        <v>259</v>
      </c>
      <c r="B277" s="27">
        <v>4</v>
      </c>
      <c r="C277" s="27">
        <v>3</v>
      </c>
      <c r="D277" s="28">
        <v>0</v>
      </c>
      <c r="E277" s="28">
        <v>1</v>
      </c>
      <c r="F277" s="28">
        <v>0</v>
      </c>
      <c r="G277" s="29">
        <v>0</v>
      </c>
    </row>
    <row r="278" spans="1:7" ht="14.25" customHeight="1">
      <c r="A278" s="23">
        <v>260</v>
      </c>
      <c r="B278" s="27">
        <v>6</v>
      </c>
      <c r="C278" s="27">
        <v>6</v>
      </c>
      <c r="D278" s="28">
        <v>0</v>
      </c>
      <c r="E278" s="28">
        <v>1</v>
      </c>
      <c r="F278" s="28">
        <v>0</v>
      </c>
      <c r="G278" s="29">
        <v>0</v>
      </c>
    </row>
    <row r="279" spans="1:7" ht="14.25" customHeight="1">
      <c r="A279" s="23">
        <v>261</v>
      </c>
      <c r="B279" s="27">
        <v>5</v>
      </c>
      <c r="C279" s="27">
        <v>4</v>
      </c>
      <c r="D279" s="28">
        <v>1</v>
      </c>
      <c r="E279" s="28">
        <v>0</v>
      </c>
      <c r="F279" s="28">
        <v>0</v>
      </c>
      <c r="G279" s="29">
        <v>0</v>
      </c>
    </row>
    <row r="280" spans="1:7" ht="14.25" customHeight="1">
      <c r="A280" s="23">
        <v>262</v>
      </c>
      <c r="B280" s="27">
        <v>7</v>
      </c>
      <c r="C280" s="27">
        <v>7</v>
      </c>
      <c r="D280" s="28">
        <v>0</v>
      </c>
      <c r="E280" s="28">
        <v>1</v>
      </c>
      <c r="F280" s="28">
        <v>1</v>
      </c>
      <c r="G280" s="29">
        <v>0</v>
      </c>
    </row>
    <row r="281" spans="1:7" ht="14.25" customHeight="1">
      <c r="A281" s="23">
        <v>263</v>
      </c>
      <c r="B281" s="27">
        <v>6</v>
      </c>
      <c r="C281" s="27">
        <v>6</v>
      </c>
      <c r="D281" s="28">
        <v>1</v>
      </c>
      <c r="E281" s="28">
        <v>1</v>
      </c>
      <c r="F281" s="28">
        <v>0</v>
      </c>
      <c r="G281" s="29">
        <v>1</v>
      </c>
    </row>
    <row r="282" spans="1:7" ht="14.25" customHeight="1">
      <c r="A282" s="23">
        <v>264</v>
      </c>
      <c r="B282" s="27">
        <v>4</v>
      </c>
      <c r="C282" s="27">
        <v>2</v>
      </c>
      <c r="D282" s="28">
        <v>0</v>
      </c>
      <c r="E282" s="28">
        <v>1</v>
      </c>
      <c r="F282" s="28">
        <v>0</v>
      </c>
      <c r="G282" s="29">
        <v>0</v>
      </c>
    </row>
    <row r="283" spans="1:7" ht="14.25" customHeight="1">
      <c r="A283" s="23">
        <v>265</v>
      </c>
      <c r="B283" s="27">
        <v>2</v>
      </c>
      <c r="C283" s="27">
        <v>2</v>
      </c>
      <c r="D283" s="28">
        <v>1</v>
      </c>
      <c r="E283" s="28">
        <v>1</v>
      </c>
      <c r="F283" s="28">
        <v>1</v>
      </c>
      <c r="G283" s="29">
        <v>0</v>
      </c>
    </row>
    <row r="284" spans="1:7" ht="14.25" customHeight="1">
      <c r="A284" s="23">
        <v>266</v>
      </c>
      <c r="B284" s="27">
        <v>7</v>
      </c>
      <c r="C284" s="27">
        <v>7</v>
      </c>
      <c r="D284" s="28">
        <v>0</v>
      </c>
      <c r="E284" s="28">
        <v>0</v>
      </c>
      <c r="F284" s="28">
        <v>0</v>
      </c>
      <c r="G284" s="29">
        <v>0</v>
      </c>
    </row>
    <row r="285" spans="1:7" ht="14.25" customHeight="1">
      <c r="A285" s="23">
        <v>267</v>
      </c>
      <c r="B285" s="27">
        <v>6</v>
      </c>
      <c r="C285" s="27">
        <v>7</v>
      </c>
      <c r="D285" s="28">
        <v>1</v>
      </c>
      <c r="E285" s="28">
        <v>1</v>
      </c>
      <c r="F285" s="28">
        <v>0</v>
      </c>
      <c r="G285" s="29">
        <v>1</v>
      </c>
    </row>
    <row r="286" spans="1:7" ht="14.25" customHeight="1">
      <c r="A286" s="23">
        <v>268</v>
      </c>
      <c r="B286" s="27">
        <v>7</v>
      </c>
      <c r="C286" s="27">
        <v>6</v>
      </c>
      <c r="D286" s="28">
        <v>0</v>
      </c>
      <c r="E286" s="28">
        <v>1</v>
      </c>
      <c r="F286" s="28">
        <v>0</v>
      </c>
      <c r="G286" s="29">
        <v>0</v>
      </c>
    </row>
    <row r="287" spans="1:7" ht="14.25" customHeight="1">
      <c r="A287" s="23">
        <v>269</v>
      </c>
      <c r="B287" s="27">
        <v>4</v>
      </c>
      <c r="C287" s="27">
        <v>3</v>
      </c>
      <c r="D287" s="28">
        <v>1</v>
      </c>
      <c r="E287" s="28">
        <v>0</v>
      </c>
      <c r="F287" s="28">
        <v>0</v>
      </c>
      <c r="G287" s="29">
        <v>1</v>
      </c>
    </row>
    <row r="288" spans="1:7" ht="14.25" customHeight="1">
      <c r="A288" s="23">
        <v>270</v>
      </c>
      <c r="B288" s="27">
        <v>2</v>
      </c>
      <c r="C288" s="27">
        <v>1</v>
      </c>
      <c r="D288" s="28">
        <v>1</v>
      </c>
      <c r="E288" s="28">
        <v>1</v>
      </c>
      <c r="F288" s="28">
        <v>0</v>
      </c>
      <c r="G288" s="29">
        <v>1</v>
      </c>
    </row>
    <row r="289" spans="1:7" ht="14.25" customHeight="1">
      <c r="A289" s="23">
        <v>271</v>
      </c>
      <c r="B289" s="27">
        <v>6</v>
      </c>
      <c r="C289" s="27">
        <v>7</v>
      </c>
      <c r="D289" s="28">
        <v>1</v>
      </c>
      <c r="E289" s="28">
        <v>1</v>
      </c>
      <c r="F289" s="28">
        <v>0</v>
      </c>
      <c r="G289" s="29">
        <v>1</v>
      </c>
    </row>
    <row r="290" spans="1:7" ht="14.25" customHeight="1">
      <c r="A290" s="23">
        <v>272</v>
      </c>
      <c r="B290" s="27">
        <v>6</v>
      </c>
      <c r="C290" s="27">
        <v>5</v>
      </c>
      <c r="D290" s="28">
        <v>0</v>
      </c>
      <c r="E290" s="28">
        <v>1</v>
      </c>
      <c r="F290" s="28">
        <v>0</v>
      </c>
      <c r="G290" s="29">
        <v>0</v>
      </c>
    </row>
    <row r="291" spans="1:7" ht="14.25" customHeight="1">
      <c r="A291" s="23">
        <v>273</v>
      </c>
      <c r="B291" s="27">
        <v>5</v>
      </c>
      <c r="C291" s="27">
        <v>4</v>
      </c>
      <c r="D291" s="28">
        <v>0</v>
      </c>
      <c r="E291" s="28">
        <v>0</v>
      </c>
      <c r="F291" s="28">
        <v>1</v>
      </c>
      <c r="G291" s="29">
        <v>0</v>
      </c>
    </row>
    <row r="292" spans="1:7" ht="14.25" customHeight="1">
      <c r="A292" s="23">
        <v>274</v>
      </c>
      <c r="B292" s="27">
        <v>6</v>
      </c>
      <c r="C292" s="27">
        <v>6</v>
      </c>
      <c r="D292" s="28">
        <v>1</v>
      </c>
      <c r="E292" s="28">
        <v>0</v>
      </c>
      <c r="F292" s="28">
        <v>0</v>
      </c>
      <c r="G292" s="29">
        <v>1</v>
      </c>
    </row>
    <row r="293" spans="1:7" ht="14.25" customHeight="1">
      <c r="A293" s="23">
        <v>275</v>
      </c>
      <c r="B293" s="27">
        <v>7</v>
      </c>
      <c r="C293" s="27">
        <v>7</v>
      </c>
      <c r="D293" s="28">
        <v>0</v>
      </c>
      <c r="E293" s="28">
        <v>1</v>
      </c>
      <c r="F293" s="28">
        <v>0</v>
      </c>
      <c r="G293" s="29">
        <v>1</v>
      </c>
    </row>
    <row r="294" spans="1:7" ht="14.25" customHeight="1">
      <c r="A294" s="23">
        <v>276</v>
      </c>
      <c r="B294" s="27">
        <v>2</v>
      </c>
      <c r="C294" s="27">
        <v>1</v>
      </c>
      <c r="D294" s="28">
        <v>0</v>
      </c>
      <c r="E294" s="28">
        <v>0</v>
      </c>
      <c r="F294" s="28">
        <v>0</v>
      </c>
      <c r="G294" s="29">
        <v>0</v>
      </c>
    </row>
    <row r="295" spans="1:7" ht="14.25" customHeight="1">
      <c r="A295" s="23">
        <v>277</v>
      </c>
      <c r="B295" s="27">
        <v>4</v>
      </c>
      <c r="C295" s="27">
        <v>3</v>
      </c>
      <c r="D295" s="28">
        <v>1</v>
      </c>
      <c r="E295" s="28">
        <v>1</v>
      </c>
      <c r="F295" s="28">
        <v>0</v>
      </c>
      <c r="G295" s="29">
        <v>1</v>
      </c>
    </row>
    <row r="296" spans="1:7" ht="14.25" customHeight="1">
      <c r="A296" s="23">
        <v>278</v>
      </c>
      <c r="B296" s="27">
        <v>6</v>
      </c>
      <c r="C296" s="27">
        <v>6</v>
      </c>
      <c r="D296" s="28">
        <v>0</v>
      </c>
      <c r="E296" s="28">
        <v>1</v>
      </c>
      <c r="F296" s="28">
        <v>0</v>
      </c>
      <c r="G296" s="29">
        <v>0</v>
      </c>
    </row>
    <row r="297" spans="1:7" ht="14.25" customHeight="1">
      <c r="A297" s="23">
        <v>279</v>
      </c>
      <c r="B297" s="27">
        <v>3</v>
      </c>
      <c r="C297" s="27">
        <v>2</v>
      </c>
      <c r="D297" s="28">
        <v>0</v>
      </c>
      <c r="E297" s="28">
        <v>0</v>
      </c>
      <c r="F297" s="28">
        <v>1</v>
      </c>
      <c r="G297" s="29">
        <v>0</v>
      </c>
    </row>
    <row r="298" spans="1:7" ht="14.25" customHeight="1">
      <c r="A298" s="23">
        <v>280</v>
      </c>
      <c r="B298" s="27">
        <v>6</v>
      </c>
      <c r="C298" s="27">
        <v>6</v>
      </c>
      <c r="D298" s="28">
        <v>0</v>
      </c>
      <c r="E298" s="28">
        <v>0</v>
      </c>
      <c r="F298" s="28">
        <v>0</v>
      </c>
      <c r="G298" s="29">
        <v>1</v>
      </c>
    </row>
    <row r="299" spans="1:7" ht="14.25" customHeight="1">
      <c r="A299" s="23">
        <v>281</v>
      </c>
      <c r="B299" s="27">
        <v>4</v>
      </c>
      <c r="C299" s="27">
        <v>5</v>
      </c>
      <c r="D299" s="28">
        <v>0</v>
      </c>
      <c r="E299" s="28">
        <v>1</v>
      </c>
      <c r="F299" s="28">
        <v>1</v>
      </c>
      <c r="G299" s="29">
        <v>0</v>
      </c>
    </row>
    <row r="300" spans="1:7" ht="14.25" customHeight="1">
      <c r="A300" s="23">
        <v>282</v>
      </c>
      <c r="B300" s="27">
        <v>3</v>
      </c>
      <c r="C300" s="27">
        <v>3</v>
      </c>
      <c r="D300" s="28">
        <v>0</v>
      </c>
      <c r="E300" s="28">
        <v>1</v>
      </c>
      <c r="F300" s="28">
        <v>0</v>
      </c>
      <c r="G300" s="29">
        <v>1</v>
      </c>
    </row>
    <row r="301" spans="1:7" ht="14.25" customHeight="1">
      <c r="A301" s="23">
        <v>283</v>
      </c>
      <c r="B301" s="27">
        <v>3</v>
      </c>
      <c r="C301" s="27">
        <v>4</v>
      </c>
      <c r="D301" s="28">
        <v>1</v>
      </c>
      <c r="E301" s="28">
        <v>0</v>
      </c>
      <c r="F301" s="28">
        <v>1</v>
      </c>
      <c r="G301" s="29">
        <v>0</v>
      </c>
    </row>
    <row r="302" spans="1:7" ht="14.25" customHeight="1">
      <c r="A302" s="23">
        <v>284</v>
      </c>
      <c r="B302" s="27">
        <v>3</v>
      </c>
      <c r="C302" s="27">
        <v>3</v>
      </c>
      <c r="D302" s="28">
        <v>1</v>
      </c>
      <c r="E302" s="28">
        <v>1</v>
      </c>
      <c r="F302" s="28">
        <v>0</v>
      </c>
      <c r="G302" s="29">
        <v>0</v>
      </c>
    </row>
    <row r="303" spans="1:7" ht="14.25" customHeight="1">
      <c r="A303" s="23">
        <v>285</v>
      </c>
      <c r="B303" s="27">
        <v>5</v>
      </c>
      <c r="C303" s="27">
        <v>5</v>
      </c>
      <c r="D303" s="28">
        <v>1</v>
      </c>
      <c r="E303" s="28">
        <v>1</v>
      </c>
      <c r="F303" s="28">
        <v>0</v>
      </c>
      <c r="G303" s="29">
        <v>0</v>
      </c>
    </row>
    <row r="304" spans="1:7" ht="14.25" customHeight="1">
      <c r="A304" s="23">
        <v>286</v>
      </c>
      <c r="B304" s="27">
        <v>4</v>
      </c>
      <c r="C304" s="27">
        <v>4</v>
      </c>
      <c r="D304" s="28">
        <v>0</v>
      </c>
      <c r="E304" s="28">
        <v>1</v>
      </c>
      <c r="F304" s="28">
        <v>0</v>
      </c>
      <c r="G304" s="29">
        <v>1</v>
      </c>
    </row>
    <row r="305" spans="1:7" ht="14.25" customHeight="1">
      <c r="A305" s="23">
        <v>287</v>
      </c>
      <c r="B305" s="27">
        <v>7</v>
      </c>
      <c r="C305" s="27">
        <v>7</v>
      </c>
      <c r="D305" s="28">
        <v>0</v>
      </c>
      <c r="E305" s="28">
        <v>1</v>
      </c>
      <c r="F305" s="28">
        <v>0</v>
      </c>
      <c r="G305" s="29">
        <v>0</v>
      </c>
    </row>
    <row r="306" spans="1:7" ht="14.25" customHeight="1">
      <c r="A306" s="23">
        <v>288</v>
      </c>
      <c r="B306" s="27">
        <v>4</v>
      </c>
      <c r="C306" s="27">
        <v>5</v>
      </c>
      <c r="D306" s="28">
        <v>0</v>
      </c>
      <c r="E306" s="28">
        <v>1</v>
      </c>
      <c r="F306" s="28">
        <v>1</v>
      </c>
      <c r="G306" s="29">
        <v>0</v>
      </c>
    </row>
    <row r="307" spans="1:7" ht="14.25" customHeight="1">
      <c r="A307" s="23">
        <v>289</v>
      </c>
      <c r="B307" s="27">
        <v>6</v>
      </c>
      <c r="C307" s="27">
        <v>4</v>
      </c>
      <c r="D307" s="28">
        <v>1</v>
      </c>
      <c r="E307" s="28">
        <v>0</v>
      </c>
      <c r="F307" s="28">
        <v>0</v>
      </c>
      <c r="G307" s="29">
        <v>1</v>
      </c>
    </row>
    <row r="308" spans="1:7" ht="14.25" customHeight="1">
      <c r="A308" s="23">
        <v>290</v>
      </c>
      <c r="B308" s="27">
        <v>2</v>
      </c>
      <c r="C308" s="27">
        <v>1</v>
      </c>
      <c r="D308" s="28">
        <v>1</v>
      </c>
      <c r="E308" s="28">
        <v>0</v>
      </c>
      <c r="F308" s="28">
        <v>0</v>
      </c>
      <c r="G308" s="29">
        <v>1</v>
      </c>
    </row>
    <row r="309" spans="1:7" ht="14.25" customHeight="1">
      <c r="A309" s="23">
        <v>291</v>
      </c>
      <c r="B309" s="27">
        <v>5</v>
      </c>
      <c r="C309" s="27">
        <v>4</v>
      </c>
      <c r="D309" s="28">
        <v>1</v>
      </c>
      <c r="E309" s="28">
        <v>1</v>
      </c>
      <c r="F309" s="28">
        <v>0</v>
      </c>
      <c r="G309" s="29">
        <v>0</v>
      </c>
    </row>
    <row r="310" spans="1:7" ht="14.25" customHeight="1">
      <c r="A310" s="23">
        <v>292</v>
      </c>
      <c r="B310" s="27">
        <v>6</v>
      </c>
      <c r="C310" s="27">
        <v>6</v>
      </c>
      <c r="D310" s="28">
        <v>1</v>
      </c>
      <c r="E310" s="28">
        <v>1</v>
      </c>
      <c r="F310" s="28">
        <v>0</v>
      </c>
      <c r="G310" s="29">
        <v>1</v>
      </c>
    </row>
    <row r="311" spans="1:7" ht="14.25" customHeight="1">
      <c r="A311" s="23">
        <v>293</v>
      </c>
      <c r="B311" s="27">
        <v>3</v>
      </c>
      <c r="C311" s="27">
        <v>1</v>
      </c>
      <c r="D311" s="28">
        <v>0</v>
      </c>
      <c r="E311" s="28">
        <v>0</v>
      </c>
      <c r="F311" s="28">
        <v>0</v>
      </c>
      <c r="G311" s="29">
        <v>1</v>
      </c>
    </row>
    <row r="312" spans="1:7" ht="14.25" customHeight="1">
      <c r="A312" s="23">
        <v>294</v>
      </c>
      <c r="B312" s="27">
        <v>5</v>
      </c>
      <c r="C312" s="27">
        <v>4</v>
      </c>
      <c r="D312" s="28">
        <v>0</v>
      </c>
      <c r="E312" s="28">
        <v>1</v>
      </c>
      <c r="F312" s="28">
        <v>1</v>
      </c>
      <c r="G312" s="29">
        <v>0</v>
      </c>
    </row>
    <row r="313" spans="1:7" ht="14.25" customHeight="1">
      <c r="A313" s="23">
        <v>295</v>
      </c>
      <c r="B313" s="27">
        <v>5</v>
      </c>
      <c r="C313" s="27">
        <v>5</v>
      </c>
      <c r="D313" s="28">
        <v>0</v>
      </c>
      <c r="E313" s="28">
        <v>1</v>
      </c>
      <c r="F313" s="28">
        <v>0</v>
      </c>
      <c r="G313" s="29">
        <v>0</v>
      </c>
    </row>
    <row r="314" spans="1:7" ht="14.25" customHeight="1">
      <c r="A314" s="23">
        <v>296</v>
      </c>
      <c r="B314" s="27">
        <v>5</v>
      </c>
      <c r="C314" s="27">
        <v>5</v>
      </c>
      <c r="D314" s="28">
        <v>0</v>
      </c>
      <c r="E314" s="28">
        <v>0</v>
      </c>
      <c r="F314" s="28">
        <v>1</v>
      </c>
      <c r="G314" s="29">
        <v>1</v>
      </c>
    </row>
    <row r="315" spans="1:7" ht="14.25" customHeight="1">
      <c r="A315" s="23">
        <v>297</v>
      </c>
      <c r="B315" s="27">
        <v>7</v>
      </c>
      <c r="C315" s="27">
        <v>7</v>
      </c>
      <c r="D315" s="28">
        <v>1</v>
      </c>
      <c r="E315" s="28">
        <v>0</v>
      </c>
      <c r="F315" s="28">
        <v>0</v>
      </c>
      <c r="G315" s="29">
        <v>1</v>
      </c>
    </row>
    <row r="316" spans="1:7" ht="14.25" customHeight="1">
      <c r="A316" s="23">
        <v>298</v>
      </c>
      <c r="B316" s="27">
        <v>5</v>
      </c>
      <c r="C316" s="27">
        <v>6</v>
      </c>
      <c r="D316" s="28">
        <v>1</v>
      </c>
      <c r="E316" s="28">
        <v>1</v>
      </c>
      <c r="F316" s="28">
        <v>0</v>
      </c>
      <c r="G316" s="29">
        <v>0</v>
      </c>
    </row>
    <row r="317" spans="1:7" ht="14.25" customHeight="1">
      <c r="A317" s="23">
        <v>299</v>
      </c>
      <c r="B317" s="27">
        <v>2</v>
      </c>
      <c r="C317" s="27">
        <v>1</v>
      </c>
      <c r="D317" s="28">
        <v>1</v>
      </c>
      <c r="E317" s="28">
        <v>1</v>
      </c>
      <c r="F317" s="28">
        <v>0</v>
      </c>
      <c r="G317" s="29">
        <v>0</v>
      </c>
    </row>
    <row r="318" spans="1:7" ht="14.25" customHeight="1">
      <c r="A318" s="23">
        <v>300</v>
      </c>
      <c r="B318" s="27">
        <v>2</v>
      </c>
      <c r="C318" s="27">
        <v>3</v>
      </c>
      <c r="D318" s="28">
        <v>1</v>
      </c>
      <c r="E318" s="28">
        <v>0</v>
      </c>
      <c r="F318" s="28">
        <v>0</v>
      </c>
      <c r="G318" s="29">
        <v>1</v>
      </c>
    </row>
    <row r="319" spans="1:7" ht="14.25" customHeight="1">
      <c r="A319" s="23">
        <v>301</v>
      </c>
      <c r="B319" s="27">
        <v>5</v>
      </c>
      <c r="C319" s="27">
        <v>5</v>
      </c>
      <c r="D319" s="28">
        <v>0</v>
      </c>
      <c r="E319" s="28">
        <v>0</v>
      </c>
      <c r="F319" s="28">
        <v>1</v>
      </c>
      <c r="G319" s="29">
        <v>0</v>
      </c>
    </row>
    <row r="320" spans="1:7" ht="14.25" customHeight="1">
      <c r="A320" s="23">
        <v>302</v>
      </c>
      <c r="B320" s="27">
        <v>3</v>
      </c>
      <c r="C320" s="27">
        <v>3</v>
      </c>
      <c r="D320" s="28">
        <v>1</v>
      </c>
      <c r="E320" s="28">
        <v>1</v>
      </c>
      <c r="F320" s="28">
        <v>0</v>
      </c>
      <c r="G320" s="29">
        <v>0</v>
      </c>
    </row>
    <row r="321" spans="1:7" ht="14.25" customHeight="1">
      <c r="A321" s="23">
        <v>303</v>
      </c>
      <c r="B321" s="27">
        <v>5</v>
      </c>
      <c r="C321" s="27">
        <v>6</v>
      </c>
      <c r="D321" s="28">
        <v>1</v>
      </c>
      <c r="E321" s="28">
        <v>1</v>
      </c>
      <c r="F321" s="28">
        <v>1</v>
      </c>
      <c r="G321" s="29">
        <v>1</v>
      </c>
    </row>
    <row r="322" spans="1:7" ht="14.25" customHeight="1">
      <c r="A322" s="23">
        <v>304</v>
      </c>
      <c r="B322" s="27">
        <v>2</v>
      </c>
      <c r="C322" s="27">
        <v>3</v>
      </c>
      <c r="D322" s="28">
        <v>0</v>
      </c>
      <c r="E322" s="28">
        <v>0</v>
      </c>
      <c r="F322" s="28">
        <v>0</v>
      </c>
      <c r="G322" s="29">
        <v>0</v>
      </c>
    </row>
    <row r="323" spans="1:7" ht="14.25" customHeight="1">
      <c r="A323" s="23">
        <v>305</v>
      </c>
      <c r="B323" s="27">
        <v>2</v>
      </c>
      <c r="C323" s="27">
        <v>3</v>
      </c>
      <c r="D323" s="28">
        <v>0</v>
      </c>
      <c r="E323" s="28">
        <v>1</v>
      </c>
      <c r="F323" s="28">
        <v>0</v>
      </c>
      <c r="G323" s="29">
        <v>0</v>
      </c>
    </row>
    <row r="324" spans="1:7" ht="14.25" customHeight="1">
      <c r="A324" s="23">
        <v>306</v>
      </c>
      <c r="B324" s="27">
        <v>6</v>
      </c>
      <c r="C324" s="27">
        <v>6</v>
      </c>
      <c r="D324" s="28">
        <v>1</v>
      </c>
      <c r="E324" s="28">
        <v>0</v>
      </c>
      <c r="F324" s="28">
        <v>0</v>
      </c>
      <c r="G324" s="29">
        <v>0</v>
      </c>
    </row>
    <row r="325" spans="1:7" ht="14.25" customHeight="1">
      <c r="A325" s="23">
        <v>307</v>
      </c>
      <c r="B325" s="27">
        <v>2</v>
      </c>
      <c r="C325" s="27">
        <v>3</v>
      </c>
      <c r="D325" s="28">
        <v>0</v>
      </c>
      <c r="E325" s="28">
        <v>1</v>
      </c>
      <c r="F325" s="28">
        <v>1</v>
      </c>
      <c r="G325" s="29">
        <v>0</v>
      </c>
    </row>
    <row r="326" spans="1:7" ht="14.25" customHeight="1">
      <c r="A326" s="23">
        <v>308</v>
      </c>
      <c r="B326" s="27">
        <v>7</v>
      </c>
      <c r="C326" s="27">
        <v>7</v>
      </c>
      <c r="D326" s="28">
        <v>0</v>
      </c>
      <c r="E326" s="28">
        <v>0</v>
      </c>
      <c r="F326" s="28">
        <v>0</v>
      </c>
      <c r="G326" s="29">
        <v>0</v>
      </c>
    </row>
    <row r="327" spans="1:7" ht="14.25" customHeight="1">
      <c r="A327" s="23">
        <v>309</v>
      </c>
      <c r="B327" s="27">
        <v>5</v>
      </c>
      <c r="C327" s="27">
        <v>5</v>
      </c>
      <c r="D327" s="28">
        <v>0</v>
      </c>
      <c r="E327" s="28">
        <v>0</v>
      </c>
      <c r="F327" s="28">
        <v>1</v>
      </c>
      <c r="G327" s="29">
        <v>0</v>
      </c>
    </row>
    <row r="328" spans="1:7" ht="14.25" customHeight="1">
      <c r="A328" s="23">
        <v>310</v>
      </c>
      <c r="B328" s="27">
        <v>7</v>
      </c>
      <c r="C328" s="27">
        <v>5</v>
      </c>
      <c r="D328" s="28">
        <v>0</v>
      </c>
      <c r="E328" s="28">
        <v>0</v>
      </c>
      <c r="F328" s="28">
        <v>1</v>
      </c>
      <c r="G328" s="29">
        <v>0</v>
      </c>
    </row>
    <row r="329" spans="1:7" ht="14.25" customHeight="1">
      <c r="A329" s="23">
        <v>311</v>
      </c>
      <c r="B329" s="27">
        <v>2</v>
      </c>
      <c r="C329" s="27">
        <v>1</v>
      </c>
      <c r="D329" s="28">
        <v>1</v>
      </c>
      <c r="E329" s="28">
        <v>1</v>
      </c>
      <c r="F329" s="28">
        <v>0</v>
      </c>
      <c r="G329" s="29">
        <v>0</v>
      </c>
    </row>
    <row r="330" spans="1:7" ht="14.25" customHeight="1">
      <c r="A330" s="23">
        <v>312</v>
      </c>
      <c r="B330" s="27">
        <v>4</v>
      </c>
      <c r="C330" s="27">
        <v>5</v>
      </c>
      <c r="D330" s="28">
        <v>0</v>
      </c>
      <c r="E330" s="28">
        <v>1</v>
      </c>
      <c r="F330" s="28">
        <v>1</v>
      </c>
      <c r="G330" s="29">
        <v>0</v>
      </c>
    </row>
    <row r="331" spans="1:7" ht="14.25" customHeight="1">
      <c r="A331" s="23">
        <v>313</v>
      </c>
      <c r="B331" s="27">
        <v>2</v>
      </c>
      <c r="C331" s="27">
        <v>4</v>
      </c>
      <c r="D331" s="28">
        <v>1</v>
      </c>
      <c r="E331" s="28">
        <v>0</v>
      </c>
      <c r="F331" s="28">
        <v>0</v>
      </c>
      <c r="G331" s="29">
        <v>1</v>
      </c>
    </row>
    <row r="332" spans="1:7" ht="14.25" customHeight="1">
      <c r="A332" s="23">
        <v>314</v>
      </c>
      <c r="B332" s="27">
        <v>4</v>
      </c>
      <c r="C332" s="27">
        <v>4</v>
      </c>
      <c r="D332" s="28">
        <v>0</v>
      </c>
      <c r="E332" s="28">
        <v>1</v>
      </c>
      <c r="F332" s="28">
        <v>1</v>
      </c>
      <c r="G332" s="29">
        <v>1</v>
      </c>
    </row>
    <row r="333" spans="1:7" ht="14.25" customHeight="1">
      <c r="A333" s="23">
        <v>315</v>
      </c>
      <c r="B333" s="27">
        <v>5</v>
      </c>
      <c r="C333" s="27">
        <v>7</v>
      </c>
      <c r="D333" s="28">
        <v>1</v>
      </c>
      <c r="E333" s="28">
        <v>1</v>
      </c>
      <c r="F333" s="28">
        <v>0</v>
      </c>
      <c r="G333" s="29">
        <v>0</v>
      </c>
    </row>
    <row r="334" spans="1:7" ht="14.25" customHeight="1">
      <c r="A334" s="23">
        <v>316</v>
      </c>
      <c r="B334" s="27">
        <v>6</v>
      </c>
      <c r="C334" s="27">
        <v>5</v>
      </c>
      <c r="D334" s="28">
        <v>1</v>
      </c>
      <c r="E334" s="28">
        <v>1</v>
      </c>
      <c r="F334" s="28">
        <v>0</v>
      </c>
      <c r="G334" s="29">
        <v>1</v>
      </c>
    </row>
    <row r="335" spans="1:7" ht="14.25" customHeight="1">
      <c r="A335" s="23">
        <v>317</v>
      </c>
      <c r="B335" s="27">
        <v>6</v>
      </c>
      <c r="C335" s="27">
        <v>6</v>
      </c>
      <c r="D335" s="28">
        <v>0</v>
      </c>
      <c r="E335" s="28">
        <v>1</v>
      </c>
      <c r="F335" s="28">
        <v>0</v>
      </c>
      <c r="G335" s="29">
        <v>0</v>
      </c>
    </row>
    <row r="336" spans="1:7" ht="14.25" customHeight="1">
      <c r="A336" s="23">
        <v>318</v>
      </c>
      <c r="B336" s="27">
        <v>5</v>
      </c>
      <c r="C336" s="27">
        <v>6</v>
      </c>
      <c r="D336" s="28">
        <v>1</v>
      </c>
      <c r="E336" s="28">
        <v>1</v>
      </c>
      <c r="F336" s="28">
        <v>0</v>
      </c>
      <c r="G336" s="29">
        <v>0</v>
      </c>
    </row>
    <row r="337" spans="1:7" ht="14.25" customHeight="1">
      <c r="A337" s="23">
        <v>319</v>
      </c>
      <c r="B337" s="27">
        <v>4</v>
      </c>
      <c r="C337" s="27">
        <v>6</v>
      </c>
      <c r="D337" s="28">
        <v>1</v>
      </c>
      <c r="E337" s="28">
        <v>1</v>
      </c>
      <c r="F337" s="28">
        <v>0</v>
      </c>
      <c r="G337" s="29">
        <v>0</v>
      </c>
    </row>
    <row r="338" spans="1:7" ht="14.25" customHeight="1">
      <c r="A338" s="23">
        <v>320</v>
      </c>
      <c r="B338" s="27">
        <v>5</v>
      </c>
      <c r="C338" s="27">
        <v>6</v>
      </c>
      <c r="D338" s="28">
        <v>0</v>
      </c>
      <c r="E338" s="28">
        <v>1</v>
      </c>
      <c r="F338" s="28">
        <v>1</v>
      </c>
      <c r="G338" s="29">
        <v>0</v>
      </c>
    </row>
    <row r="339" spans="1:7" ht="14.25" customHeight="1">
      <c r="A339" s="23">
        <v>321</v>
      </c>
      <c r="B339" s="27">
        <v>3</v>
      </c>
      <c r="C339" s="27">
        <v>3</v>
      </c>
      <c r="D339" s="28">
        <v>1</v>
      </c>
      <c r="E339" s="28">
        <v>1</v>
      </c>
      <c r="F339" s="28">
        <v>1</v>
      </c>
      <c r="G339" s="29">
        <v>1</v>
      </c>
    </row>
    <row r="340" spans="1:7" ht="14.25" customHeight="1">
      <c r="A340" s="23">
        <v>322</v>
      </c>
      <c r="B340" s="27">
        <v>6</v>
      </c>
      <c r="C340" s="27">
        <v>6</v>
      </c>
      <c r="D340" s="28">
        <v>1</v>
      </c>
      <c r="E340" s="28">
        <v>1</v>
      </c>
      <c r="F340" s="28">
        <v>1</v>
      </c>
      <c r="G340" s="29">
        <v>1</v>
      </c>
    </row>
    <row r="341" spans="1:7" ht="14.25" customHeight="1">
      <c r="A341" s="23">
        <v>323</v>
      </c>
      <c r="B341" s="27">
        <v>1</v>
      </c>
      <c r="C341" s="27">
        <v>3</v>
      </c>
      <c r="D341" s="28">
        <v>0</v>
      </c>
      <c r="E341" s="28">
        <v>1</v>
      </c>
      <c r="F341" s="28">
        <v>0</v>
      </c>
      <c r="G341" s="29">
        <v>1</v>
      </c>
    </row>
    <row r="342" spans="1:7" ht="14.25" customHeight="1">
      <c r="A342" s="23">
        <v>324</v>
      </c>
      <c r="B342" s="27">
        <v>3</v>
      </c>
      <c r="C342" s="27">
        <v>5</v>
      </c>
      <c r="D342" s="28">
        <v>0</v>
      </c>
      <c r="E342" s="28">
        <v>1</v>
      </c>
      <c r="F342" s="28">
        <v>1</v>
      </c>
      <c r="G342" s="29">
        <v>0</v>
      </c>
    </row>
    <row r="343" spans="1:7" ht="14.25" customHeight="1">
      <c r="A343" s="23">
        <v>325</v>
      </c>
      <c r="B343" s="27">
        <v>5</v>
      </c>
      <c r="C343" s="27">
        <v>4</v>
      </c>
      <c r="D343" s="28">
        <v>1</v>
      </c>
      <c r="E343" s="28">
        <v>0</v>
      </c>
      <c r="F343" s="28">
        <v>0</v>
      </c>
      <c r="G343" s="29">
        <v>1</v>
      </c>
    </row>
    <row r="344" spans="1:7" ht="14.25" customHeight="1">
      <c r="A344" s="23">
        <v>326</v>
      </c>
      <c r="B344" s="27">
        <v>2</v>
      </c>
      <c r="C344" s="27">
        <v>3</v>
      </c>
      <c r="D344" s="28">
        <v>1</v>
      </c>
      <c r="E344" s="28">
        <v>1</v>
      </c>
      <c r="F344" s="28">
        <v>0</v>
      </c>
      <c r="G344" s="29">
        <v>0</v>
      </c>
    </row>
    <row r="345" spans="1:7" ht="14.25" customHeight="1">
      <c r="A345" s="23">
        <v>327</v>
      </c>
      <c r="B345" s="27">
        <v>5</v>
      </c>
      <c r="C345" s="27">
        <v>6</v>
      </c>
      <c r="D345" s="28">
        <v>0</v>
      </c>
      <c r="E345" s="28">
        <v>1</v>
      </c>
      <c r="F345" s="28">
        <v>1</v>
      </c>
      <c r="G345" s="29">
        <v>0</v>
      </c>
    </row>
    <row r="346" spans="1:7" ht="14.25" customHeight="1">
      <c r="A346" s="23">
        <v>328</v>
      </c>
      <c r="B346" s="27">
        <v>6</v>
      </c>
      <c r="C346" s="27">
        <v>7</v>
      </c>
      <c r="D346" s="28">
        <v>1</v>
      </c>
      <c r="E346" s="28">
        <v>1</v>
      </c>
      <c r="F346" s="28">
        <v>0</v>
      </c>
      <c r="G346" s="29">
        <v>1</v>
      </c>
    </row>
    <row r="347" spans="1:7" ht="14.25" customHeight="1">
      <c r="A347" s="23">
        <v>329</v>
      </c>
      <c r="B347" s="27">
        <v>4</v>
      </c>
      <c r="C347" s="27">
        <v>5</v>
      </c>
      <c r="D347" s="28">
        <v>0</v>
      </c>
      <c r="E347" s="28">
        <v>1</v>
      </c>
      <c r="F347" s="28">
        <v>1</v>
      </c>
      <c r="G347" s="29">
        <v>1</v>
      </c>
    </row>
    <row r="348" spans="1:7" ht="14.25" customHeight="1">
      <c r="A348" s="23">
        <v>330</v>
      </c>
      <c r="B348" s="27">
        <v>6</v>
      </c>
      <c r="C348" s="27">
        <v>7</v>
      </c>
      <c r="D348" s="28">
        <v>1</v>
      </c>
      <c r="E348" s="28">
        <v>0</v>
      </c>
      <c r="F348" s="28">
        <v>0</v>
      </c>
      <c r="G348" s="29">
        <v>1</v>
      </c>
    </row>
    <row r="349" spans="1:7" ht="14.25" customHeight="1">
      <c r="A349" s="23">
        <v>331</v>
      </c>
      <c r="B349" s="27">
        <v>7</v>
      </c>
      <c r="C349" s="27">
        <v>6</v>
      </c>
      <c r="D349" s="28">
        <v>1</v>
      </c>
      <c r="E349" s="28">
        <v>0</v>
      </c>
      <c r="F349" s="28">
        <v>0</v>
      </c>
      <c r="G349" s="29">
        <v>1</v>
      </c>
    </row>
    <row r="350" spans="1:7" ht="14.25" customHeight="1">
      <c r="A350" s="23">
        <v>332</v>
      </c>
      <c r="B350" s="27">
        <v>2</v>
      </c>
      <c r="C350" s="27">
        <v>1</v>
      </c>
      <c r="D350" s="28">
        <v>0</v>
      </c>
      <c r="E350" s="28">
        <v>0</v>
      </c>
      <c r="F350" s="28">
        <v>0</v>
      </c>
      <c r="G350" s="29">
        <v>0</v>
      </c>
    </row>
    <row r="351" spans="1:7" ht="14.25" customHeight="1">
      <c r="A351" s="23">
        <v>333</v>
      </c>
      <c r="B351" s="27">
        <v>7</v>
      </c>
      <c r="C351" s="27">
        <v>7</v>
      </c>
      <c r="D351" s="28">
        <v>0</v>
      </c>
      <c r="E351" s="28">
        <v>0</v>
      </c>
      <c r="F351" s="28">
        <v>0</v>
      </c>
      <c r="G351" s="29">
        <v>0</v>
      </c>
    </row>
    <row r="352" spans="1:7" ht="14.25" customHeight="1">
      <c r="A352" s="23">
        <v>334</v>
      </c>
      <c r="B352" s="27">
        <v>7</v>
      </c>
      <c r="C352" s="27">
        <v>7</v>
      </c>
      <c r="D352" s="28">
        <v>0</v>
      </c>
      <c r="E352" s="28">
        <v>1</v>
      </c>
      <c r="F352" s="28">
        <v>1</v>
      </c>
      <c r="G352" s="29">
        <v>0</v>
      </c>
    </row>
    <row r="353" spans="1:7" ht="14.25" customHeight="1">
      <c r="A353" s="23">
        <v>335</v>
      </c>
      <c r="B353" s="27">
        <v>4</v>
      </c>
      <c r="C353" s="27">
        <v>4</v>
      </c>
      <c r="D353" s="28">
        <v>0</v>
      </c>
      <c r="E353" s="28">
        <v>0</v>
      </c>
      <c r="F353" s="28">
        <v>0</v>
      </c>
      <c r="G353" s="29">
        <v>0</v>
      </c>
    </row>
    <row r="354" spans="1:7" ht="14.25" customHeight="1">
      <c r="A354" s="23">
        <v>336</v>
      </c>
      <c r="B354" s="27">
        <v>3</v>
      </c>
      <c r="C354" s="27">
        <v>2</v>
      </c>
      <c r="D354" s="28">
        <v>1</v>
      </c>
      <c r="E354" s="28">
        <v>0</v>
      </c>
      <c r="F354" s="28">
        <v>0</v>
      </c>
      <c r="G354" s="29">
        <v>0</v>
      </c>
    </row>
    <row r="355" spans="1:7" ht="14.25" customHeight="1">
      <c r="A355" s="23">
        <v>337</v>
      </c>
      <c r="B355" s="27">
        <v>6</v>
      </c>
      <c r="C355" s="27">
        <v>6</v>
      </c>
      <c r="D355" s="28">
        <v>0</v>
      </c>
      <c r="E355" s="28">
        <v>1</v>
      </c>
      <c r="F355" s="28">
        <v>0</v>
      </c>
      <c r="G355" s="29">
        <v>1</v>
      </c>
    </row>
    <row r="356" spans="1:7" ht="14.25" customHeight="1">
      <c r="A356" s="23">
        <v>338</v>
      </c>
      <c r="B356" s="27">
        <v>3</v>
      </c>
      <c r="C356" s="27">
        <v>2</v>
      </c>
      <c r="D356" s="28">
        <v>1</v>
      </c>
      <c r="E356" s="28">
        <v>0</v>
      </c>
      <c r="F356" s="28">
        <v>0</v>
      </c>
      <c r="G356" s="29">
        <v>1</v>
      </c>
    </row>
    <row r="357" spans="1:7" ht="14.25" customHeight="1">
      <c r="A357" s="23">
        <v>339</v>
      </c>
      <c r="B357" s="27">
        <v>6</v>
      </c>
      <c r="C357" s="27">
        <v>7</v>
      </c>
      <c r="D357" s="28">
        <v>1</v>
      </c>
      <c r="E357" s="28">
        <v>0</v>
      </c>
      <c r="F357" s="28">
        <v>0</v>
      </c>
      <c r="G357" s="29">
        <v>1</v>
      </c>
    </row>
    <row r="358" spans="1:7" ht="14.25" customHeight="1">
      <c r="A358" s="23">
        <v>340</v>
      </c>
      <c r="B358" s="27">
        <v>3</v>
      </c>
      <c r="C358" s="27">
        <v>4</v>
      </c>
      <c r="D358" s="28">
        <v>1</v>
      </c>
      <c r="E358" s="28">
        <v>0</v>
      </c>
      <c r="F358" s="28">
        <v>1</v>
      </c>
      <c r="G358" s="29">
        <v>1</v>
      </c>
    </row>
    <row r="359" spans="1:7" ht="14.25" customHeight="1">
      <c r="A359" s="23">
        <v>341</v>
      </c>
      <c r="B359" s="27">
        <v>5</v>
      </c>
      <c r="C359" s="27">
        <v>6</v>
      </c>
      <c r="D359" s="28">
        <v>1</v>
      </c>
      <c r="E359" s="28">
        <v>0</v>
      </c>
      <c r="F359" s="28">
        <v>0</v>
      </c>
      <c r="G359" s="29">
        <v>0</v>
      </c>
    </row>
    <row r="360" spans="1:7" ht="14.25" customHeight="1">
      <c r="A360" s="23">
        <v>342</v>
      </c>
      <c r="B360" s="27">
        <v>5</v>
      </c>
      <c r="C360" s="27">
        <v>4</v>
      </c>
      <c r="D360" s="28">
        <v>0</v>
      </c>
      <c r="E360" s="28">
        <v>1</v>
      </c>
      <c r="F360" s="28">
        <v>0</v>
      </c>
      <c r="G360" s="29">
        <v>1</v>
      </c>
    </row>
    <row r="361" spans="1:7" ht="14.25" customHeight="1">
      <c r="A361" s="23">
        <v>343</v>
      </c>
      <c r="B361" s="27">
        <v>4</v>
      </c>
      <c r="C361" s="27">
        <v>4</v>
      </c>
      <c r="D361" s="28">
        <v>0</v>
      </c>
      <c r="E361" s="28">
        <v>0</v>
      </c>
      <c r="F361" s="28">
        <v>0</v>
      </c>
      <c r="G361" s="29">
        <v>1</v>
      </c>
    </row>
    <row r="362" spans="1:7" ht="14.25" customHeight="1">
      <c r="A362" s="23">
        <v>344</v>
      </c>
      <c r="B362" s="27">
        <v>7</v>
      </c>
      <c r="C362" s="27">
        <v>6</v>
      </c>
      <c r="D362" s="28">
        <v>0</v>
      </c>
      <c r="E362" s="28">
        <v>1</v>
      </c>
      <c r="F362" s="28">
        <v>0</v>
      </c>
      <c r="G362" s="29">
        <v>1</v>
      </c>
    </row>
    <row r="363" spans="1:7" ht="14.25" customHeight="1">
      <c r="A363" s="23">
        <v>345</v>
      </c>
      <c r="B363" s="27">
        <v>5</v>
      </c>
      <c r="C363" s="27">
        <v>5</v>
      </c>
      <c r="D363" s="28">
        <v>1</v>
      </c>
      <c r="E363" s="28">
        <v>1</v>
      </c>
      <c r="F363" s="28">
        <v>1</v>
      </c>
      <c r="G363" s="29">
        <v>0</v>
      </c>
    </row>
    <row r="364" spans="1:7" ht="14.25" customHeight="1">
      <c r="A364" s="23">
        <v>346</v>
      </c>
      <c r="B364" s="27">
        <v>4</v>
      </c>
      <c r="C364" s="27">
        <v>3</v>
      </c>
      <c r="D364" s="28">
        <v>1</v>
      </c>
      <c r="E364" s="28">
        <v>1</v>
      </c>
      <c r="F364" s="28">
        <v>1</v>
      </c>
      <c r="G364" s="29">
        <v>0</v>
      </c>
    </row>
    <row r="365" spans="1:7" ht="14.25" customHeight="1">
      <c r="A365" s="23">
        <v>347</v>
      </c>
      <c r="B365" s="27">
        <v>5</v>
      </c>
      <c r="C365" s="27">
        <v>5</v>
      </c>
      <c r="D365" s="28">
        <v>0</v>
      </c>
      <c r="E365" s="28">
        <v>1</v>
      </c>
      <c r="F365" s="28">
        <v>0</v>
      </c>
      <c r="G365" s="29">
        <v>1</v>
      </c>
    </row>
    <row r="366" spans="1:7" ht="14.25" customHeight="1">
      <c r="A366" s="23">
        <v>348</v>
      </c>
      <c r="B366" s="27">
        <v>5</v>
      </c>
      <c r="C366" s="27">
        <v>5</v>
      </c>
      <c r="D366" s="28">
        <v>1</v>
      </c>
      <c r="E366" s="28">
        <v>1</v>
      </c>
      <c r="F366" s="28">
        <v>1</v>
      </c>
      <c r="G366" s="29">
        <v>0</v>
      </c>
    </row>
    <row r="367" spans="1:7" ht="14.25" customHeight="1">
      <c r="A367" s="23">
        <v>349</v>
      </c>
      <c r="B367" s="27">
        <v>3</v>
      </c>
      <c r="C367" s="27">
        <v>5</v>
      </c>
      <c r="D367" s="28">
        <v>1</v>
      </c>
      <c r="E367" s="28">
        <v>0</v>
      </c>
      <c r="F367" s="28">
        <v>0</v>
      </c>
      <c r="G367" s="29">
        <v>1</v>
      </c>
    </row>
    <row r="368" spans="1:7" ht="14.25" customHeight="1">
      <c r="A368" s="23">
        <v>350</v>
      </c>
      <c r="B368" s="27">
        <v>5</v>
      </c>
      <c r="C368" s="27">
        <v>5</v>
      </c>
      <c r="D368" s="28">
        <v>1</v>
      </c>
      <c r="E368" s="28">
        <v>1</v>
      </c>
      <c r="F368" s="28">
        <v>0</v>
      </c>
      <c r="G368" s="29">
        <v>1</v>
      </c>
    </row>
    <row r="369" spans="1:7" ht="14.25" customHeight="1">
      <c r="A369" s="23">
        <v>351</v>
      </c>
      <c r="B369" s="27">
        <v>7</v>
      </c>
      <c r="C369" s="27">
        <v>6</v>
      </c>
      <c r="D369" s="28">
        <v>0</v>
      </c>
      <c r="E369" s="28">
        <v>1</v>
      </c>
      <c r="F369" s="28">
        <v>0</v>
      </c>
      <c r="G369" s="29">
        <v>0</v>
      </c>
    </row>
    <row r="370" spans="1:7" ht="14.25" customHeight="1">
      <c r="A370" s="23">
        <v>352</v>
      </c>
      <c r="B370" s="27">
        <v>5</v>
      </c>
      <c r="C370" s="27">
        <v>5</v>
      </c>
      <c r="D370" s="28">
        <v>1</v>
      </c>
      <c r="E370" s="28">
        <v>0</v>
      </c>
      <c r="F370" s="28">
        <v>0</v>
      </c>
      <c r="G370" s="29">
        <v>1</v>
      </c>
    </row>
    <row r="371" spans="1:7" ht="14.25" customHeight="1">
      <c r="A371" s="23">
        <v>353</v>
      </c>
      <c r="B371" s="27">
        <v>3</v>
      </c>
      <c r="C371" s="27">
        <v>3</v>
      </c>
      <c r="D371" s="28">
        <v>1</v>
      </c>
      <c r="E371" s="28">
        <v>1</v>
      </c>
      <c r="F371" s="28">
        <v>0</v>
      </c>
      <c r="G371" s="29">
        <v>1</v>
      </c>
    </row>
    <row r="372" spans="1:7" ht="14.25" customHeight="1">
      <c r="A372" s="23">
        <v>354</v>
      </c>
      <c r="B372" s="27">
        <v>6</v>
      </c>
      <c r="C372" s="27">
        <v>6</v>
      </c>
      <c r="D372" s="28">
        <v>0</v>
      </c>
      <c r="E372" s="28">
        <v>1</v>
      </c>
      <c r="F372" s="28">
        <v>1</v>
      </c>
      <c r="G372" s="29">
        <v>0</v>
      </c>
    </row>
    <row r="373" spans="1:7" ht="14.25" customHeight="1">
      <c r="A373" s="23">
        <v>355</v>
      </c>
      <c r="B373" s="27">
        <v>7</v>
      </c>
      <c r="C373" s="27">
        <v>7</v>
      </c>
      <c r="D373" s="28">
        <v>1</v>
      </c>
      <c r="E373" s="28">
        <v>0</v>
      </c>
      <c r="F373" s="28">
        <v>0</v>
      </c>
      <c r="G373" s="29">
        <v>1</v>
      </c>
    </row>
    <row r="374" spans="1:7" ht="14.25" customHeight="1">
      <c r="A374" s="23">
        <v>356</v>
      </c>
      <c r="B374" s="27">
        <v>4</v>
      </c>
      <c r="C374" s="27">
        <v>3</v>
      </c>
      <c r="D374" s="28">
        <v>0</v>
      </c>
      <c r="E374" s="28">
        <v>1</v>
      </c>
      <c r="F374" s="28">
        <v>1</v>
      </c>
      <c r="G374" s="29">
        <v>0</v>
      </c>
    </row>
    <row r="375" spans="1:7" ht="14.25" customHeight="1">
      <c r="A375" s="23">
        <v>357</v>
      </c>
      <c r="B375" s="27">
        <v>4</v>
      </c>
      <c r="C375" s="27">
        <v>5</v>
      </c>
      <c r="D375" s="28">
        <v>1</v>
      </c>
      <c r="E375" s="28">
        <v>1</v>
      </c>
      <c r="F375" s="28">
        <v>0</v>
      </c>
      <c r="G375" s="29">
        <v>0</v>
      </c>
    </row>
    <row r="376" spans="1:7" ht="14.25" customHeight="1">
      <c r="A376" s="23">
        <v>358</v>
      </c>
      <c r="B376" s="27">
        <v>5</v>
      </c>
      <c r="C376" s="27">
        <v>5</v>
      </c>
      <c r="D376" s="28">
        <v>0</v>
      </c>
      <c r="E376" s="28">
        <v>0</v>
      </c>
      <c r="F376" s="28">
        <v>1</v>
      </c>
      <c r="G376" s="29">
        <v>0</v>
      </c>
    </row>
    <row r="377" spans="1:7" ht="14.25" customHeight="1">
      <c r="A377" s="23">
        <v>359</v>
      </c>
      <c r="B377" s="27">
        <v>6</v>
      </c>
      <c r="C377" s="27">
        <v>7</v>
      </c>
      <c r="D377" s="28">
        <v>0</v>
      </c>
      <c r="E377" s="28">
        <v>1</v>
      </c>
      <c r="F377" s="28">
        <v>0</v>
      </c>
      <c r="G377" s="29">
        <v>1</v>
      </c>
    </row>
    <row r="378" spans="1:7" ht="14.25" customHeight="1">
      <c r="A378" s="23">
        <v>360</v>
      </c>
      <c r="B378" s="27">
        <v>5</v>
      </c>
      <c r="C378" s="27">
        <v>5</v>
      </c>
      <c r="D378" s="28">
        <v>0</v>
      </c>
      <c r="E378" s="28">
        <v>1</v>
      </c>
      <c r="F378" s="28">
        <v>0</v>
      </c>
      <c r="G378" s="29">
        <v>0</v>
      </c>
    </row>
    <row r="379" spans="1:7" ht="14.25" customHeight="1">
      <c r="A379" s="23">
        <v>361</v>
      </c>
      <c r="B379" s="27">
        <v>6</v>
      </c>
      <c r="C379" s="27">
        <v>5</v>
      </c>
      <c r="D379" s="28">
        <v>0</v>
      </c>
      <c r="E379" s="28">
        <v>1</v>
      </c>
      <c r="F379" s="28">
        <v>1</v>
      </c>
      <c r="G379" s="29">
        <v>1</v>
      </c>
    </row>
    <row r="380" spans="1:7" ht="14.25" customHeight="1">
      <c r="A380" s="23">
        <v>362</v>
      </c>
      <c r="B380" s="27">
        <v>6</v>
      </c>
      <c r="C380" s="27">
        <v>5</v>
      </c>
      <c r="D380" s="28">
        <v>0</v>
      </c>
      <c r="E380" s="28">
        <v>0</v>
      </c>
      <c r="F380" s="28">
        <v>0</v>
      </c>
      <c r="G380" s="29">
        <v>0</v>
      </c>
    </row>
    <row r="381" spans="1:7" ht="14.25" customHeight="1">
      <c r="A381" s="23">
        <v>363</v>
      </c>
      <c r="B381" s="27">
        <v>4</v>
      </c>
      <c r="C381" s="27">
        <v>5</v>
      </c>
      <c r="D381" s="28">
        <v>0</v>
      </c>
      <c r="E381" s="28">
        <v>0</v>
      </c>
      <c r="F381" s="28">
        <v>0</v>
      </c>
      <c r="G381" s="29">
        <v>1</v>
      </c>
    </row>
    <row r="382" spans="1:7" ht="14.25" customHeight="1">
      <c r="A382" s="23">
        <v>364</v>
      </c>
      <c r="B382" s="27">
        <v>5</v>
      </c>
      <c r="C382" s="27">
        <v>5</v>
      </c>
      <c r="D382" s="28">
        <v>0</v>
      </c>
      <c r="E382" s="28">
        <v>1</v>
      </c>
      <c r="F382" s="28">
        <v>0</v>
      </c>
      <c r="G382" s="29">
        <v>1</v>
      </c>
    </row>
    <row r="383" spans="1:7" ht="14.25" customHeight="1">
      <c r="A383" s="23">
        <v>365</v>
      </c>
      <c r="B383" s="27">
        <v>1</v>
      </c>
      <c r="C383" s="27">
        <v>1</v>
      </c>
      <c r="D383" s="28">
        <v>0</v>
      </c>
      <c r="E383" s="28">
        <v>0</v>
      </c>
      <c r="F383" s="28">
        <v>1</v>
      </c>
      <c r="G383" s="29">
        <v>0</v>
      </c>
    </row>
    <row r="384" spans="1:7" ht="14.25" customHeight="1">
      <c r="A384" s="23">
        <v>366</v>
      </c>
      <c r="B384" s="27">
        <v>6</v>
      </c>
      <c r="C384" s="27">
        <v>7</v>
      </c>
      <c r="D384" s="28">
        <v>1</v>
      </c>
      <c r="E384" s="28">
        <v>1</v>
      </c>
      <c r="F384" s="28">
        <v>0</v>
      </c>
      <c r="G384" s="29">
        <v>0</v>
      </c>
    </row>
    <row r="385" spans="1:7" ht="14.25" customHeight="1">
      <c r="A385" s="23">
        <v>367</v>
      </c>
      <c r="B385" s="27">
        <v>7</v>
      </c>
      <c r="C385" s="27">
        <v>7</v>
      </c>
      <c r="D385" s="28">
        <v>0</v>
      </c>
      <c r="E385" s="28">
        <v>0</v>
      </c>
      <c r="F385" s="28">
        <v>0</v>
      </c>
      <c r="G385" s="29">
        <v>0</v>
      </c>
    </row>
    <row r="386" spans="1:7" ht="14.25" customHeight="1">
      <c r="A386" s="23">
        <v>368</v>
      </c>
      <c r="B386" s="27">
        <v>2</v>
      </c>
      <c r="C386" s="27">
        <v>1</v>
      </c>
      <c r="D386" s="28">
        <v>1</v>
      </c>
      <c r="E386" s="28">
        <v>0</v>
      </c>
      <c r="F386" s="28">
        <v>0</v>
      </c>
      <c r="G386" s="29">
        <v>1</v>
      </c>
    </row>
    <row r="387" spans="1:7" ht="14.25" customHeight="1">
      <c r="A387" s="23">
        <v>369</v>
      </c>
      <c r="B387" s="27">
        <v>5</v>
      </c>
      <c r="C387" s="27">
        <v>4</v>
      </c>
      <c r="D387" s="28">
        <v>1</v>
      </c>
      <c r="E387" s="28">
        <v>0</v>
      </c>
      <c r="F387" s="28">
        <v>1</v>
      </c>
      <c r="G387" s="29">
        <v>0</v>
      </c>
    </row>
    <row r="388" spans="1:7" ht="14.25" customHeight="1">
      <c r="A388" s="23">
        <v>370</v>
      </c>
      <c r="B388" s="27">
        <v>6</v>
      </c>
      <c r="C388" s="27">
        <v>6</v>
      </c>
      <c r="D388" s="28">
        <v>0</v>
      </c>
      <c r="E388" s="28">
        <v>1</v>
      </c>
      <c r="F388" s="28">
        <v>0</v>
      </c>
      <c r="G388" s="29">
        <v>0</v>
      </c>
    </row>
    <row r="389" spans="1:7" ht="14.25" customHeight="1">
      <c r="A389" s="23">
        <v>371</v>
      </c>
      <c r="B389" s="27">
        <v>7</v>
      </c>
      <c r="C389" s="27">
        <v>7</v>
      </c>
      <c r="D389" s="28">
        <v>0</v>
      </c>
      <c r="E389" s="28">
        <v>0</v>
      </c>
      <c r="F389" s="28">
        <v>1</v>
      </c>
      <c r="G389" s="29">
        <v>1</v>
      </c>
    </row>
    <row r="390" spans="1:7" ht="14.25" customHeight="1">
      <c r="A390" s="23">
        <v>372</v>
      </c>
      <c r="B390" s="27">
        <v>4</v>
      </c>
      <c r="C390" s="27">
        <v>4</v>
      </c>
      <c r="D390" s="28">
        <v>1</v>
      </c>
      <c r="E390" s="28">
        <v>1</v>
      </c>
      <c r="F390" s="28">
        <v>0</v>
      </c>
      <c r="G390" s="29">
        <v>0</v>
      </c>
    </row>
    <row r="391" spans="1:7" ht="14.25" customHeight="1">
      <c r="A391" s="23">
        <v>373</v>
      </c>
      <c r="B391" s="27">
        <v>5</v>
      </c>
      <c r="C391" s="27">
        <v>5</v>
      </c>
      <c r="D391" s="28">
        <v>0</v>
      </c>
      <c r="E391" s="28">
        <v>0</v>
      </c>
      <c r="F391" s="28">
        <v>1</v>
      </c>
      <c r="G391" s="29">
        <v>1</v>
      </c>
    </row>
    <row r="392" spans="1:7" ht="14.25" customHeight="1">
      <c r="A392" s="23">
        <v>374</v>
      </c>
      <c r="B392" s="27">
        <v>3</v>
      </c>
      <c r="C392" s="27">
        <v>3</v>
      </c>
      <c r="D392" s="28">
        <v>0</v>
      </c>
      <c r="E392" s="28">
        <v>0</v>
      </c>
      <c r="F392" s="28">
        <v>0</v>
      </c>
      <c r="G392" s="29">
        <v>0</v>
      </c>
    </row>
    <row r="393" spans="1:7" ht="14.25" customHeight="1">
      <c r="A393" s="23">
        <v>375</v>
      </c>
      <c r="B393" s="27">
        <v>1</v>
      </c>
      <c r="C393" s="27">
        <v>1</v>
      </c>
      <c r="D393" s="28">
        <v>0</v>
      </c>
      <c r="E393" s="28">
        <v>1</v>
      </c>
      <c r="F393" s="28">
        <v>0</v>
      </c>
      <c r="G393" s="29">
        <v>0</v>
      </c>
    </row>
    <row r="394" spans="1:7" ht="14.25" customHeight="1">
      <c r="A394" s="23">
        <v>376</v>
      </c>
      <c r="B394" s="27">
        <v>5</v>
      </c>
      <c r="C394" s="27">
        <v>5</v>
      </c>
      <c r="D394" s="28">
        <v>0</v>
      </c>
      <c r="E394" s="28">
        <v>1</v>
      </c>
      <c r="F394" s="28">
        <v>0</v>
      </c>
      <c r="G394" s="29">
        <v>0</v>
      </c>
    </row>
    <row r="395" spans="1:7" ht="14.25" customHeight="1">
      <c r="A395" s="23">
        <v>377</v>
      </c>
      <c r="B395" s="27">
        <v>7</v>
      </c>
      <c r="C395" s="27">
        <v>5</v>
      </c>
      <c r="D395" s="28">
        <v>0</v>
      </c>
      <c r="E395" s="28">
        <v>0</v>
      </c>
      <c r="F395" s="28">
        <v>1</v>
      </c>
      <c r="G395" s="29">
        <v>0</v>
      </c>
    </row>
    <row r="396" spans="1:7" ht="14.25" customHeight="1">
      <c r="A396" s="23">
        <v>378</v>
      </c>
      <c r="B396" s="27">
        <v>5</v>
      </c>
      <c r="C396" s="27">
        <v>4</v>
      </c>
      <c r="D396" s="28">
        <v>0</v>
      </c>
      <c r="E396" s="28">
        <v>1</v>
      </c>
      <c r="F396" s="28">
        <v>1</v>
      </c>
      <c r="G396" s="29">
        <v>0</v>
      </c>
    </row>
    <row r="397" spans="1:7" ht="14.25" customHeight="1">
      <c r="A397" s="23">
        <v>379</v>
      </c>
      <c r="B397" s="27">
        <v>4</v>
      </c>
      <c r="C397" s="27">
        <v>3</v>
      </c>
      <c r="D397" s="28">
        <v>1</v>
      </c>
      <c r="E397" s="28">
        <v>0</v>
      </c>
      <c r="F397" s="28">
        <v>1</v>
      </c>
      <c r="G397" s="29">
        <v>1</v>
      </c>
    </row>
    <row r="398" spans="1:7" ht="14.25" customHeight="1">
      <c r="A398" s="23">
        <v>380</v>
      </c>
      <c r="B398" s="27">
        <v>3</v>
      </c>
      <c r="C398" s="27">
        <v>3</v>
      </c>
      <c r="D398" s="28">
        <v>1</v>
      </c>
      <c r="E398" s="28">
        <v>0</v>
      </c>
      <c r="F398" s="28">
        <v>0</v>
      </c>
      <c r="G398" s="29">
        <v>1</v>
      </c>
    </row>
    <row r="399" spans="1:7" ht="14.25" customHeight="1">
      <c r="A399" s="23">
        <v>381</v>
      </c>
      <c r="B399" s="27">
        <v>7</v>
      </c>
      <c r="C399" s="27">
        <v>7</v>
      </c>
      <c r="D399" s="28">
        <v>0</v>
      </c>
      <c r="E399" s="28">
        <v>1</v>
      </c>
      <c r="F399" s="28">
        <v>0</v>
      </c>
      <c r="G399" s="29">
        <v>1</v>
      </c>
    </row>
    <row r="400" spans="1:7" ht="14.25" customHeight="1">
      <c r="A400" s="23">
        <v>382</v>
      </c>
      <c r="B400" s="27">
        <v>7</v>
      </c>
      <c r="C400" s="27">
        <v>7</v>
      </c>
      <c r="D400" s="28">
        <v>1</v>
      </c>
      <c r="E400" s="28">
        <v>1</v>
      </c>
      <c r="F400" s="28">
        <v>0</v>
      </c>
      <c r="G400" s="29">
        <v>1</v>
      </c>
    </row>
    <row r="401" spans="1:7" ht="14.25" customHeight="1">
      <c r="A401" s="23">
        <v>383</v>
      </c>
      <c r="B401" s="27">
        <v>5</v>
      </c>
      <c r="C401" s="27">
        <v>5</v>
      </c>
      <c r="D401" s="28">
        <v>0</v>
      </c>
      <c r="E401" s="28">
        <v>1</v>
      </c>
      <c r="F401" s="28">
        <v>1</v>
      </c>
      <c r="G401" s="29">
        <v>0</v>
      </c>
    </row>
    <row r="402" spans="1:7" ht="14.25" customHeight="1">
      <c r="A402" s="23">
        <v>384</v>
      </c>
      <c r="B402" s="27">
        <v>5</v>
      </c>
      <c r="C402" s="27">
        <v>7</v>
      </c>
      <c r="D402" s="28">
        <v>0</v>
      </c>
      <c r="E402" s="28">
        <v>0</v>
      </c>
      <c r="F402" s="28">
        <v>0</v>
      </c>
      <c r="G402" s="29">
        <v>0</v>
      </c>
    </row>
    <row r="403" spans="1:7" ht="14.25" customHeight="1">
      <c r="A403" s="23">
        <v>385</v>
      </c>
      <c r="B403" s="27">
        <v>4</v>
      </c>
      <c r="C403" s="27">
        <v>1</v>
      </c>
      <c r="D403" s="28">
        <v>0</v>
      </c>
      <c r="E403" s="28">
        <v>0</v>
      </c>
      <c r="F403" s="28">
        <v>0</v>
      </c>
      <c r="G403" s="29">
        <v>0</v>
      </c>
    </row>
    <row r="404" spans="1:7" ht="14.25" customHeight="1">
      <c r="A404" s="23">
        <v>386</v>
      </c>
      <c r="B404" s="27">
        <v>2</v>
      </c>
      <c r="C404" s="27">
        <v>4</v>
      </c>
      <c r="D404" s="28">
        <v>1</v>
      </c>
      <c r="E404" s="28">
        <v>0</v>
      </c>
      <c r="F404" s="28">
        <v>0</v>
      </c>
      <c r="G404" s="29">
        <v>1</v>
      </c>
    </row>
    <row r="405" spans="1:7" ht="14.25" customHeight="1">
      <c r="A405" s="23">
        <v>387</v>
      </c>
      <c r="B405" s="27">
        <v>6</v>
      </c>
      <c r="C405" s="27">
        <v>6</v>
      </c>
      <c r="D405" s="28">
        <v>0</v>
      </c>
      <c r="E405" s="28">
        <v>0</v>
      </c>
      <c r="F405" s="28">
        <v>1</v>
      </c>
      <c r="G405" s="29">
        <v>0</v>
      </c>
    </row>
    <row r="406" spans="1:7" ht="14.25" customHeight="1">
      <c r="A406" s="23">
        <v>388</v>
      </c>
      <c r="B406" s="27">
        <v>6</v>
      </c>
      <c r="C406" s="27">
        <v>4</v>
      </c>
      <c r="D406" s="28">
        <v>1</v>
      </c>
      <c r="E406" s="28">
        <v>1</v>
      </c>
      <c r="F406" s="28">
        <v>0</v>
      </c>
      <c r="G406" s="29">
        <v>0</v>
      </c>
    </row>
    <row r="407" spans="1:7" ht="14.25" customHeight="1">
      <c r="A407" s="23">
        <v>389</v>
      </c>
      <c r="B407" s="27">
        <v>3</v>
      </c>
      <c r="C407" s="27">
        <v>4</v>
      </c>
      <c r="D407" s="28">
        <v>0</v>
      </c>
      <c r="E407" s="28">
        <v>1</v>
      </c>
      <c r="F407" s="28">
        <v>1</v>
      </c>
      <c r="G407" s="29">
        <v>0</v>
      </c>
    </row>
    <row r="408" spans="1:7" ht="14.25" customHeight="1">
      <c r="A408" s="23">
        <v>390</v>
      </c>
      <c r="B408" s="27">
        <v>7</v>
      </c>
      <c r="C408" s="27">
        <v>6</v>
      </c>
      <c r="D408" s="28">
        <v>1</v>
      </c>
      <c r="E408" s="28">
        <v>0</v>
      </c>
      <c r="F408" s="28">
        <v>0</v>
      </c>
      <c r="G408" s="29">
        <v>1</v>
      </c>
    </row>
    <row r="409" spans="1:7" ht="14.25" customHeight="1">
      <c r="A409" s="23">
        <v>391</v>
      </c>
      <c r="B409" s="27">
        <v>2</v>
      </c>
      <c r="C409" s="27">
        <v>3</v>
      </c>
      <c r="D409" s="28">
        <v>1</v>
      </c>
      <c r="E409" s="28">
        <v>1</v>
      </c>
      <c r="F409" s="28">
        <v>0</v>
      </c>
      <c r="G409" s="29">
        <v>0</v>
      </c>
    </row>
    <row r="410" spans="1:7" ht="14.25" customHeight="1">
      <c r="A410" s="23">
        <v>392</v>
      </c>
      <c r="B410" s="27">
        <v>6</v>
      </c>
      <c r="C410" s="27">
        <v>7</v>
      </c>
      <c r="D410" s="28">
        <v>0</v>
      </c>
      <c r="E410" s="28">
        <v>0</v>
      </c>
      <c r="F410" s="28">
        <v>1</v>
      </c>
      <c r="G410" s="29">
        <v>1</v>
      </c>
    </row>
    <row r="411" spans="1:7" ht="14.25" customHeight="1">
      <c r="A411" s="23">
        <v>393</v>
      </c>
      <c r="B411" s="27">
        <v>7</v>
      </c>
      <c r="C411" s="27">
        <v>7</v>
      </c>
      <c r="D411" s="28">
        <v>1</v>
      </c>
      <c r="E411" s="28">
        <v>1</v>
      </c>
      <c r="F411" s="28">
        <v>0</v>
      </c>
      <c r="G411" s="29">
        <v>0</v>
      </c>
    </row>
    <row r="412" spans="1:7" ht="14.25" customHeight="1">
      <c r="A412" s="23">
        <v>394</v>
      </c>
      <c r="B412" s="27">
        <v>6</v>
      </c>
      <c r="C412" s="27">
        <v>7</v>
      </c>
      <c r="D412" s="28">
        <v>1</v>
      </c>
      <c r="E412" s="28">
        <v>0</v>
      </c>
      <c r="F412" s="28">
        <v>0</v>
      </c>
      <c r="G412" s="29">
        <v>0</v>
      </c>
    </row>
    <row r="413" spans="1:7" ht="14.25" customHeight="1">
      <c r="A413" s="23">
        <v>395</v>
      </c>
      <c r="B413" s="27">
        <v>4</v>
      </c>
      <c r="C413" s="27">
        <v>3</v>
      </c>
      <c r="D413" s="28">
        <v>1</v>
      </c>
      <c r="E413" s="28">
        <v>0</v>
      </c>
      <c r="F413" s="28">
        <v>0</v>
      </c>
      <c r="G413" s="29">
        <v>1</v>
      </c>
    </row>
    <row r="414" spans="1:7" ht="14.25" customHeight="1">
      <c r="A414" s="30">
        <v>396</v>
      </c>
      <c r="B414" s="31">
        <v>6</v>
      </c>
      <c r="C414" s="31">
        <v>5</v>
      </c>
      <c r="D414" s="32">
        <v>0</v>
      </c>
      <c r="E414" s="32">
        <v>1</v>
      </c>
      <c r="F414" s="32">
        <v>0</v>
      </c>
      <c r="G414" s="33">
        <v>0</v>
      </c>
    </row>
    <row r="415" spans="1:7" ht="14.25" customHeight="1"/>
    <row r="416" spans="1:7" ht="14.25" customHeight="1"/>
    <row r="417" customFormat="1" ht="14.25" customHeight="1"/>
    <row r="418" customFormat="1" ht="14.25" customHeight="1"/>
    <row r="419" customFormat="1" ht="14.25" customHeight="1"/>
    <row r="420" customFormat="1" ht="14.25" customHeight="1"/>
    <row r="421" customFormat="1" ht="14.25" customHeight="1"/>
    <row r="422" customFormat="1" ht="14.25" customHeight="1"/>
    <row r="423" customFormat="1" ht="14.25" customHeight="1"/>
    <row r="424" customFormat="1" ht="14.25" customHeight="1"/>
    <row r="425" customFormat="1" ht="14.25" customHeight="1"/>
    <row r="426" customFormat="1" ht="14.25" customHeight="1"/>
    <row r="427" customFormat="1" ht="14.25" customHeight="1"/>
    <row r="428" customFormat="1" ht="14.25" customHeight="1"/>
    <row r="429" customFormat="1" ht="14.25" customHeight="1"/>
    <row r="430" customFormat="1" ht="14.25" customHeight="1"/>
    <row r="431" customFormat="1" ht="14.25" customHeight="1"/>
    <row r="432" customFormat="1" ht="14.25" customHeight="1"/>
    <row r="433" customFormat="1" ht="14.25" customHeight="1"/>
    <row r="434" customFormat="1" ht="14.25" customHeight="1"/>
    <row r="435" customFormat="1" ht="14.25" customHeight="1"/>
    <row r="436" customFormat="1" ht="14.25" customHeight="1"/>
    <row r="437" customFormat="1" ht="14.25" customHeight="1"/>
    <row r="438" customFormat="1" ht="14.25" customHeight="1"/>
    <row r="439" customFormat="1" ht="14.25" customHeight="1"/>
    <row r="440" customFormat="1" ht="14.25" customHeight="1"/>
    <row r="441" customFormat="1" ht="14.25" customHeight="1"/>
    <row r="442" customFormat="1" ht="14.25" customHeight="1"/>
    <row r="443" customFormat="1" ht="14.25" customHeight="1"/>
    <row r="444" customFormat="1" ht="14.25" customHeight="1"/>
    <row r="445" customFormat="1" ht="14.25" customHeight="1"/>
    <row r="446" customFormat="1" ht="14.25" customHeight="1"/>
    <row r="447" customFormat="1" ht="14.25" customHeight="1"/>
    <row r="448" customFormat="1" ht="14.25" customHeight="1"/>
    <row r="449" customFormat="1" ht="14.25" customHeight="1"/>
    <row r="450" customFormat="1" ht="14.25" customHeight="1"/>
    <row r="451" customFormat="1" ht="14.25" customHeight="1"/>
    <row r="452" customFormat="1" ht="14.25" customHeight="1"/>
    <row r="453" customFormat="1" ht="14.25" customHeight="1"/>
    <row r="454" customFormat="1" ht="14.25" customHeight="1"/>
    <row r="455" customFormat="1" ht="14.25" customHeight="1"/>
    <row r="456" customFormat="1" ht="14.25" customHeight="1"/>
    <row r="457" customFormat="1" ht="14.25" customHeight="1"/>
    <row r="458" customFormat="1" ht="14.25" customHeight="1"/>
    <row r="459" customFormat="1" ht="14.25" customHeight="1"/>
    <row r="460" customFormat="1" ht="14.25" customHeight="1"/>
    <row r="461" customFormat="1" ht="14.25" customHeight="1"/>
    <row r="462" customFormat="1" ht="14.25" customHeight="1"/>
    <row r="463" customFormat="1" ht="14.25" customHeight="1"/>
    <row r="464" customFormat="1" ht="14.25" customHeight="1"/>
    <row r="465" customFormat="1" ht="14.25" customHeight="1"/>
    <row r="466" customFormat="1" ht="14.25" customHeight="1"/>
    <row r="467" customFormat="1" ht="14.25" customHeight="1"/>
    <row r="468" customFormat="1" ht="14.25" customHeight="1"/>
    <row r="469" customFormat="1" ht="14.25" customHeight="1"/>
    <row r="470" customFormat="1" ht="14.25" customHeight="1"/>
    <row r="471" customFormat="1" ht="14.25" customHeight="1"/>
    <row r="472" customFormat="1" ht="14.25" customHeight="1"/>
    <row r="473" customFormat="1" ht="14.25" customHeight="1"/>
    <row r="474" customFormat="1" ht="14.25" customHeight="1"/>
    <row r="475" customFormat="1" ht="14.25" customHeight="1"/>
    <row r="476" customFormat="1" ht="14.25" customHeight="1"/>
    <row r="477" customFormat="1" ht="14.25" customHeight="1"/>
    <row r="478" customFormat="1" ht="14.25" customHeight="1"/>
    <row r="479" customFormat="1" ht="14.25" customHeight="1"/>
    <row r="480" customFormat="1" ht="14.25" customHeight="1"/>
    <row r="481" customFormat="1" ht="14.25" customHeight="1"/>
    <row r="482" customFormat="1" ht="14.25" customHeight="1"/>
    <row r="483" customFormat="1" ht="14.25" customHeight="1"/>
    <row r="484" customFormat="1" ht="14.25" customHeight="1"/>
    <row r="485" customFormat="1" ht="14.25" customHeight="1"/>
    <row r="486" customFormat="1" ht="14.25" customHeight="1"/>
    <row r="487" customFormat="1" ht="14.25" customHeight="1"/>
    <row r="488" customFormat="1" ht="14.25" customHeight="1"/>
    <row r="489" customFormat="1" ht="14.25" customHeight="1"/>
    <row r="490" customFormat="1" ht="14.25" customHeight="1"/>
    <row r="491" customFormat="1" ht="14.25" customHeight="1"/>
    <row r="492" customFormat="1" ht="14.25" customHeight="1"/>
    <row r="493" customFormat="1" ht="14.25" customHeight="1"/>
    <row r="494" customFormat="1" ht="14.25" customHeight="1"/>
    <row r="495" customFormat="1" ht="14.25" customHeight="1"/>
    <row r="496" customFormat="1" ht="14.25" customHeight="1"/>
    <row r="497" customFormat="1" ht="14.25" customHeight="1"/>
    <row r="498" customFormat="1" ht="14.25" customHeight="1"/>
    <row r="499" customFormat="1" ht="14.25" customHeight="1"/>
    <row r="500" customFormat="1" ht="14.25" customHeight="1"/>
    <row r="501" customFormat="1" ht="14.25" customHeight="1"/>
    <row r="502" customFormat="1" ht="14.25" customHeight="1"/>
    <row r="503" customFormat="1" ht="14.25" customHeight="1"/>
    <row r="504" customFormat="1" ht="14.25" customHeight="1"/>
    <row r="505" customFormat="1" ht="14.25" customHeight="1"/>
    <row r="506" customFormat="1" ht="14.25" customHeight="1"/>
    <row r="507" customFormat="1" ht="14.25" customHeight="1"/>
    <row r="508" customFormat="1" ht="14.25" customHeight="1"/>
    <row r="509" customFormat="1" ht="14.25" customHeight="1"/>
    <row r="510" customFormat="1" ht="14.25" customHeight="1"/>
    <row r="511" customFormat="1" ht="14.25" customHeight="1"/>
    <row r="512" customFormat="1" ht="14.25" customHeight="1"/>
    <row r="513" customFormat="1" ht="14.25" customHeight="1"/>
    <row r="514" customFormat="1" ht="14.25" customHeight="1"/>
    <row r="515" customFormat="1" ht="14.25" customHeight="1"/>
    <row r="516" customFormat="1" ht="14.25" customHeight="1"/>
    <row r="517" customFormat="1" ht="14.25" customHeight="1"/>
    <row r="518" customFormat="1" ht="14.25" customHeight="1"/>
    <row r="519" customFormat="1" ht="14.25" customHeight="1"/>
    <row r="520" customFormat="1" ht="14.25" customHeight="1"/>
    <row r="521" customFormat="1" ht="14.25" customHeight="1"/>
    <row r="522" customFormat="1" ht="14.25" customHeight="1"/>
    <row r="523" customFormat="1" ht="14.25" customHeight="1"/>
    <row r="524" customFormat="1" ht="14.25" customHeight="1"/>
    <row r="525" customFormat="1" ht="14.25" customHeight="1"/>
    <row r="526" customFormat="1" ht="14.25" customHeight="1"/>
    <row r="527" customFormat="1" ht="14.25" customHeight="1"/>
    <row r="528" customFormat="1" ht="14.25" customHeight="1"/>
    <row r="529" customFormat="1" ht="14.25" customHeight="1"/>
    <row r="530" customFormat="1" ht="14.25" customHeight="1"/>
    <row r="531" customFormat="1" ht="14.25" customHeight="1"/>
    <row r="532" customFormat="1" ht="14.25" customHeight="1"/>
    <row r="533" customFormat="1" ht="14.25" customHeight="1"/>
    <row r="534" customFormat="1" ht="14.25" customHeight="1"/>
    <row r="535" customFormat="1" ht="14.25" customHeight="1"/>
    <row r="536" customFormat="1" ht="14.25" customHeight="1"/>
    <row r="537" customFormat="1" ht="14.25" customHeight="1"/>
    <row r="538" customFormat="1" ht="14.25" customHeight="1"/>
    <row r="539" customFormat="1" ht="14.25" customHeight="1"/>
    <row r="540" customFormat="1" ht="14.25" customHeight="1"/>
    <row r="541" customFormat="1" ht="14.25" customHeight="1"/>
    <row r="542" customFormat="1" ht="14.25" customHeight="1"/>
    <row r="543" customFormat="1" ht="14.25" customHeight="1"/>
    <row r="544" customFormat="1" ht="14.25" customHeight="1"/>
    <row r="545" customFormat="1" ht="14.25" customHeight="1"/>
    <row r="546" customFormat="1" ht="14.25" customHeight="1"/>
    <row r="547" customFormat="1" ht="14.25" customHeight="1"/>
    <row r="548" customFormat="1" ht="14.25" customHeight="1"/>
    <row r="549" customFormat="1" ht="14.25" customHeight="1"/>
    <row r="550" customFormat="1" ht="14.25" customHeight="1"/>
    <row r="551" customFormat="1" ht="14.25" customHeight="1"/>
    <row r="552" customFormat="1" ht="14.25" customHeight="1"/>
    <row r="553" customFormat="1" ht="14.25" customHeight="1"/>
    <row r="554" customFormat="1" ht="14.25" customHeight="1"/>
    <row r="555" customFormat="1" ht="14.25" customHeight="1"/>
    <row r="556" customFormat="1" ht="14.25" customHeight="1"/>
    <row r="557" customFormat="1" ht="14.25" customHeight="1"/>
    <row r="558" customFormat="1" ht="14.25" customHeight="1"/>
    <row r="559" customFormat="1" ht="14.25" customHeight="1"/>
    <row r="560" customFormat="1" ht="14.25" customHeight="1"/>
    <row r="561" customFormat="1" ht="14.25" customHeight="1"/>
    <row r="562" customFormat="1" ht="14.25" customHeight="1"/>
    <row r="563" customFormat="1" ht="14.25" customHeight="1"/>
    <row r="564" customFormat="1" ht="14.25" customHeight="1"/>
    <row r="565" customFormat="1" ht="14.25" customHeight="1"/>
    <row r="566" customFormat="1" ht="14.25" customHeight="1"/>
    <row r="567" customFormat="1" ht="14.25" customHeight="1"/>
    <row r="568" customFormat="1" ht="14.25" customHeight="1"/>
    <row r="569" customFormat="1" ht="14.25" customHeight="1"/>
    <row r="570" customFormat="1" ht="14.25" customHeight="1"/>
    <row r="571" customFormat="1" ht="14.25" customHeight="1"/>
    <row r="572" customFormat="1" ht="14.25" customHeight="1"/>
    <row r="573" customFormat="1" ht="14.25" customHeight="1"/>
    <row r="574" customFormat="1" ht="14.25" customHeight="1"/>
    <row r="575" customFormat="1" ht="14.25" customHeight="1"/>
    <row r="576" customFormat="1" ht="14.25" customHeight="1"/>
    <row r="577" customFormat="1" ht="14.25" customHeight="1"/>
    <row r="578" customFormat="1" ht="14.25" customHeight="1"/>
    <row r="579" customFormat="1" ht="14.25" customHeight="1"/>
    <row r="580" customFormat="1" ht="14.25" customHeight="1"/>
    <row r="581" customFormat="1" ht="14.25" customHeight="1"/>
    <row r="582" customFormat="1" ht="14.25" customHeight="1"/>
    <row r="583" customFormat="1" ht="14.25" customHeight="1"/>
    <row r="584" customFormat="1" ht="14.25" customHeight="1"/>
    <row r="585" customFormat="1" ht="14.25" customHeight="1"/>
    <row r="586" customFormat="1" ht="14.25" customHeight="1"/>
    <row r="587" customFormat="1" ht="14.25" customHeight="1"/>
    <row r="588" customFormat="1" ht="14.25" customHeight="1"/>
    <row r="589" customFormat="1" ht="14.25" customHeight="1"/>
    <row r="590" customFormat="1" ht="14.25" customHeight="1"/>
    <row r="591" customFormat="1" ht="14.25" customHeight="1"/>
    <row r="592" customFormat="1" ht="14.25" customHeight="1"/>
    <row r="593" customFormat="1" ht="14.25" customHeight="1"/>
    <row r="594" customFormat="1" ht="14.25" customHeight="1"/>
    <row r="595" customFormat="1" ht="14.25" customHeight="1"/>
    <row r="596" customFormat="1" ht="14.25" customHeight="1"/>
    <row r="597" customFormat="1" ht="14.25" customHeight="1"/>
    <row r="598" customFormat="1" ht="14.25" customHeight="1"/>
    <row r="599" customFormat="1" ht="14.25" customHeight="1"/>
    <row r="600" customFormat="1" ht="14.25" customHeight="1"/>
    <row r="601" customFormat="1" ht="14.25" customHeight="1"/>
    <row r="602" customFormat="1" ht="14.25" customHeight="1"/>
    <row r="603" customFormat="1" ht="14.25" customHeight="1"/>
    <row r="604" customFormat="1" ht="14.25" customHeight="1"/>
    <row r="605" customFormat="1" ht="14.25" customHeight="1"/>
    <row r="606" customFormat="1" ht="14.25" customHeight="1"/>
    <row r="607" customFormat="1" ht="14.25" customHeight="1"/>
    <row r="608" customFormat="1" ht="14.25" customHeight="1"/>
    <row r="609" customFormat="1" ht="14.25" customHeight="1"/>
    <row r="610" customFormat="1" ht="14.25" customHeight="1"/>
    <row r="611" customFormat="1" ht="14.25" customHeight="1"/>
    <row r="612" customFormat="1" ht="14.25" customHeight="1"/>
    <row r="613" customFormat="1" ht="14.25" customHeight="1"/>
    <row r="614" customFormat="1" ht="14.25" customHeight="1"/>
    <row r="615" customFormat="1" ht="14.25" customHeight="1"/>
    <row r="616" customFormat="1" ht="14.25" customHeight="1"/>
    <row r="617" customFormat="1" ht="14.25" customHeight="1"/>
    <row r="618" customFormat="1" ht="14.25" customHeight="1"/>
    <row r="619" customFormat="1" ht="14.25" customHeight="1"/>
    <row r="620" customFormat="1" ht="14.25" customHeight="1"/>
    <row r="621" customFormat="1" ht="14.25" customHeight="1"/>
    <row r="622" customFormat="1" ht="14.25" customHeight="1"/>
    <row r="623" customFormat="1" ht="14.25" customHeight="1"/>
    <row r="624" customFormat="1" ht="14.25" customHeight="1"/>
    <row r="625" customFormat="1" ht="14.25" customHeight="1"/>
    <row r="626" customFormat="1" ht="14.25" customHeight="1"/>
    <row r="627" customFormat="1" ht="14.25" customHeight="1"/>
    <row r="628" customFormat="1" ht="14.25" customHeight="1"/>
    <row r="629" customFormat="1" ht="14.25" customHeight="1"/>
    <row r="630" customFormat="1" ht="14.25" customHeight="1"/>
    <row r="631" customFormat="1" ht="14.25" customHeight="1"/>
    <row r="632" customFormat="1" ht="14.25" customHeight="1"/>
    <row r="633" customFormat="1" ht="14.25" customHeight="1"/>
    <row r="634" customFormat="1" ht="14.25" customHeight="1"/>
    <row r="635" customFormat="1" ht="14.25" customHeight="1"/>
    <row r="636" customFormat="1" ht="14.25" customHeight="1"/>
    <row r="637" customFormat="1" ht="14.25" customHeight="1"/>
    <row r="638" customFormat="1" ht="14.25" customHeight="1"/>
    <row r="639" customFormat="1" ht="14.25" customHeight="1"/>
    <row r="640" customFormat="1" ht="14.25" customHeight="1"/>
    <row r="641" customFormat="1" ht="14.25" customHeight="1"/>
    <row r="642" customFormat="1" ht="14.25" customHeight="1"/>
    <row r="643" customFormat="1" ht="14.25" customHeight="1"/>
    <row r="644" customFormat="1" ht="14.25" customHeight="1"/>
    <row r="645" customFormat="1" ht="14.25" customHeight="1"/>
    <row r="646" customFormat="1" ht="14.25" customHeight="1"/>
    <row r="647" customFormat="1" ht="14.25" customHeight="1"/>
    <row r="648" customFormat="1" ht="14.25" customHeight="1"/>
    <row r="649" customFormat="1" ht="14.25" customHeight="1"/>
    <row r="650" customFormat="1" ht="14.25" customHeight="1"/>
    <row r="651" customFormat="1" ht="14.25" customHeight="1"/>
    <row r="652" customFormat="1" ht="14.25" customHeight="1"/>
    <row r="653" customFormat="1" ht="14.25" customHeight="1"/>
    <row r="654" customFormat="1" ht="14.25" customHeight="1"/>
    <row r="655" customFormat="1" ht="14.25" customHeight="1"/>
    <row r="656" customFormat="1" ht="14.25" customHeight="1"/>
    <row r="657" customFormat="1" ht="14.25" customHeight="1"/>
    <row r="658" customFormat="1" ht="14.25" customHeight="1"/>
    <row r="659" customFormat="1" ht="14.25" customHeight="1"/>
    <row r="660" customFormat="1" ht="14.25" customHeight="1"/>
    <row r="661" customFormat="1" ht="14.25" customHeight="1"/>
    <row r="662" customFormat="1" ht="14.25" customHeight="1"/>
    <row r="663" customFormat="1" ht="14.25" customHeight="1"/>
    <row r="664" customFormat="1" ht="14.25" customHeight="1"/>
    <row r="665" customFormat="1" ht="14.25" customHeight="1"/>
    <row r="666" customFormat="1" ht="14.25" customHeight="1"/>
    <row r="667" customFormat="1" ht="14.25" customHeight="1"/>
    <row r="668" customFormat="1" ht="14.25" customHeight="1"/>
    <row r="669" customFormat="1" ht="14.25" customHeight="1"/>
    <row r="670" customFormat="1" ht="14.25" customHeight="1"/>
    <row r="671" customFormat="1" ht="14.25" customHeight="1"/>
    <row r="672" customFormat="1" ht="14.25" customHeight="1"/>
    <row r="673" customFormat="1" ht="14.25" customHeight="1"/>
    <row r="674" customFormat="1" ht="14.25" customHeight="1"/>
    <row r="675" customFormat="1" ht="14.25" customHeight="1"/>
    <row r="676" customFormat="1" ht="14.25" customHeight="1"/>
    <row r="677" customFormat="1" ht="14.25" customHeight="1"/>
    <row r="678" customFormat="1" ht="14.25" customHeight="1"/>
    <row r="679" customFormat="1" ht="14.25" customHeight="1"/>
    <row r="680" customFormat="1" ht="14.25" customHeight="1"/>
    <row r="681" customFormat="1" ht="14.25" customHeight="1"/>
    <row r="682" customFormat="1" ht="14.25" customHeight="1"/>
    <row r="683" customFormat="1" ht="14.25" customHeight="1"/>
    <row r="684" customFormat="1" ht="14.25" customHeight="1"/>
    <row r="685" customFormat="1" ht="14.25" customHeight="1"/>
    <row r="686" customFormat="1" ht="14.25" customHeight="1"/>
    <row r="687" customFormat="1" ht="14.25" customHeight="1"/>
    <row r="688" customFormat="1" ht="14.25" customHeight="1"/>
    <row r="689" customFormat="1" ht="14.25" customHeight="1"/>
    <row r="690" customFormat="1" ht="14.25" customHeight="1"/>
    <row r="691" customFormat="1" ht="14.25" customHeight="1"/>
    <row r="692" customFormat="1" ht="14.25" customHeight="1"/>
    <row r="693" customFormat="1" ht="14.25" customHeight="1"/>
    <row r="694" customFormat="1" ht="14.25" customHeight="1"/>
    <row r="695" customFormat="1" ht="14.25" customHeight="1"/>
    <row r="696" customFormat="1" ht="14.25" customHeight="1"/>
    <row r="697" customFormat="1" ht="14.25" customHeight="1"/>
    <row r="698" customFormat="1" ht="14.25" customHeight="1"/>
    <row r="699" customFormat="1" ht="14.25" customHeight="1"/>
    <row r="700" customFormat="1" ht="14.25" customHeight="1"/>
    <row r="701" customFormat="1" ht="14.25" customHeight="1"/>
    <row r="702" customFormat="1" ht="14.25" customHeight="1"/>
    <row r="703" customFormat="1" ht="14.25" customHeight="1"/>
    <row r="704" customFormat="1" ht="14.25" customHeight="1"/>
    <row r="705" customFormat="1" ht="14.25" customHeight="1"/>
    <row r="706" customFormat="1" ht="14.25" customHeight="1"/>
    <row r="707" customFormat="1" ht="14.25" customHeight="1"/>
    <row r="708" customFormat="1" ht="14.25" customHeight="1"/>
    <row r="709" customFormat="1" ht="14.25" customHeight="1"/>
    <row r="710" customFormat="1" ht="14.25" customHeight="1"/>
    <row r="711" customFormat="1" ht="14.25" customHeight="1"/>
    <row r="712" customFormat="1" ht="14.25" customHeight="1"/>
    <row r="713" customFormat="1" ht="14.25" customHeight="1"/>
    <row r="714" customFormat="1" ht="14.25" customHeight="1"/>
    <row r="715" customFormat="1" ht="14.25" customHeight="1"/>
    <row r="716" customFormat="1" ht="14.25" customHeight="1"/>
    <row r="717" customFormat="1" ht="14.25" customHeight="1"/>
    <row r="718" customFormat="1" ht="14.25" customHeight="1"/>
    <row r="719" customFormat="1" ht="14.25" customHeight="1"/>
    <row r="720" customFormat="1" ht="14.25" customHeight="1"/>
    <row r="721" customFormat="1" ht="14.25" customHeight="1"/>
    <row r="722" customFormat="1" ht="14.25" customHeight="1"/>
    <row r="723" customFormat="1" ht="14.25" customHeight="1"/>
    <row r="724" customFormat="1" ht="14.25" customHeight="1"/>
    <row r="725" customFormat="1" ht="14.25" customHeight="1"/>
    <row r="726" customFormat="1" ht="14.25" customHeight="1"/>
    <row r="727" customFormat="1" ht="14.25" customHeight="1"/>
    <row r="728" customFormat="1" ht="14.25" customHeight="1"/>
    <row r="729" customFormat="1" ht="14.25" customHeight="1"/>
    <row r="730" customFormat="1" ht="14.25" customHeight="1"/>
    <row r="731" customFormat="1" ht="14.25" customHeight="1"/>
    <row r="732" customFormat="1" ht="14.25" customHeight="1"/>
    <row r="733" customFormat="1" ht="14.25" customHeight="1"/>
    <row r="734" customFormat="1" ht="14.25" customHeight="1"/>
    <row r="735" customFormat="1" ht="14.25" customHeight="1"/>
    <row r="736" customFormat="1" ht="14.25" customHeight="1"/>
    <row r="737" customFormat="1" ht="14.25" customHeight="1"/>
    <row r="738" customFormat="1" ht="14.25" customHeight="1"/>
    <row r="739" customFormat="1" ht="14.25" customHeight="1"/>
    <row r="740" customFormat="1" ht="14.25" customHeight="1"/>
    <row r="741" customFormat="1" ht="14.25" customHeight="1"/>
    <row r="742" customFormat="1" ht="14.25" customHeight="1"/>
    <row r="743" customFormat="1" ht="14.25" customHeight="1"/>
    <row r="744" customFormat="1" ht="14.25" customHeight="1"/>
    <row r="745" customFormat="1" ht="14.25" customHeight="1"/>
    <row r="746" customFormat="1" ht="14.25" customHeight="1"/>
    <row r="747" customFormat="1" ht="14.25" customHeight="1"/>
    <row r="748" customFormat="1" ht="14.25" customHeight="1"/>
    <row r="749" customFormat="1" ht="14.25" customHeight="1"/>
    <row r="750" customFormat="1" ht="14.25" customHeight="1"/>
    <row r="751" customFormat="1" ht="14.25" customHeight="1"/>
    <row r="752" customFormat="1" ht="14.25" customHeight="1"/>
    <row r="753" customFormat="1" ht="14.25" customHeight="1"/>
    <row r="754" customFormat="1" ht="14.25" customHeight="1"/>
    <row r="755" customFormat="1" ht="14.25" customHeight="1"/>
    <row r="756" customFormat="1" ht="14.25" customHeight="1"/>
    <row r="757" customFormat="1" ht="14.25" customHeight="1"/>
    <row r="758" customFormat="1" ht="14.25" customHeight="1"/>
    <row r="759" customFormat="1" ht="14.25" customHeight="1"/>
    <row r="760" customFormat="1" ht="14.25" customHeight="1"/>
    <row r="761" customFormat="1" ht="14.25" customHeight="1"/>
    <row r="762" customFormat="1" ht="14.25" customHeight="1"/>
    <row r="763" customFormat="1" ht="14.25" customHeight="1"/>
    <row r="764" customFormat="1" ht="14.25" customHeight="1"/>
    <row r="765" customFormat="1" ht="14.25" customHeight="1"/>
    <row r="766" customFormat="1" ht="14.25" customHeight="1"/>
    <row r="767" customFormat="1" ht="14.25" customHeight="1"/>
    <row r="768" customFormat="1" ht="14.25" customHeight="1"/>
    <row r="769" customFormat="1" ht="14.25" customHeight="1"/>
    <row r="770" customFormat="1" ht="14.25" customHeight="1"/>
    <row r="771" customFormat="1" ht="14.25" customHeight="1"/>
    <row r="772" customFormat="1" ht="14.25" customHeight="1"/>
    <row r="773" customFormat="1" ht="14.25" customHeight="1"/>
    <row r="774" customFormat="1" ht="14.25" customHeight="1"/>
    <row r="775" customFormat="1" ht="14.25" customHeight="1"/>
    <row r="776" customFormat="1" ht="14.25" customHeight="1"/>
    <row r="777" customFormat="1" ht="14.25" customHeight="1"/>
    <row r="778" customFormat="1" ht="14.25" customHeight="1"/>
    <row r="779" customFormat="1" ht="14.25" customHeight="1"/>
    <row r="780" customFormat="1" ht="14.25" customHeight="1"/>
    <row r="781" customFormat="1" ht="14.25" customHeight="1"/>
    <row r="782" customFormat="1" ht="14.25" customHeight="1"/>
    <row r="783" customFormat="1" ht="14.25" customHeight="1"/>
    <row r="784" customFormat="1" ht="14.25" customHeight="1"/>
    <row r="785" customFormat="1" ht="14.25" customHeight="1"/>
    <row r="786" customFormat="1" ht="14.25" customHeight="1"/>
    <row r="787" customFormat="1" ht="14.25" customHeight="1"/>
    <row r="788" customFormat="1" ht="14.25" customHeight="1"/>
    <row r="789" customFormat="1" ht="14.25" customHeight="1"/>
    <row r="790" customFormat="1" ht="14.25" customHeight="1"/>
    <row r="791" customFormat="1" ht="14.25" customHeight="1"/>
    <row r="792" customFormat="1" ht="14.25" customHeight="1"/>
    <row r="793" customFormat="1" ht="14.25" customHeight="1"/>
    <row r="794" customFormat="1" ht="14.25" customHeight="1"/>
    <row r="795" customFormat="1" ht="14.25" customHeight="1"/>
    <row r="796" customFormat="1" ht="14.25" customHeight="1"/>
    <row r="797" customFormat="1" ht="14.25" customHeight="1"/>
    <row r="798" customFormat="1" ht="14.25" customHeight="1"/>
    <row r="799" customFormat="1" ht="14.25" customHeight="1"/>
    <row r="800" customFormat="1" ht="14.25" customHeight="1"/>
    <row r="801" customFormat="1" ht="14.25" customHeight="1"/>
    <row r="802" customFormat="1" ht="14.25" customHeight="1"/>
    <row r="803" customFormat="1" ht="14.25" customHeight="1"/>
    <row r="804" customFormat="1" ht="14.25" customHeight="1"/>
    <row r="805" customFormat="1" ht="14.25" customHeight="1"/>
    <row r="806" customFormat="1" ht="14.25" customHeight="1"/>
    <row r="807" customFormat="1" ht="14.25" customHeight="1"/>
    <row r="808" customFormat="1" ht="14.25" customHeight="1"/>
    <row r="809" customFormat="1" ht="14.25" customHeight="1"/>
    <row r="810" customFormat="1" ht="14.25" customHeight="1"/>
    <row r="811" customFormat="1" ht="14.25" customHeight="1"/>
    <row r="812" customFormat="1" ht="14.25" customHeight="1"/>
    <row r="813" customFormat="1" ht="14.25" customHeight="1"/>
    <row r="814" customFormat="1" ht="14.25" customHeight="1"/>
    <row r="815" customFormat="1" ht="14.25" customHeight="1"/>
    <row r="816" customFormat="1" ht="14.25" customHeight="1"/>
    <row r="817" customFormat="1" ht="14.25" customHeight="1"/>
    <row r="818" customFormat="1" ht="14.25" customHeight="1"/>
    <row r="819" customFormat="1" ht="14.25" customHeight="1"/>
    <row r="820" customFormat="1" ht="14.25" customHeight="1"/>
    <row r="821" customFormat="1" ht="14.25" customHeight="1"/>
    <row r="822" customFormat="1" ht="14.25" customHeight="1"/>
    <row r="823" customFormat="1" ht="14.25" customHeight="1"/>
    <row r="824" customFormat="1" ht="14.25" customHeight="1"/>
    <row r="825" customFormat="1" ht="14.25" customHeight="1"/>
    <row r="826" customFormat="1" ht="14.25" customHeight="1"/>
    <row r="827" customFormat="1" ht="14.25" customHeight="1"/>
    <row r="828" customFormat="1" ht="14.25" customHeight="1"/>
    <row r="829" customFormat="1" ht="14.25" customHeight="1"/>
    <row r="830" customFormat="1" ht="14.25" customHeight="1"/>
    <row r="831" customFormat="1" ht="14.25" customHeight="1"/>
    <row r="832" customFormat="1" ht="14.25" customHeight="1"/>
    <row r="833" customFormat="1" ht="14.25" customHeight="1"/>
    <row r="834" customFormat="1" ht="14.25" customHeight="1"/>
    <row r="835" customFormat="1" ht="14.25" customHeight="1"/>
    <row r="836" customFormat="1" ht="14.25" customHeight="1"/>
    <row r="837" customFormat="1" ht="14.25" customHeight="1"/>
    <row r="838" customFormat="1" ht="14.25" customHeight="1"/>
    <row r="839" customFormat="1" ht="14.25" customHeight="1"/>
    <row r="840" customFormat="1" ht="14.25" customHeight="1"/>
    <row r="841" customFormat="1" ht="14.25" customHeight="1"/>
    <row r="842" customFormat="1" ht="14.25" customHeight="1"/>
    <row r="843" customFormat="1" ht="14.25" customHeight="1"/>
    <row r="844" customFormat="1" ht="14.25" customHeight="1"/>
    <row r="845" customFormat="1" ht="14.25" customHeight="1"/>
    <row r="846" customFormat="1" ht="14.25" customHeight="1"/>
    <row r="847" customFormat="1" ht="14.25" customHeight="1"/>
    <row r="848" customFormat="1" ht="14.25" customHeight="1"/>
    <row r="849" customFormat="1" ht="14.25" customHeight="1"/>
    <row r="850" customFormat="1" ht="14.25" customHeight="1"/>
    <row r="851" customFormat="1" ht="14.25" customHeight="1"/>
    <row r="852" customFormat="1" ht="14.25" customHeight="1"/>
    <row r="853" customFormat="1" ht="14.25" customHeight="1"/>
    <row r="854" customFormat="1" ht="14.25" customHeight="1"/>
    <row r="855" customFormat="1" ht="14.25" customHeight="1"/>
    <row r="856" customFormat="1" ht="14.25" customHeight="1"/>
    <row r="857" customFormat="1" ht="14.25" customHeight="1"/>
    <row r="858" customFormat="1" ht="14.25" customHeight="1"/>
    <row r="859" customFormat="1" ht="14.25" customHeight="1"/>
    <row r="860" customFormat="1" ht="14.25" customHeight="1"/>
    <row r="861" customFormat="1" ht="14.25" customHeight="1"/>
    <row r="862" customFormat="1" ht="14.25" customHeight="1"/>
    <row r="863" customFormat="1" ht="14.25" customHeight="1"/>
    <row r="864" customFormat="1" ht="14.25" customHeight="1"/>
    <row r="865" customFormat="1" ht="14.25" customHeight="1"/>
    <row r="866" customFormat="1" ht="14.25" customHeight="1"/>
    <row r="867" customFormat="1" ht="14.25" customHeight="1"/>
    <row r="868" customFormat="1" ht="14.25" customHeight="1"/>
    <row r="869" customFormat="1" ht="14.25" customHeight="1"/>
    <row r="870" customFormat="1" ht="14.25" customHeight="1"/>
    <row r="871" customFormat="1" ht="14.25" customHeight="1"/>
    <row r="872" customFormat="1" ht="14.25" customHeight="1"/>
    <row r="873" customFormat="1" ht="14.25" customHeight="1"/>
    <row r="874" customFormat="1" ht="14.25" customHeight="1"/>
    <row r="875" customFormat="1" ht="14.25" customHeight="1"/>
    <row r="876" customFormat="1" ht="14.25" customHeight="1"/>
    <row r="877" customFormat="1" ht="14.25" customHeight="1"/>
    <row r="878" customFormat="1" ht="14.25" customHeight="1"/>
    <row r="879" customFormat="1" ht="14.25" customHeight="1"/>
    <row r="880" customFormat="1" ht="14.25" customHeight="1"/>
    <row r="881" customFormat="1" ht="14.25" customHeight="1"/>
    <row r="882" customFormat="1" ht="14.25" customHeight="1"/>
    <row r="883" customFormat="1" ht="14.25" customHeight="1"/>
    <row r="884" customFormat="1" ht="14.25" customHeight="1"/>
    <row r="885" customFormat="1" ht="14.25" customHeight="1"/>
    <row r="886" customFormat="1" ht="14.25" customHeight="1"/>
    <row r="887" customFormat="1" ht="14.25" customHeight="1"/>
    <row r="888" customFormat="1" ht="14.25" customHeight="1"/>
    <row r="889" customFormat="1" ht="14.25" customHeight="1"/>
    <row r="890" customFormat="1" ht="14.25" customHeight="1"/>
    <row r="891" customFormat="1" ht="14.25" customHeight="1"/>
    <row r="892" customFormat="1" ht="14.25" customHeight="1"/>
    <row r="893" customFormat="1" ht="14.25" customHeight="1"/>
    <row r="894" customFormat="1" ht="14.25" customHeight="1"/>
    <row r="895" customFormat="1" ht="14.25" customHeight="1"/>
    <row r="896" customFormat="1" ht="14.25" customHeight="1"/>
    <row r="897" customFormat="1" ht="14.25" customHeight="1"/>
    <row r="898" customFormat="1" ht="14.25" customHeight="1"/>
    <row r="899" customFormat="1" ht="14.25" customHeight="1"/>
    <row r="900" customFormat="1" ht="14.25" customHeight="1"/>
    <row r="901" customFormat="1" ht="14.25" customHeight="1"/>
    <row r="902" customFormat="1" ht="14.25" customHeight="1"/>
    <row r="903" customFormat="1" ht="14.25" customHeight="1"/>
    <row r="904" customFormat="1" ht="14.25" customHeight="1"/>
    <row r="905" customFormat="1" ht="14.25" customHeight="1"/>
    <row r="906" customFormat="1" ht="14.25" customHeight="1"/>
    <row r="907" customFormat="1" ht="14.25" customHeight="1"/>
    <row r="908" customFormat="1" ht="14.25" customHeight="1"/>
    <row r="909" customFormat="1" ht="14.25" customHeight="1"/>
    <row r="910" customFormat="1" ht="14.25" customHeight="1"/>
    <row r="911" customFormat="1" ht="14.25" customHeight="1"/>
    <row r="912" customFormat="1" ht="14.25" customHeight="1"/>
    <row r="913" customFormat="1" ht="14.25" customHeight="1"/>
    <row r="914" customFormat="1" ht="14.25" customHeight="1"/>
    <row r="915" customFormat="1" ht="14.25" customHeight="1"/>
    <row r="916" customFormat="1" ht="14.25" customHeight="1"/>
    <row r="917" customFormat="1" ht="14.25" customHeight="1"/>
    <row r="918" customFormat="1" ht="14.25" customHeight="1"/>
    <row r="919" customFormat="1" ht="14.25" customHeight="1"/>
    <row r="920" customFormat="1" ht="14.25" customHeight="1"/>
    <row r="921" customFormat="1" ht="14.25" customHeight="1"/>
    <row r="922" customFormat="1" ht="14.25" customHeight="1"/>
    <row r="923" customFormat="1" ht="14.25" customHeight="1"/>
    <row r="924" customFormat="1" ht="14.25" customHeight="1"/>
    <row r="925" customFormat="1" ht="14.25" customHeight="1"/>
    <row r="926" customFormat="1" ht="14.25" customHeight="1"/>
    <row r="927" customFormat="1" ht="14.25" customHeight="1"/>
    <row r="928" customFormat="1" ht="14.25" customHeight="1"/>
    <row r="929" customFormat="1" ht="14.25" customHeight="1"/>
    <row r="930" customFormat="1" ht="14.25" customHeight="1"/>
    <row r="931" customFormat="1" ht="14.25" customHeight="1"/>
    <row r="932" customFormat="1" ht="14.25" customHeight="1"/>
    <row r="933" customFormat="1" ht="14.25" customHeight="1"/>
    <row r="934" customFormat="1" ht="14.25" customHeight="1"/>
    <row r="935" customFormat="1" ht="14.25" customHeight="1"/>
    <row r="936" customFormat="1" ht="14.25" customHeight="1"/>
    <row r="937" customFormat="1" ht="14.25" customHeight="1"/>
    <row r="938" customFormat="1" ht="14.25" customHeight="1"/>
    <row r="939" customFormat="1" ht="14.25" customHeight="1"/>
    <row r="940" customFormat="1" ht="14.25" customHeight="1"/>
    <row r="941" customFormat="1" ht="14.25" customHeight="1"/>
    <row r="942" customFormat="1" ht="14.25" customHeight="1"/>
    <row r="943" customFormat="1" ht="14.25" customHeight="1"/>
    <row r="944" customFormat="1" ht="14.25" customHeight="1"/>
    <row r="945" customFormat="1" ht="14.25" customHeight="1"/>
    <row r="946" customFormat="1" ht="14.25" customHeight="1"/>
    <row r="947" customFormat="1" ht="14.25" customHeight="1"/>
    <row r="948" customFormat="1" ht="14.25" customHeight="1"/>
    <row r="949" customFormat="1" ht="14.25" customHeight="1"/>
    <row r="950" customFormat="1" ht="14.25" customHeight="1"/>
    <row r="951" customFormat="1" ht="14.25" customHeight="1"/>
    <row r="952" customFormat="1" ht="14.25" customHeight="1"/>
    <row r="953" customFormat="1" ht="14.25" customHeight="1"/>
    <row r="954" customFormat="1" ht="14.25" customHeight="1"/>
    <row r="955" customFormat="1" ht="14.25" customHeight="1"/>
    <row r="956" customFormat="1" ht="14.25" customHeight="1"/>
    <row r="957" customFormat="1" ht="14.25" customHeight="1"/>
    <row r="958" customFormat="1" ht="14.25" customHeight="1"/>
    <row r="959" customFormat="1" ht="14.25" customHeight="1"/>
    <row r="960" customFormat="1" ht="14.25" customHeight="1"/>
    <row r="961" customFormat="1" ht="14.25" customHeight="1"/>
    <row r="962" customFormat="1" ht="14.25" customHeight="1"/>
    <row r="963" customFormat="1" ht="14.25" customHeight="1"/>
    <row r="964" customFormat="1" ht="14.25" customHeight="1"/>
    <row r="965" customFormat="1" ht="14.25" customHeight="1"/>
    <row r="966" customFormat="1" ht="14.25" customHeight="1"/>
    <row r="967" customFormat="1" ht="14.25" customHeight="1"/>
    <row r="968" customFormat="1" ht="14.25" customHeight="1"/>
    <row r="969" customFormat="1" ht="14.25" customHeight="1"/>
    <row r="970" customFormat="1" ht="14.25" customHeight="1"/>
    <row r="971" customFormat="1" ht="14.25" customHeight="1"/>
    <row r="972" customFormat="1" ht="14.25" customHeight="1"/>
    <row r="973" customFormat="1" ht="14.25" customHeight="1"/>
    <row r="974" customFormat="1" ht="14.25" customHeight="1"/>
    <row r="975" customFormat="1" ht="14.25" customHeight="1"/>
    <row r="976" customFormat="1" ht="14.25" customHeight="1"/>
    <row r="977" customFormat="1" ht="14.25" customHeight="1"/>
    <row r="978" customFormat="1" ht="14.25" customHeight="1"/>
    <row r="979" customFormat="1" ht="14.25" customHeight="1"/>
    <row r="980" customFormat="1" ht="14.25" customHeight="1"/>
    <row r="981" customFormat="1" ht="14.25" customHeight="1"/>
    <row r="982" customFormat="1" ht="14.25" customHeight="1"/>
    <row r="983" customFormat="1" ht="14.25" customHeight="1"/>
    <row r="984" customFormat="1" ht="14.25" customHeight="1"/>
    <row r="985" customFormat="1" ht="14.25" customHeight="1"/>
    <row r="986" customFormat="1" ht="14.25" customHeight="1"/>
    <row r="987" customFormat="1" ht="14.25" customHeight="1"/>
    <row r="988" customFormat="1" ht="14.25" customHeight="1"/>
    <row r="989" customFormat="1" ht="14.25" customHeight="1"/>
    <row r="990" customFormat="1" ht="14.25" customHeight="1"/>
    <row r="991" customFormat="1" ht="14.25" customHeight="1"/>
    <row r="992" customFormat="1" ht="14.25" customHeight="1"/>
    <row r="993" customFormat="1" ht="14.25" customHeight="1"/>
    <row r="994" customFormat="1" ht="14.25" customHeight="1"/>
    <row r="995" customFormat="1" ht="14.25" customHeight="1"/>
    <row r="996" customFormat="1" ht="14.25" customHeight="1"/>
    <row r="997" customFormat="1" ht="14.25" customHeight="1"/>
    <row r="998" customFormat="1" ht="14.25" customHeight="1"/>
    <row r="999" customFormat="1" ht="14.25" customHeight="1"/>
    <row r="1000" customFormat="1" ht="14.25" customHeight="1"/>
  </sheetData>
  <mergeCells count="2">
    <mergeCell ref="A3:I3"/>
    <mergeCell ref="A16:H16"/>
  </mergeCells>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367DA-293F-402A-BB07-57B4AC26ABCD}">
  <sheetPr>
    <tabColor theme="8"/>
  </sheetPr>
  <dimension ref="A1:I400"/>
  <sheetViews>
    <sheetView workbookViewId="0">
      <selection activeCell="S9" sqref="S9"/>
    </sheetView>
  </sheetViews>
  <sheetFormatPr defaultRowHeight="14.5"/>
  <cols>
    <col min="5" max="5" width="14.26953125" customWidth="1"/>
  </cols>
  <sheetData>
    <row r="1" spans="1:6">
      <c r="A1" s="34" t="s">
        <v>44</v>
      </c>
    </row>
    <row r="2" spans="1:6">
      <c r="A2" s="34" t="s">
        <v>45</v>
      </c>
    </row>
    <row r="4" spans="1:6" ht="29">
      <c r="A4" s="35" t="s">
        <v>37</v>
      </c>
      <c r="B4" s="35" t="s">
        <v>38</v>
      </c>
      <c r="C4" s="35" t="s">
        <v>39</v>
      </c>
      <c r="E4" s="36" t="s">
        <v>46</v>
      </c>
      <c r="F4" s="24">
        <f>CORREL(B5:B400,C5:C400)</f>
        <v>0.82254847174157386</v>
      </c>
    </row>
    <row r="5" spans="1:6">
      <c r="A5" s="27">
        <v>1</v>
      </c>
      <c r="B5" s="24">
        <v>2</v>
      </c>
      <c r="C5" s="24">
        <v>3</v>
      </c>
    </row>
    <row r="6" spans="1:6">
      <c r="A6" s="27">
        <v>2</v>
      </c>
      <c r="B6" s="24">
        <v>4</v>
      </c>
      <c r="C6" s="24">
        <v>6</v>
      </c>
    </row>
    <row r="7" spans="1:6">
      <c r="A7" s="27">
        <v>3</v>
      </c>
      <c r="B7" s="24">
        <v>5</v>
      </c>
      <c r="C7" s="24">
        <v>5</v>
      </c>
    </row>
    <row r="8" spans="1:6">
      <c r="A8" s="27">
        <v>4</v>
      </c>
      <c r="B8" s="24">
        <v>5</v>
      </c>
      <c r="C8" s="24">
        <v>6</v>
      </c>
    </row>
    <row r="9" spans="1:6">
      <c r="A9" s="27">
        <v>5</v>
      </c>
      <c r="B9" s="24">
        <v>3</v>
      </c>
      <c r="C9" s="24">
        <v>5</v>
      </c>
    </row>
    <row r="10" spans="1:6">
      <c r="A10" s="27">
        <v>6</v>
      </c>
      <c r="B10" s="27">
        <v>4</v>
      </c>
      <c r="C10" s="27">
        <v>5</v>
      </c>
    </row>
    <row r="11" spans="1:6">
      <c r="A11" s="27">
        <v>7</v>
      </c>
      <c r="B11" s="27">
        <v>7</v>
      </c>
      <c r="C11" s="27">
        <v>6</v>
      </c>
    </row>
    <row r="12" spans="1:6">
      <c r="A12" s="27">
        <v>8</v>
      </c>
      <c r="B12" s="27">
        <v>4</v>
      </c>
      <c r="C12" s="27">
        <v>4</v>
      </c>
    </row>
    <row r="13" spans="1:6">
      <c r="A13" s="27">
        <v>9</v>
      </c>
      <c r="B13" s="27">
        <v>7</v>
      </c>
      <c r="C13" s="27">
        <v>6</v>
      </c>
    </row>
    <row r="14" spans="1:6">
      <c r="A14" s="27">
        <v>10</v>
      </c>
      <c r="B14" s="27">
        <v>3</v>
      </c>
      <c r="C14" s="27">
        <v>4</v>
      </c>
    </row>
    <row r="15" spans="1:6">
      <c r="A15" s="27">
        <v>11</v>
      </c>
      <c r="B15" s="27">
        <v>5</v>
      </c>
      <c r="C15" s="27">
        <v>6</v>
      </c>
    </row>
    <row r="16" spans="1:6">
      <c r="A16" s="27">
        <v>12</v>
      </c>
      <c r="B16" s="27">
        <v>4</v>
      </c>
      <c r="C16" s="27">
        <v>4</v>
      </c>
    </row>
    <row r="17" spans="1:9">
      <c r="A17" s="27">
        <v>13</v>
      </c>
      <c r="B17" s="27">
        <v>4</v>
      </c>
      <c r="C17" s="27">
        <v>3</v>
      </c>
    </row>
    <row r="18" spans="1:9">
      <c r="A18" s="27">
        <v>14</v>
      </c>
      <c r="B18" s="27">
        <v>4</v>
      </c>
      <c r="C18" s="27">
        <v>4</v>
      </c>
      <c r="I18" s="61" t="s">
        <v>47</v>
      </c>
    </row>
    <row r="19" spans="1:9">
      <c r="A19" s="27">
        <v>15</v>
      </c>
      <c r="B19" s="27">
        <v>6</v>
      </c>
      <c r="C19" s="27">
        <v>6</v>
      </c>
      <c r="I19" s="61" t="s">
        <v>48</v>
      </c>
    </row>
    <row r="20" spans="1:9">
      <c r="A20" s="27">
        <v>16</v>
      </c>
      <c r="B20" s="27">
        <v>4</v>
      </c>
      <c r="C20" s="27">
        <v>6</v>
      </c>
    </row>
    <row r="21" spans="1:9">
      <c r="A21" s="27">
        <v>17</v>
      </c>
      <c r="B21" s="27">
        <v>6</v>
      </c>
      <c r="C21" s="27">
        <v>4</v>
      </c>
    </row>
    <row r="22" spans="1:9">
      <c r="A22" s="27">
        <v>18</v>
      </c>
      <c r="B22" s="27">
        <v>1</v>
      </c>
      <c r="C22" s="27">
        <v>1</v>
      </c>
    </row>
    <row r="23" spans="1:9">
      <c r="A23" s="27">
        <v>19</v>
      </c>
      <c r="B23" s="27">
        <v>2</v>
      </c>
      <c r="C23" s="27">
        <v>2</v>
      </c>
    </row>
    <row r="24" spans="1:9">
      <c r="A24" s="27">
        <v>20</v>
      </c>
      <c r="B24" s="27">
        <v>5</v>
      </c>
      <c r="C24" s="27">
        <v>5</v>
      </c>
    </row>
    <row r="25" spans="1:9">
      <c r="A25" s="27">
        <v>21</v>
      </c>
      <c r="B25" s="27">
        <v>3</v>
      </c>
      <c r="C25" s="27">
        <v>4</v>
      </c>
    </row>
    <row r="26" spans="1:9">
      <c r="A26" s="27">
        <v>22</v>
      </c>
      <c r="B26" s="27">
        <v>5</v>
      </c>
      <c r="C26" s="27">
        <v>6</v>
      </c>
    </row>
    <row r="27" spans="1:9">
      <c r="A27" s="27">
        <v>23</v>
      </c>
      <c r="B27" s="27">
        <v>7</v>
      </c>
      <c r="C27" s="27">
        <v>7</v>
      </c>
    </row>
    <row r="28" spans="1:9">
      <c r="A28" s="27">
        <v>24</v>
      </c>
      <c r="B28" s="27">
        <v>6</v>
      </c>
      <c r="C28" s="27">
        <v>7</v>
      </c>
    </row>
    <row r="29" spans="1:9">
      <c r="A29" s="27">
        <v>25</v>
      </c>
      <c r="B29" s="27">
        <v>5</v>
      </c>
      <c r="C29" s="27">
        <v>3</v>
      </c>
    </row>
    <row r="30" spans="1:9">
      <c r="A30" s="27">
        <v>26</v>
      </c>
      <c r="B30" s="27">
        <v>7</v>
      </c>
      <c r="C30" s="27">
        <v>6</v>
      </c>
    </row>
    <row r="31" spans="1:9">
      <c r="A31" s="27">
        <v>27</v>
      </c>
      <c r="B31" s="27">
        <v>7</v>
      </c>
      <c r="C31" s="27">
        <v>5</v>
      </c>
    </row>
    <row r="32" spans="1:9">
      <c r="A32" s="27">
        <v>28</v>
      </c>
      <c r="B32" s="27">
        <v>4</v>
      </c>
      <c r="C32" s="27">
        <v>4</v>
      </c>
    </row>
    <row r="33" spans="1:3">
      <c r="A33" s="27">
        <v>29</v>
      </c>
      <c r="B33" s="27">
        <v>4</v>
      </c>
      <c r="C33" s="27">
        <v>4</v>
      </c>
    </row>
    <row r="34" spans="1:3">
      <c r="A34" s="27">
        <v>30</v>
      </c>
      <c r="B34" s="27">
        <v>1</v>
      </c>
      <c r="C34" s="27">
        <v>1</v>
      </c>
    </row>
    <row r="35" spans="1:3">
      <c r="A35" s="27">
        <v>31</v>
      </c>
      <c r="B35" s="27">
        <v>5</v>
      </c>
      <c r="C35" s="27">
        <v>4</v>
      </c>
    </row>
    <row r="36" spans="1:3">
      <c r="A36" s="27">
        <v>32</v>
      </c>
      <c r="B36" s="27">
        <v>3</v>
      </c>
      <c r="C36" s="27">
        <v>5</v>
      </c>
    </row>
    <row r="37" spans="1:3">
      <c r="A37" s="27">
        <v>33</v>
      </c>
      <c r="B37" s="27">
        <v>5</v>
      </c>
      <c r="C37" s="27">
        <v>5</v>
      </c>
    </row>
    <row r="38" spans="1:3">
      <c r="A38" s="27">
        <v>34</v>
      </c>
      <c r="B38" s="27">
        <v>5</v>
      </c>
      <c r="C38" s="27">
        <v>7</v>
      </c>
    </row>
    <row r="39" spans="1:3">
      <c r="A39" s="27">
        <v>35</v>
      </c>
      <c r="B39" s="27">
        <v>4</v>
      </c>
      <c r="C39" s="27">
        <v>4</v>
      </c>
    </row>
    <row r="40" spans="1:3">
      <c r="A40" s="27">
        <v>36</v>
      </c>
      <c r="B40" s="27">
        <v>4</v>
      </c>
      <c r="C40" s="27">
        <v>6</v>
      </c>
    </row>
    <row r="41" spans="1:3">
      <c r="A41" s="27">
        <v>37</v>
      </c>
      <c r="B41" s="27">
        <v>7</v>
      </c>
      <c r="C41" s="27">
        <v>7</v>
      </c>
    </row>
    <row r="42" spans="1:3">
      <c r="A42" s="27">
        <v>38</v>
      </c>
      <c r="B42" s="27">
        <v>4</v>
      </c>
      <c r="C42" s="27">
        <v>4</v>
      </c>
    </row>
    <row r="43" spans="1:3">
      <c r="A43" s="27">
        <v>39</v>
      </c>
      <c r="B43" s="27">
        <v>4</v>
      </c>
      <c r="C43" s="27">
        <v>4</v>
      </c>
    </row>
    <row r="44" spans="1:3">
      <c r="A44" s="27">
        <v>40</v>
      </c>
      <c r="B44" s="27">
        <v>6</v>
      </c>
      <c r="C44" s="27">
        <v>7</v>
      </c>
    </row>
    <row r="45" spans="1:3">
      <c r="A45" s="27">
        <v>41</v>
      </c>
      <c r="B45" s="27">
        <v>6</v>
      </c>
      <c r="C45" s="27">
        <v>7</v>
      </c>
    </row>
    <row r="46" spans="1:3">
      <c r="A46" s="27">
        <v>42</v>
      </c>
      <c r="B46" s="27">
        <v>6</v>
      </c>
      <c r="C46" s="27">
        <v>7</v>
      </c>
    </row>
    <row r="47" spans="1:3">
      <c r="A47" s="27">
        <v>43</v>
      </c>
      <c r="B47" s="27">
        <v>5</v>
      </c>
      <c r="C47" s="27">
        <v>5</v>
      </c>
    </row>
    <row r="48" spans="1:3">
      <c r="A48" s="27">
        <v>44</v>
      </c>
      <c r="B48" s="27">
        <v>5</v>
      </c>
      <c r="C48" s="27">
        <v>6</v>
      </c>
    </row>
    <row r="49" spans="1:3">
      <c r="A49" s="27">
        <v>45</v>
      </c>
      <c r="B49" s="27">
        <v>5</v>
      </c>
      <c r="C49" s="27">
        <v>4</v>
      </c>
    </row>
    <row r="50" spans="1:3">
      <c r="A50" s="27">
        <v>46</v>
      </c>
      <c r="B50" s="27">
        <v>7</v>
      </c>
      <c r="C50" s="27">
        <v>7</v>
      </c>
    </row>
    <row r="51" spans="1:3">
      <c r="A51" s="27">
        <v>47</v>
      </c>
      <c r="B51" s="27">
        <v>5</v>
      </c>
      <c r="C51" s="27">
        <v>5</v>
      </c>
    </row>
    <row r="52" spans="1:3">
      <c r="A52" s="27">
        <v>48</v>
      </c>
      <c r="B52" s="27">
        <v>5</v>
      </c>
      <c r="C52" s="27">
        <v>3</v>
      </c>
    </row>
    <row r="53" spans="1:3">
      <c r="A53" s="27">
        <v>49</v>
      </c>
      <c r="B53" s="27">
        <v>5</v>
      </c>
      <c r="C53" s="27">
        <v>5</v>
      </c>
    </row>
    <row r="54" spans="1:3">
      <c r="A54" s="27">
        <v>50</v>
      </c>
      <c r="B54" s="27">
        <v>5</v>
      </c>
      <c r="C54" s="27">
        <v>5</v>
      </c>
    </row>
    <row r="55" spans="1:3">
      <c r="A55" s="27">
        <v>51</v>
      </c>
      <c r="B55" s="27">
        <v>7</v>
      </c>
      <c r="C55" s="27">
        <v>7</v>
      </c>
    </row>
    <row r="56" spans="1:3">
      <c r="A56" s="27">
        <v>52</v>
      </c>
      <c r="B56" s="27">
        <v>6</v>
      </c>
      <c r="C56" s="27">
        <v>6</v>
      </c>
    </row>
    <row r="57" spans="1:3">
      <c r="A57" s="27">
        <v>53</v>
      </c>
      <c r="B57" s="27">
        <v>2</v>
      </c>
      <c r="C57" s="27">
        <v>2</v>
      </c>
    </row>
    <row r="58" spans="1:3">
      <c r="A58" s="27">
        <v>54</v>
      </c>
      <c r="B58" s="27">
        <v>6</v>
      </c>
      <c r="C58" s="27">
        <v>5</v>
      </c>
    </row>
    <row r="59" spans="1:3">
      <c r="A59" s="27">
        <v>55</v>
      </c>
      <c r="B59" s="27">
        <v>6</v>
      </c>
      <c r="C59" s="27">
        <v>6</v>
      </c>
    </row>
    <row r="60" spans="1:3">
      <c r="A60" s="27">
        <v>56</v>
      </c>
      <c r="B60" s="27">
        <v>4</v>
      </c>
      <c r="C60" s="27">
        <v>5</v>
      </c>
    </row>
    <row r="61" spans="1:3">
      <c r="A61" s="27">
        <v>57</v>
      </c>
      <c r="B61" s="27">
        <v>4</v>
      </c>
      <c r="C61" s="27">
        <v>5</v>
      </c>
    </row>
    <row r="62" spans="1:3">
      <c r="A62" s="27">
        <v>58</v>
      </c>
      <c r="B62" s="27">
        <v>7</v>
      </c>
      <c r="C62" s="27">
        <v>7</v>
      </c>
    </row>
    <row r="63" spans="1:3">
      <c r="A63" s="27">
        <v>59</v>
      </c>
      <c r="B63" s="27">
        <v>3</v>
      </c>
      <c r="C63" s="27">
        <v>3</v>
      </c>
    </row>
    <row r="64" spans="1:3">
      <c r="A64" s="27">
        <v>60</v>
      </c>
      <c r="B64" s="27">
        <v>6</v>
      </c>
      <c r="C64" s="27">
        <v>6</v>
      </c>
    </row>
    <row r="65" spans="1:3">
      <c r="A65" s="27">
        <v>61</v>
      </c>
      <c r="B65" s="27">
        <v>4</v>
      </c>
      <c r="C65" s="27">
        <v>3</v>
      </c>
    </row>
    <row r="66" spans="1:3">
      <c r="A66" s="27">
        <v>62</v>
      </c>
      <c r="B66" s="27">
        <v>3</v>
      </c>
      <c r="C66" s="27">
        <v>3</v>
      </c>
    </row>
    <row r="67" spans="1:3">
      <c r="A67" s="27">
        <v>63</v>
      </c>
      <c r="B67" s="27">
        <v>3</v>
      </c>
      <c r="C67" s="27">
        <v>1</v>
      </c>
    </row>
    <row r="68" spans="1:3">
      <c r="A68" s="27">
        <v>64</v>
      </c>
      <c r="B68" s="27">
        <v>6</v>
      </c>
      <c r="C68" s="27">
        <v>5</v>
      </c>
    </row>
    <row r="69" spans="1:3">
      <c r="A69" s="27">
        <v>65</v>
      </c>
      <c r="B69" s="27">
        <v>7</v>
      </c>
      <c r="C69" s="27">
        <v>7</v>
      </c>
    </row>
    <row r="70" spans="1:3">
      <c r="A70" s="27">
        <v>66</v>
      </c>
      <c r="B70" s="27">
        <v>6</v>
      </c>
      <c r="C70" s="27">
        <v>6</v>
      </c>
    </row>
    <row r="71" spans="1:3">
      <c r="A71" s="27">
        <v>67</v>
      </c>
      <c r="B71" s="27">
        <v>4</v>
      </c>
      <c r="C71" s="27">
        <v>5</v>
      </c>
    </row>
    <row r="72" spans="1:3">
      <c r="A72" s="27">
        <v>68</v>
      </c>
      <c r="B72" s="27">
        <v>4</v>
      </c>
      <c r="C72" s="27">
        <v>4</v>
      </c>
    </row>
    <row r="73" spans="1:3">
      <c r="A73" s="27">
        <v>69</v>
      </c>
      <c r="B73" s="27">
        <v>6</v>
      </c>
      <c r="C73" s="27">
        <v>7</v>
      </c>
    </row>
    <row r="74" spans="1:3">
      <c r="A74" s="27">
        <v>70</v>
      </c>
      <c r="B74" s="27">
        <v>7</v>
      </c>
      <c r="C74" s="27">
        <v>6</v>
      </c>
    </row>
    <row r="75" spans="1:3">
      <c r="A75" s="27">
        <v>71</v>
      </c>
      <c r="B75" s="27">
        <v>4</v>
      </c>
      <c r="C75" s="27">
        <v>3</v>
      </c>
    </row>
    <row r="76" spans="1:3">
      <c r="A76" s="27">
        <v>72</v>
      </c>
      <c r="B76" s="27">
        <v>1</v>
      </c>
      <c r="C76" s="27">
        <v>3</v>
      </c>
    </row>
    <row r="77" spans="1:3">
      <c r="A77" s="27">
        <v>73</v>
      </c>
      <c r="B77" s="27">
        <v>6</v>
      </c>
      <c r="C77" s="27">
        <v>5</v>
      </c>
    </row>
    <row r="78" spans="1:3">
      <c r="A78" s="27">
        <v>74</v>
      </c>
      <c r="B78" s="27">
        <v>5</v>
      </c>
      <c r="C78" s="27">
        <v>7</v>
      </c>
    </row>
    <row r="79" spans="1:3">
      <c r="A79" s="27">
        <v>75</v>
      </c>
      <c r="B79" s="27">
        <v>5</v>
      </c>
      <c r="C79" s="27">
        <v>4</v>
      </c>
    </row>
    <row r="80" spans="1:3">
      <c r="A80" s="27">
        <v>76</v>
      </c>
      <c r="B80" s="27">
        <v>6</v>
      </c>
      <c r="C80" s="27">
        <v>5</v>
      </c>
    </row>
    <row r="81" spans="1:3">
      <c r="A81" s="27">
        <v>77</v>
      </c>
      <c r="B81" s="27">
        <v>5</v>
      </c>
      <c r="C81" s="27">
        <v>6</v>
      </c>
    </row>
    <row r="82" spans="1:3">
      <c r="A82" s="27">
        <v>78</v>
      </c>
      <c r="B82" s="27">
        <v>3</v>
      </c>
      <c r="C82" s="27">
        <v>4</v>
      </c>
    </row>
    <row r="83" spans="1:3">
      <c r="A83" s="27">
        <v>79</v>
      </c>
      <c r="B83" s="27">
        <v>5</v>
      </c>
      <c r="C83" s="27">
        <v>6</v>
      </c>
    </row>
    <row r="84" spans="1:3">
      <c r="A84" s="27">
        <v>80</v>
      </c>
      <c r="B84" s="27">
        <v>7</v>
      </c>
      <c r="C84" s="27">
        <v>6</v>
      </c>
    </row>
    <row r="85" spans="1:3">
      <c r="A85" s="27">
        <v>81</v>
      </c>
      <c r="B85" s="27">
        <v>5</v>
      </c>
      <c r="C85" s="27">
        <v>5</v>
      </c>
    </row>
    <row r="86" spans="1:3">
      <c r="A86" s="27">
        <v>82</v>
      </c>
      <c r="B86" s="27">
        <v>7</v>
      </c>
      <c r="C86" s="27">
        <v>6</v>
      </c>
    </row>
    <row r="87" spans="1:3">
      <c r="A87" s="27">
        <v>83</v>
      </c>
      <c r="B87" s="27">
        <v>7</v>
      </c>
      <c r="C87" s="27">
        <v>7</v>
      </c>
    </row>
    <row r="88" spans="1:3">
      <c r="A88" s="27">
        <v>84</v>
      </c>
      <c r="B88" s="27">
        <v>5</v>
      </c>
      <c r="C88" s="27">
        <v>5</v>
      </c>
    </row>
    <row r="89" spans="1:3">
      <c r="A89" s="27">
        <v>85</v>
      </c>
      <c r="B89" s="27">
        <v>5</v>
      </c>
      <c r="C89" s="27">
        <v>5</v>
      </c>
    </row>
    <row r="90" spans="1:3">
      <c r="A90" s="27">
        <v>86</v>
      </c>
      <c r="B90" s="27">
        <v>5</v>
      </c>
      <c r="C90" s="27">
        <v>5</v>
      </c>
    </row>
    <row r="91" spans="1:3">
      <c r="A91" s="27">
        <v>87</v>
      </c>
      <c r="B91" s="27">
        <v>7</v>
      </c>
      <c r="C91" s="27">
        <v>6</v>
      </c>
    </row>
    <row r="92" spans="1:3">
      <c r="A92" s="27">
        <v>88</v>
      </c>
      <c r="B92" s="27">
        <v>5</v>
      </c>
      <c r="C92" s="27">
        <v>6</v>
      </c>
    </row>
    <row r="93" spans="1:3">
      <c r="A93" s="27">
        <v>89</v>
      </c>
      <c r="B93" s="27">
        <v>2</v>
      </c>
      <c r="C93" s="27">
        <v>2</v>
      </c>
    </row>
    <row r="94" spans="1:3">
      <c r="A94" s="27">
        <v>90</v>
      </c>
      <c r="B94" s="27">
        <v>6</v>
      </c>
      <c r="C94" s="27">
        <v>6</v>
      </c>
    </row>
    <row r="95" spans="1:3">
      <c r="A95" s="27">
        <v>91</v>
      </c>
      <c r="B95" s="27">
        <v>3</v>
      </c>
      <c r="C95" s="27">
        <v>2</v>
      </c>
    </row>
    <row r="96" spans="1:3">
      <c r="A96" s="27">
        <v>92</v>
      </c>
      <c r="B96" s="27">
        <v>3</v>
      </c>
      <c r="C96" s="27">
        <v>3</v>
      </c>
    </row>
    <row r="97" spans="1:3">
      <c r="A97" s="27">
        <v>93</v>
      </c>
      <c r="B97" s="27">
        <v>6</v>
      </c>
      <c r="C97" s="27">
        <v>6</v>
      </c>
    </row>
    <row r="98" spans="1:3">
      <c r="A98" s="27">
        <v>94</v>
      </c>
      <c r="B98" s="27">
        <v>6</v>
      </c>
      <c r="C98" s="27">
        <v>6</v>
      </c>
    </row>
    <row r="99" spans="1:3">
      <c r="A99" s="27">
        <v>95</v>
      </c>
      <c r="B99" s="27">
        <v>6</v>
      </c>
      <c r="C99" s="27">
        <v>7</v>
      </c>
    </row>
    <row r="100" spans="1:3">
      <c r="A100" s="27">
        <v>96</v>
      </c>
      <c r="B100" s="27">
        <v>5</v>
      </c>
      <c r="C100" s="27">
        <v>5</v>
      </c>
    </row>
    <row r="101" spans="1:3">
      <c r="A101" s="27">
        <v>97</v>
      </c>
      <c r="B101" s="27">
        <v>6</v>
      </c>
      <c r="C101" s="27">
        <v>6</v>
      </c>
    </row>
    <row r="102" spans="1:3">
      <c r="A102" s="27">
        <v>98</v>
      </c>
      <c r="B102" s="27">
        <v>4</v>
      </c>
      <c r="C102" s="27">
        <v>4</v>
      </c>
    </row>
    <row r="103" spans="1:3">
      <c r="A103" s="27">
        <v>99</v>
      </c>
      <c r="B103" s="27">
        <v>2</v>
      </c>
      <c r="C103" s="27">
        <v>2</v>
      </c>
    </row>
    <row r="104" spans="1:3">
      <c r="A104" s="27">
        <v>100</v>
      </c>
      <c r="B104" s="27">
        <v>5</v>
      </c>
      <c r="C104" s="27">
        <v>4</v>
      </c>
    </row>
    <row r="105" spans="1:3">
      <c r="A105" s="27">
        <v>101</v>
      </c>
      <c r="B105" s="27">
        <v>3</v>
      </c>
      <c r="C105" s="27">
        <v>4</v>
      </c>
    </row>
    <row r="106" spans="1:3">
      <c r="A106" s="27">
        <v>102</v>
      </c>
      <c r="B106" s="27">
        <v>6</v>
      </c>
      <c r="C106" s="27">
        <v>7</v>
      </c>
    </row>
    <row r="107" spans="1:3">
      <c r="A107" s="27">
        <v>103</v>
      </c>
      <c r="B107" s="27">
        <v>4</v>
      </c>
      <c r="C107" s="27">
        <v>2</v>
      </c>
    </row>
    <row r="108" spans="1:3">
      <c r="A108" s="27">
        <v>104</v>
      </c>
      <c r="B108" s="27">
        <v>5</v>
      </c>
      <c r="C108" s="27">
        <v>4</v>
      </c>
    </row>
    <row r="109" spans="1:3">
      <c r="A109" s="27">
        <v>105</v>
      </c>
      <c r="B109" s="27">
        <v>5</v>
      </c>
      <c r="C109" s="27">
        <v>5</v>
      </c>
    </row>
    <row r="110" spans="1:3">
      <c r="A110" s="27">
        <v>106</v>
      </c>
      <c r="B110" s="27">
        <v>5</v>
      </c>
      <c r="C110" s="27">
        <v>6</v>
      </c>
    </row>
    <row r="111" spans="1:3">
      <c r="A111" s="27">
        <v>107</v>
      </c>
      <c r="B111" s="27">
        <v>4</v>
      </c>
      <c r="C111" s="27">
        <v>2</v>
      </c>
    </row>
    <row r="112" spans="1:3">
      <c r="A112" s="27">
        <v>108</v>
      </c>
      <c r="B112" s="27">
        <v>5</v>
      </c>
      <c r="C112" s="27">
        <v>6</v>
      </c>
    </row>
    <row r="113" spans="1:3">
      <c r="A113" s="27">
        <v>109</v>
      </c>
      <c r="B113" s="27">
        <v>5</v>
      </c>
      <c r="C113" s="27">
        <v>4</v>
      </c>
    </row>
    <row r="114" spans="1:3">
      <c r="A114" s="27">
        <v>110</v>
      </c>
      <c r="B114" s="27">
        <v>5</v>
      </c>
      <c r="C114" s="27">
        <v>7</v>
      </c>
    </row>
    <row r="115" spans="1:3">
      <c r="A115" s="27">
        <v>111</v>
      </c>
      <c r="B115" s="27">
        <v>5</v>
      </c>
      <c r="C115" s="27">
        <v>5</v>
      </c>
    </row>
    <row r="116" spans="1:3">
      <c r="A116" s="27">
        <v>112</v>
      </c>
      <c r="B116" s="27">
        <v>6</v>
      </c>
      <c r="C116" s="27">
        <v>6</v>
      </c>
    </row>
    <row r="117" spans="1:3">
      <c r="A117" s="27">
        <v>113</v>
      </c>
      <c r="B117" s="27">
        <v>3</v>
      </c>
      <c r="C117" s="27">
        <v>4</v>
      </c>
    </row>
    <row r="118" spans="1:3">
      <c r="A118" s="27">
        <v>114</v>
      </c>
      <c r="B118" s="27">
        <v>4</v>
      </c>
      <c r="C118" s="27">
        <v>5</v>
      </c>
    </row>
    <row r="119" spans="1:3">
      <c r="A119" s="27">
        <v>115</v>
      </c>
      <c r="B119" s="27">
        <v>6</v>
      </c>
      <c r="C119" s="27">
        <v>6</v>
      </c>
    </row>
    <row r="120" spans="1:3">
      <c r="A120" s="27">
        <v>116</v>
      </c>
      <c r="B120" s="27">
        <v>4</v>
      </c>
      <c r="C120" s="27">
        <v>4</v>
      </c>
    </row>
    <row r="121" spans="1:3">
      <c r="A121" s="27">
        <v>117</v>
      </c>
      <c r="B121" s="27">
        <v>6</v>
      </c>
      <c r="C121" s="27">
        <v>7</v>
      </c>
    </row>
    <row r="122" spans="1:3">
      <c r="A122" s="27">
        <v>118</v>
      </c>
      <c r="B122" s="27">
        <v>2</v>
      </c>
      <c r="C122" s="27">
        <v>3</v>
      </c>
    </row>
    <row r="123" spans="1:3">
      <c r="A123" s="27">
        <v>119</v>
      </c>
      <c r="B123" s="27">
        <v>5</v>
      </c>
      <c r="C123" s="27">
        <v>4</v>
      </c>
    </row>
    <row r="124" spans="1:3">
      <c r="A124" s="27">
        <v>120</v>
      </c>
      <c r="B124" s="27">
        <v>2</v>
      </c>
      <c r="C124" s="27">
        <v>3</v>
      </c>
    </row>
    <row r="125" spans="1:3">
      <c r="A125" s="27">
        <v>121</v>
      </c>
      <c r="B125" s="27">
        <v>4</v>
      </c>
      <c r="C125" s="27">
        <v>6</v>
      </c>
    </row>
    <row r="126" spans="1:3">
      <c r="A126" s="27">
        <v>122</v>
      </c>
      <c r="B126" s="27">
        <v>4</v>
      </c>
      <c r="C126" s="27">
        <v>5</v>
      </c>
    </row>
    <row r="127" spans="1:3">
      <c r="A127" s="27">
        <v>123</v>
      </c>
      <c r="B127" s="27">
        <v>5</v>
      </c>
      <c r="C127" s="27">
        <v>3</v>
      </c>
    </row>
    <row r="128" spans="1:3">
      <c r="A128" s="27">
        <v>124</v>
      </c>
      <c r="B128" s="27">
        <v>4</v>
      </c>
      <c r="C128" s="27">
        <v>6</v>
      </c>
    </row>
    <row r="129" spans="1:3">
      <c r="A129" s="27">
        <v>125</v>
      </c>
      <c r="B129" s="27">
        <v>6</v>
      </c>
      <c r="C129" s="27">
        <v>5</v>
      </c>
    </row>
    <row r="130" spans="1:3">
      <c r="A130" s="27">
        <v>126</v>
      </c>
      <c r="B130" s="27">
        <v>6</v>
      </c>
      <c r="C130" s="27">
        <v>7</v>
      </c>
    </row>
    <row r="131" spans="1:3">
      <c r="A131" s="27">
        <v>127</v>
      </c>
      <c r="B131" s="27">
        <v>7</v>
      </c>
      <c r="C131" s="27">
        <v>6</v>
      </c>
    </row>
    <row r="132" spans="1:3">
      <c r="A132" s="27">
        <v>128</v>
      </c>
      <c r="B132" s="27">
        <v>3</v>
      </c>
      <c r="C132" s="27">
        <v>3</v>
      </c>
    </row>
    <row r="133" spans="1:3">
      <c r="A133" s="27">
        <v>129</v>
      </c>
      <c r="B133" s="27">
        <v>3</v>
      </c>
      <c r="C133" s="27">
        <v>4</v>
      </c>
    </row>
    <row r="134" spans="1:3">
      <c r="A134" s="27">
        <v>130</v>
      </c>
      <c r="B134" s="27">
        <v>3</v>
      </c>
      <c r="C134" s="27">
        <v>3</v>
      </c>
    </row>
    <row r="135" spans="1:3">
      <c r="A135" s="27">
        <v>131</v>
      </c>
      <c r="B135" s="27">
        <v>7</v>
      </c>
      <c r="C135" s="27">
        <v>7</v>
      </c>
    </row>
    <row r="136" spans="1:3">
      <c r="A136" s="27">
        <v>132</v>
      </c>
      <c r="B136" s="27">
        <v>5</v>
      </c>
      <c r="C136" s="27">
        <v>4</v>
      </c>
    </row>
    <row r="137" spans="1:3">
      <c r="A137" s="27">
        <v>133</v>
      </c>
      <c r="B137" s="27">
        <v>4</v>
      </c>
      <c r="C137" s="27">
        <v>3</v>
      </c>
    </row>
    <row r="138" spans="1:3">
      <c r="A138" s="27">
        <v>134</v>
      </c>
      <c r="B138" s="27">
        <v>6</v>
      </c>
      <c r="C138" s="27">
        <v>6</v>
      </c>
    </row>
    <row r="139" spans="1:3">
      <c r="A139" s="27">
        <v>135</v>
      </c>
      <c r="B139" s="27">
        <v>3</v>
      </c>
      <c r="C139" s="27">
        <v>4</v>
      </c>
    </row>
    <row r="140" spans="1:3">
      <c r="A140" s="27">
        <v>136</v>
      </c>
      <c r="B140" s="27">
        <v>4</v>
      </c>
      <c r="C140" s="27">
        <v>4</v>
      </c>
    </row>
    <row r="141" spans="1:3">
      <c r="A141" s="27">
        <v>137</v>
      </c>
      <c r="B141" s="27">
        <v>4</v>
      </c>
      <c r="C141" s="27">
        <v>3</v>
      </c>
    </row>
    <row r="142" spans="1:3">
      <c r="A142" s="27">
        <v>138</v>
      </c>
      <c r="B142" s="27">
        <v>7</v>
      </c>
      <c r="C142" s="27">
        <v>7</v>
      </c>
    </row>
    <row r="143" spans="1:3">
      <c r="A143" s="27">
        <v>139</v>
      </c>
      <c r="B143" s="27">
        <v>3</v>
      </c>
      <c r="C143" s="27">
        <v>5</v>
      </c>
    </row>
    <row r="144" spans="1:3">
      <c r="A144" s="27">
        <v>140</v>
      </c>
      <c r="B144" s="27">
        <v>7</v>
      </c>
      <c r="C144" s="27">
        <v>7</v>
      </c>
    </row>
    <row r="145" spans="1:3">
      <c r="A145" s="27">
        <v>141</v>
      </c>
      <c r="B145" s="27">
        <v>5</v>
      </c>
      <c r="C145" s="27">
        <v>5</v>
      </c>
    </row>
    <row r="146" spans="1:3">
      <c r="A146" s="27">
        <v>142</v>
      </c>
      <c r="B146" s="27">
        <v>3</v>
      </c>
      <c r="C146" s="27">
        <v>2</v>
      </c>
    </row>
    <row r="147" spans="1:3">
      <c r="A147" s="27">
        <v>143</v>
      </c>
      <c r="B147" s="27">
        <v>1</v>
      </c>
      <c r="C147" s="27">
        <v>2</v>
      </c>
    </row>
    <row r="148" spans="1:3">
      <c r="A148" s="27">
        <v>144</v>
      </c>
      <c r="B148" s="27">
        <v>3</v>
      </c>
      <c r="C148" s="27">
        <v>4</v>
      </c>
    </row>
    <row r="149" spans="1:3">
      <c r="A149" s="27">
        <v>145</v>
      </c>
      <c r="B149" s="27">
        <v>1</v>
      </c>
      <c r="C149" s="27">
        <v>4</v>
      </c>
    </row>
    <row r="150" spans="1:3">
      <c r="A150" s="27">
        <v>146</v>
      </c>
      <c r="B150" s="27">
        <v>7</v>
      </c>
      <c r="C150" s="27">
        <v>7</v>
      </c>
    </row>
    <row r="151" spans="1:3">
      <c r="A151" s="27">
        <v>147</v>
      </c>
      <c r="B151" s="27">
        <v>7</v>
      </c>
      <c r="C151" s="27">
        <v>6</v>
      </c>
    </row>
    <row r="152" spans="1:3">
      <c r="A152" s="27">
        <v>148</v>
      </c>
      <c r="B152" s="27">
        <v>5</v>
      </c>
      <c r="C152" s="27">
        <v>6</v>
      </c>
    </row>
    <row r="153" spans="1:3">
      <c r="A153" s="27">
        <v>149</v>
      </c>
      <c r="B153" s="27">
        <v>4</v>
      </c>
      <c r="C153" s="27">
        <v>5</v>
      </c>
    </row>
    <row r="154" spans="1:3">
      <c r="A154" s="27">
        <v>150</v>
      </c>
      <c r="B154" s="27">
        <v>7</v>
      </c>
      <c r="C154" s="27">
        <v>6</v>
      </c>
    </row>
    <row r="155" spans="1:3">
      <c r="A155" s="27">
        <v>151</v>
      </c>
      <c r="B155" s="27">
        <v>7</v>
      </c>
      <c r="C155" s="27">
        <v>7</v>
      </c>
    </row>
    <row r="156" spans="1:3">
      <c r="A156" s="27">
        <v>152</v>
      </c>
      <c r="B156" s="27">
        <v>1</v>
      </c>
      <c r="C156" s="27">
        <v>3</v>
      </c>
    </row>
    <row r="157" spans="1:3">
      <c r="A157" s="27">
        <v>153</v>
      </c>
      <c r="B157" s="27">
        <v>6</v>
      </c>
      <c r="C157" s="27">
        <v>7</v>
      </c>
    </row>
    <row r="158" spans="1:3">
      <c r="A158" s="27">
        <v>154</v>
      </c>
      <c r="B158" s="27">
        <v>6</v>
      </c>
      <c r="C158" s="27">
        <v>6</v>
      </c>
    </row>
    <row r="159" spans="1:3">
      <c r="A159" s="27">
        <v>155</v>
      </c>
      <c r="B159" s="27">
        <v>5</v>
      </c>
      <c r="C159" s="27">
        <v>5</v>
      </c>
    </row>
    <row r="160" spans="1:3">
      <c r="A160" s="27">
        <v>156</v>
      </c>
      <c r="B160" s="27">
        <v>5</v>
      </c>
      <c r="C160" s="27">
        <v>7</v>
      </c>
    </row>
    <row r="161" spans="1:3">
      <c r="A161" s="27">
        <v>157</v>
      </c>
      <c r="B161" s="27">
        <v>6</v>
      </c>
      <c r="C161" s="27">
        <v>6</v>
      </c>
    </row>
    <row r="162" spans="1:3">
      <c r="A162" s="27">
        <v>158</v>
      </c>
      <c r="B162" s="27">
        <v>1</v>
      </c>
      <c r="C162" s="27">
        <v>1</v>
      </c>
    </row>
    <row r="163" spans="1:3">
      <c r="A163" s="27">
        <v>159</v>
      </c>
      <c r="B163" s="27">
        <v>6</v>
      </c>
      <c r="C163" s="27">
        <v>5</v>
      </c>
    </row>
    <row r="164" spans="1:3">
      <c r="A164" s="27">
        <v>160</v>
      </c>
      <c r="B164" s="27">
        <v>5</v>
      </c>
      <c r="C164" s="27">
        <v>5</v>
      </c>
    </row>
    <row r="165" spans="1:3">
      <c r="A165" s="27">
        <v>161</v>
      </c>
      <c r="B165" s="27">
        <v>5</v>
      </c>
      <c r="C165" s="27">
        <v>5</v>
      </c>
    </row>
    <row r="166" spans="1:3">
      <c r="A166" s="27">
        <v>162</v>
      </c>
      <c r="B166" s="27">
        <v>7</v>
      </c>
      <c r="C166" s="27">
        <v>7</v>
      </c>
    </row>
    <row r="167" spans="1:3">
      <c r="A167" s="27">
        <v>163</v>
      </c>
      <c r="B167" s="27">
        <v>2</v>
      </c>
      <c r="C167" s="27">
        <v>3</v>
      </c>
    </row>
    <row r="168" spans="1:3">
      <c r="A168" s="27">
        <v>164</v>
      </c>
      <c r="B168" s="27">
        <v>2</v>
      </c>
      <c r="C168" s="27">
        <v>3</v>
      </c>
    </row>
    <row r="169" spans="1:3">
      <c r="A169" s="27">
        <v>165</v>
      </c>
      <c r="B169" s="27">
        <v>4</v>
      </c>
      <c r="C169" s="27">
        <v>5</v>
      </c>
    </row>
    <row r="170" spans="1:3">
      <c r="A170" s="27">
        <v>166</v>
      </c>
      <c r="B170" s="27">
        <v>7</v>
      </c>
      <c r="C170" s="27">
        <v>6</v>
      </c>
    </row>
    <row r="171" spans="1:3">
      <c r="A171" s="27">
        <v>167</v>
      </c>
      <c r="B171" s="27">
        <v>3</v>
      </c>
      <c r="C171" s="27">
        <v>4</v>
      </c>
    </row>
    <row r="172" spans="1:3">
      <c r="A172" s="27">
        <v>168</v>
      </c>
      <c r="B172" s="27">
        <v>5</v>
      </c>
      <c r="C172" s="27">
        <v>6</v>
      </c>
    </row>
    <row r="173" spans="1:3">
      <c r="A173" s="27">
        <v>169</v>
      </c>
      <c r="B173" s="27">
        <v>4</v>
      </c>
      <c r="C173" s="27">
        <v>3</v>
      </c>
    </row>
    <row r="174" spans="1:3">
      <c r="A174" s="27">
        <v>170</v>
      </c>
      <c r="B174" s="27">
        <v>4</v>
      </c>
      <c r="C174" s="27">
        <v>6</v>
      </c>
    </row>
    <row r="175" spans="1:3">
      <c r="A175" s="27">
        <v>171</v>
      </c>
      <c r="B175" s="27">
        <v>7</v>
      </c>
      <c r="C175" s="27">
        <v>7</v>
      </c>
    </row>
    <row r="176" spans="1:3">
      <c r="A176" s="27">
        <v>172</v>
      </c>
      <c r="B176" s="27">
        <v>6</v>
      </c>
      <c r="C176" s="27">
        <v>7</v>
      </c>
    </row>
    <row r="177" spans="1:3">
      <c r="A177" s="27">
        <v>173</v>
      </c>
      <c r="B177" s="27">
        <v>3</v>
      </c>
      <c r="C177" s="27">
        <v>3</v>
      </c>
    </row>
    <row r="178" spans="1:3">
      <c r="A178" s="27">
        <v>174</v>
      </c>
      <c r="B178" s="27">
        <v>2</v>
      </c>
      <c r="C178" s="27">
        <v>2</v>
      </c>
    </row>
    <row r="179" spans="1:3">
      <c r="A179" s="27">
        <v>175</v>
      </c>
      <c r="B179" s="27">
        <v>7</v>
      </c>
      <c r="C179" s="27">
        <v>6</v>
      </c>
    </row>
    <row r="180" spans="1:3">
      <c r="A180" s="27">
        <v>176</v>
      </c>
      <c r="B180" s="27">
        <v>6</v>
      </c>
      <c r="C180" s="27">
        <v>7</v>
      </c>
    </row>
    <row r="181" spans="1:3">
      <c r="A181" s="27">
        <v>177</v>
      </c>
      <c r="B181" s="27">
        <v>4</v>
      </c>
      <c r="C181" s="27">
        <v>6</v>
      </c>
    </row>
    <row r="182" spans="1:3">
      <c r="A182" s="27">
        <v>178</v>
      </c>
      <c r="B182" s="27">
        <v>7</v>
      </c>
      <c r="C182" s="27">
        <v>7</v>
      </c>
    </row>
    <row r="183" spans="1:3">
      <c r="A183" s="27">
        <v>179</v>
      </c>
      <c r="B183" s="27">
        <v>3</v>
      </c>
      <c r="C183" s="27">
        <v>3</v>
      </c>
    </row>
    <row r="184" spans="1:3">
      <c r="A184" s="27">
        <v>180</v>
      </c>
      <c r="B184" s="27">
        <v>4</v>
      </c>
      <c r="C184" s="27">
        <v>4</v>
      </c>
    </row>
    <row r="185" spans="1:3">
      <c r="A185" s="27">
        <v>181</v>
      </c>
      <c r="B185" s="27">
        <v>4</v>
      </c>
      <c r="C185" s="27">
        <v>4</v>
      </c>
    </row>
    <row r="186" spans="1:3">
      <c r="A186" s="27">
        <v>182</v>
      </c>
      <c r="B186" s="27">
        <v>4</v>
      </c>
      <c r="C186" s="27">
        <v>5</v>
      </c>
    </row>
    <row r="187" spans="1:3">
      <c r="A187" s="27">
        <v>183</v>
      </c>
      <c r="B187" s="27">
        <v>6</v>
      </c>
      <c r="C187" s="27">
        <v>6</v>
      </c>
    </row>
    <row r="188" spans="1:3">
      <c r="A188" s="27">
        <v>184</v>
      </c>
      <c r="B188" s="27">
        <v>5</v>
      </c>
      <c r="C188" s="27">
        <v>4</v>
      </c>
    </row>
    <row r="189" spans="1:3">
      <c r="A189" s="27">
        <v>185</v>
      </c>
      <c r="B189" s="27">
        <v>6</v>
      </c>
      <c r="C189" s="27">
        <v>7</v>
      </c>
    </row>
    <row r="190" spans="1:3">
      <c r="A190" s="27">
        <v>186</v>
      </c>
      <c r="B190" s="27">
        <v>7</v>
      </c>
      <c r="C190" s="27">
        <v>7</v>
      </c>
    </row>
    <row r="191" spans="1:3">
      <c r="A191" s="27">
        <v>187</v>
      </c>
      <c r="B191" s="27">
        <v>2</v>
      </c>
      <c r="C191" s="27">
        <v>3</v>
      </c>
    </row>
    <row r="192" spans="1:3">
      <c r="A192" s="27">
        <v>188</v>
      </c>
      <c r="B192" s="27">
        <v>5</v>
      </c>
      <c r="C192" s="27">
        <v>6</v>
      </c>
    </row>
    <row r="193" spans="1:3">
      <c r="A193" s="27">
        <v>189</v>
      </c>
      <c r="B193" s="27">
        <v>1</v>
      </c>
      <c r="C193" s="27">
        <v>4</v>
      </c>
    </row>
    <row r="194" spans="1:3">
      <c r="A194" s="27">
        <v>190</v>
      </c>
      <c r="B194" s="27">
        <v>1</v>
      </c>
      <c r="C194" s="27">
        <v>1</v>
      </c>
    </row>
    <row r="195" spans="1:3">
      <c r="A195" s="27">
        <v>191</v>
      </c>
      <c r="B195" s="27">
        <v>3</v>
      </c>
      <c r="C195" s="27">
        <v>4</v>
      </c>
    </row>
    <row r="196" spans="1:3">
      <c r="A196" s="27">
        <v>192</v>
      </c>
      <c r="B196" s="27">
        <v>5</v>
      </c>
      <c r="C196" s="27">
        <v>6</v>
      </c>
    </row>
    <row r="197" spans="1:3">
      <c r="A197" s="27">
        <v>193</v>
      </c>
      <c r="B197" s="27">
        <v>6</v>
      </c>
      <c r="C197" s="27">
        <v>6</v>
      </c>
    </row>
    <row r="198" spans="1:3">
      <c r="A198" s="27">
        <v>194</v>
      </c>
      <c r="B198" s="27">
        <v>5</v>
      </c>
      <c r="C198" s="27">
        <v>5</v>
      </c>
    </row>
    <row r="199" spans="1:3">
      <c r="A199" s="27">
        <v>195</v>
      </c>
      <c r="B199" s="27">
        <v>6</v>
      </c>
      <c r="C199" s="27">
        <v>7</v>
      </c>
    </row>
    <row r="200" spans="1:3">
      <c r="A200" s="27">
        <v>196</v>
      </c>
      <c r="B200" s="27">
        <v>6</v>
      </c>
      <c r="C200" s="27">
        <v>6</v>
      </c>
    </row>
    <row r="201" spans="1:3">
      <c r="A201" s="27">
        <v>197</v>
      </c>
      <c r="B201" s="27">
        <v>3</v>
      </c>
      <c r="C201" s="27">
        <v>3</v>
      </c>
    </row>
    <row r="202" spans="1:3">
      <c r="A202" s="27">
        <v>198</v>
      </c>
      <c r="B202" s="27">
        <v>1</v>
      </c>
      <c r="C202" s="27">
        <v>2</v>
      </c>
    </row>
    <row r="203" spans="1:3">
      <c r="A203" s="27">
        <v>199</v>
      </c>
      <c r="B203" s="27">
        <v>4</v>
      </c>
      <c r="C203" s="27">
        <v>3</v>
      </c>
    </row>
    <row r="204" spans="1:3">
      <c r="A204" s="27">
        <v>200</v>
      </c>
      <c r="B204" s="27">
        <v>3</v>
      </c>
      <c r="C204" s="27">
        <v>4</v>
      </c>
    </row>
    <row r="205" spans="1:3">
      <c r="A205" s="27">
        <v>201</v>
      </c>
      <c r="B205" s="27">
        <v>5</v>
      </c>
      <c r="C205" s="27">
        <v>5</v>
      </c>
    </row>
    <row r="206" spans="1:3">
      <c r="A206" s="27">
        <v>202</v>
      </c>
      <c r="B206" s="27">
        <v>4</v>
      </c>
      <c r="C206" s="27">
        <v>5</v>
      </c>
    </row>
    <row r="207" spans="1:3">
      <c r="A207" s="27">
        <v>203</v>
      </c>
      <c r="B207" s="27">
        <v>6</v>
      </c>
      <c r="C207" s="27">
        <v>7</v>
      </c>
    </row>
    <row r="208" spans="1:3">
      <c r="A208" s="27">
        <v>204</v>
      </c>
      <c r="B208" s="27">
        <v>3</v>
      </c>
      <c r="C208" s="27">
        <v>5</v>
      </c>
    </row>
    <row r="209" spans="1:3">
      <c r="A209" s="27">
        <v>205</v>
      </c>
      <c r="B209" s="27">
        <v>3</v>
      </c>
      <c r="C209" s="27">
        <v>3</v>
      </c>
    </row>
    <row r="210" spans="1:3">
      <c r="A210" s="27">
        <v>206</v>
      </c>
      <c r="B210" s="27">
        <v>5</v>
      </c>
      <c r="C210" s="27">
        <v>6</v>
      </c>
    </row>
    <row r="211" spans="1:3">
      <c r="A211" s="27">
        <v>207</v>
      </c>
      <c r="B211" s="27">
        <v>3</v>
      </c>
      <c r="C211" s="27">
        <v>5</v>
      </c>
    </row>
    <row r="212" spans="1:3">
      <c r="A212" s="27">
        <v>208</v>
      </c>
      <c r="B212" s="27">
        <v>6</v>
      </c>
      <c r="C212" s="27">
        <v>6</v>
      </c>
    </row>
    <row r="213" spans="1:3">
      <c r="A213" s="27">
        <v>209</v>
      </c>
      <c r="B213" s="27">
        <v>5</v>
      </c>
      <c r="C213" s="27">
        <v>5</v>
      </c>
    </row>
    <row r="214" spans="1:3">
      <c r="A214" s="27">
        <v>210</v>
      </c>
      <c r="B214" s="27">
        <v>3</v>
      </c>
      <c r="C214" s="27">
        <v>3</v>
      </c>
    </row>
    <row r="215" spans="1:3">
      <c r="A215" s="27">
        <v>211</v>
      </c>
      <c r="B215" s="27">
        <v>3</v>
      </c>
      <c r="C215" s="27">
        <v>5</v>
      </c>
    </row>
    <row r="216" spans="1:3">
      <c r="A216" s="27">
        <v>212</v>
      </c>
      <c r="B216" s="27">
        <v>4</v>
      </c>
      <c r="C216" s="27">
        <v>6</v>
      </c>
    </row>
    <row r="217" spans="1:3">
      <c r="A217" s="27">
        <v>213</v>
      </c>
      <c r="B217" s="27">
        <v>3</v>
      </c>
      <c r="C217" s="27">
        <v>4</v>
      </c>
    </row>
    <row r="218" spans="1:3">
      <c r="A218" s="27">
        <v>214</v>
      </c>
      <c r="B218" s="27">
        <v>6</v>
      </c>
      <c r="C218" s="27">
        <v>7</v>
      </c>
    </row>
    <row r="219" spans="1:3">
      <c r="A219" s="27">
        <v>215</v>
      </c>
      <c r="B219" s="27">
        <v>4</v>
      </c>
      <c r="C219" s="27">
        <v>4</v>
      </c>
    </row>
    <row r="220" spans="1:3">
      <c r="A220" s="27">
        <v>216</v>
      </c>
      <c r="B220" s="27">
        <v>7</v>
      </c>
      <c r="C220" s="27">
        <v>6</v>
      </c>
    </row>
    <row r="221" spans="1:3">
      <c r="A221" s="27">
        <v>217</v>
      </c>
      <c r="B221" s="27">
        <v>6</v>
      </c>
      <c r="C221" s="27">
        <v>7</v>
      </c>
    </row>
    <row r="222" spans="1:3">
      <c r="A222" s="27">
        <v>218</v>
      </c>
      <c r="B222" s="27">
        <v>7</v>
      </c>
      <c r="C222" s="27">
        <v>6</v>
      </c>
    </row>
    <row r="223" spans="1:3">
      <c r="A223" s="27">
        <v>219</v>
      </c>
      <c r="B223" s="27">
        <v>3</v>
      </c>
      <c r="C223" s="27">
        <v>3</v>
      </c>
    </row>
    <row r="224" spans="1:3">
      <c r="A224" s="27">
        <v>220</v>
      </c>
      <c r="B224" s="27">
        <v>3</v>
      </c>
      <c r="C224" s="27">
        <v>2</v>
      </c>
    </row>
    <row r="225" spans="1:3">
      <c r="A225" s="27">
        <v>221</v>
      </c>
      <c r="B225" s="27">
        <v>3</v>
      </c>
      <c r="C225" s="27">
        <v>5</v>
      </c>
    </row>
    <row r="226" spans="1:3">
      <c r="A226" s="27">
        <v>222</v>
      </c>
      <c r="B226" s="27">
        <v>7</v>
      </c>
      <c r="C226" s="27">
        <v>7</v>
      </c>
    </row>
    <row r="227" spans="1:3">
      <c r="A227" s="27">
        <v>223</v>
      </c>
      <c r="B227" s="27">
        <v>7</v>
      </c>
      <c r="C227" s="27">
        <v>7</v>
      </c>
    </row>
    <row r="228" spans="1:3">
      <c r="A228" s="27">
        <v>224</v>
      </c>
      <c r="B228" s="27">
        <v>7</v>
      </c>
      <c r="C228" s="27">
        <v>6</v>
      </c>
    </row>
    <row r="229" spans="1:3">
      <c r="A229" s="27">
        <v>225</v>
      </c>
      <c r="B229" s="27">
        <v>2</v>
      </c>
      <c r="C229" s="27">
        <v>1</v>
      </c>
    </row>
    <row r="230" spans="1:3">
      <c r="A230" s="27">
        <v>226</v>
      </c>
      <c r="B230" s="27">
        <v>4</v>
      </c>
      <c r="C230" s="27">
        <v>4</v>
      </c>
    </row>
    <row r="231" spans="1:3">
      <c r="A231" s="27">
        <v>227</v>
      </c>
      <c r="B231" s="27">
        <v>3</v>
      </c>
      <c r="C231" s="27">
        <v>5</v>
      </c>
    </row>
    <row r="232" spans="1:3">
      <c r="A232" s="27">
        <v>228</v>
      </c>
      <c r="B232" s="27">
        <v>3</v>
      </c>
      <c r="C232" s="27">
        <v>3</v>
      </c>
    </row>
    <row r="233" spans="1:3">
      <c r="A233" s="27">
        <v>229</v>
      </c>
      <c r="B233" s="27">
        <v>5</v>
      </c>
      <c r="C233" s="27">
        <v>4</v>
      </c>
    </row>
    <row r="234" spans="1:3">
      <c r="A234" s="27">
        <v>230</v>
      </c>
      <c r="B234" s="27">
        <v>5</v>
      </c>
      <c r="C234" s="27">
        <v>4</v>
      </c>
    </row>
    <row r="235" spans="1:3">
      <c r="A235" s="27">
        <v>231</v>
      </c>
      <c r="B235" s="27">
        <v>5</v>
      </c>
      <c r="C235" s="27">
        <v>5</v>
      </c>
    </row>
    <row r="236" spans="1:3">
      <c r="A236" s="27">
        <v>232</v>
      </c>
      <c r="B236" s="27">
        <v>3</v>
      </c>
      <c r="C236" s="27">
        <v>3</v>
      </c>
    </row>
    <row r="237" spans="1:3">
      <c r="A237" s="27">
        <v>233</v>
      </c>
      <c r="B237" s="27">
        <v>6</v>
      </c>
      <c r="C237" s="27">
        <v>7</v>
      </c>
    </row>
    <row r="238" spans="1:3">
      <c r="A238" s="27">
        <v>234</v>
      </c>
      <c r="B238" s="27">
        <v>3</v>
      </c>
      <c r="C238" s="27">
        <v>2</v>
      </c>
    </row>
    <row r="239" spans="1:3">
      <c r="A239" s="27">
        <v>235</v>
      </c>
      <c r="B239" s="27">
        <v>2</v>
      </c>
      <c r="C239" s="27">
        <v>3</v>
      </c>
    </row>
    <row r="240" spans="1:3">
      <c r="A240" s="27">
        <v>236</v>
      </c>
      <c r="B240" s="27">
        <v>5</v>
      </c>
      <c r="C240" s="27">
        <v>5</v>
      </c>
    </row>
    <row r="241" spans="1:3">
      <c r="A241" s="27">
        <v>237</v>
      </c>
      <c r="B241" s="27">
        <v>2</v>
      </c>
      <c r="C241" s="27">
        <v>3</v>
      </c>
    </row>
    <row r="242" spans="1:3">
      <c r="A242" s="27">
        <v>238</v>
      </c>
      <c r="B242" s="27">
        <v>5</v>
      </c>
      <c r="C242" s="27">
        <v>5</v>
      </c>
    </row>
    <row r="243" spans="1:3">
      <c r="A243" s="27">
        <v>239</v>
      </c>
      <c r="B243" s="27">
        <v>3</v>
      </c>
      <c r="C243" s="27">
        <v>5</v>
      </c>
    </row>
    <row r="244" spans="1:3">
      <c r="A244" s="27">
        <v>240</v>
      </c>
      <c r="B244" s="27">
        <v>1</v>
      </c>
      <c r="C244" s="27">
        <v>1</v>
      </c>
    </row>
    <row r="245" spans="1:3">
      <c r="A245" s="27">
        <v>241</v>
      </c>
      <c r="B245" s="27">
        <v>5</v>
      </c>
      <c r="C245" s="27">
        <v>6</v>
      </c>
    </row>
    <row r="246" spans="1:3">
      <c r="A246" s="27">
        <v>242</v>
      </c>
      <c r="B246" s="27">
        <v>4</v>
      </c>
      <c r="C246" s="27">
        <v>5</v>
      </c>
    </row>
    <row r="247" spans="1:3">
      <c r="A247" s="27">
        <v>243</v>
      </c>
      <c r="B247" s="27">
        <v>6</v>
      </c>
      <c r="C247" s="27">
        <v>6</v>
      </c>
    </row>
    <row r="248" spans="1:3">
      <c r="A248" s="27">
        <v>244</v>
      </c>
      <c r="B248" s="27">
        <v>4</v>
      </c>
      <c r="C248" s="27">
        <v>3</v>
      </c>
    </row>
    <row r="249" spans="1:3">
      <c r="A249" s="27">
        <v>245</v>
      </c>
      <c r="B249" s="27">
        <v>7</v>
      </c>
      <c r="C249" s="27">
        <v>6</v>
      </c>
    </row>
    <row r="250" spans="1:3">
      <c r="A250" s="27">
        <v>246</v>
      </c>
      <c r="B250" s="27">
        <v>6</v>
      </c>
      <c r="C250" s="27">
        <v>5</v>
      </c>
    </row>
    <row r="251" spans="1:3">
      <c r="A251" s="27">
        <v>247</v>
      </c>
      <c r="B251" s="27">
        <v>4</v>
      </c>
      <c r="C251" s="27">
        <v>3</v>
      </c>
    </row>
    <row r="252" spans="1:3">
      <c r="A252" s="27">
        <v>248</v>
      </c>
      <c r="B252" s="27">
        <v>6</v>
      </c>
      <c r="C252" s="27">
        <v>6</v>
      </c>
    </row>
    <row r="253" spans="1:3">
      <c r="A253" s="27">
        <v>249</v>
      </c>
      <c r="B253" s="27">
        <v>6</v>
      </c>
      <c r="C253" s="27">
        <v>6</v>
      </c>
    </row>
    <row r="254" spans="1:3">
      <c r="A254" s="27">
        <v>250</v>
      </c>
      <c r="B254" s="27">
        <v>5</v>
      </c>
      <c r="C254" s="27">
        <v>5</v>
      </c>
    </row>
    <row r="255" spans="1:3">
      <c r="A255" s="27">
        <v>251</v>
      </c>
      <c r="B255" s="27">
        <v>7</v>
      </c>
      <c r="C255" s="27">
        <v>7</v>
      </c>
    </row>
    <row r="256" spans="1:3">
      <c r="A256" s="27">
        <v>252</v>
      </c>
      <c r="B256" s="27">
        <v>2</v>
      </c>
      <c r="C256" s="27">
        <v>1</v>
      </c>
    </row>
    <row r="257" spans="1:3">
      <c r="A257" s="27">
        <v>253</v>
      </c>
      <c r="B257" s="27">
        <v>3</v>
      </c>
      <c r="C257" s="27">
        <v>2</v>
      </c>
    </row>
    <row r="258" spans="1:3">
      <c r="A258" s="27">
        <v>254</v>
      </c>
      <c r="B258" s="27">
        <v>6</v>
      </c>
      <c r="C258" s="27">
        <v>5</v>
      </c>
    </row>
    <row r="259" spans="1:3">
      <c r="A259" s="27">
        <v>255</v>
      </c>
      <c r="B259" s="27">
        <v>6</v>
      </c>
      <c r="C259" s="27">
        <v>5</v>
      </c>
    </row>
    <row r="260" spans="1:3">
      <c r="A260" s="27">
        <v>256</v>
      </c>
      <c r="B260" s="27">
        <v>2</v>
      </c>
      <c r="C260" s="27">
        <v>2</v>
      </c>
    </row>
    <row r="261" spans="1:3">
      <c r="A261" s="27">
        <v>257</v>
      </c>
      <c r="B261" s="27">
        <v>3</v>
      </c>
      <c r="C261" s="27">
        <v>3</v>
      </c>
    </row>
    <row r="262" spans="1:3">
      <c r="A262" s="27">
        <v>258</v>
      </c>
      <c r="B262" s="27">
        <v>6</v>
      </c>
      <c r="C262" s="27">
        <v>6</v>
      </c>
    </row>
    <row r="263" spans="1:3">
      <c r="A263" s="27">
        <v>259</v>
      </c>
      <c r="B263" s="27">
        <v>4</v>
      </c>
      <c r="C263" s="27">
        <v>3</v>
      </c>
    </row>
    <row r="264" spans="1:3">
      <c r="A264" s="27">
        <v>260</v>
      </c>
      <c r="B264" s="27">
        <v>6</v>
      </c>
      <c r="C264" s="27">
        <v>6</v>
      </c>
    </row>
    <row r="265" spans="1:3">
      <c r="A265" s="27">
        <v>261</v>
      </c>
      <c r="B265" s="27">
        <v>5</v>
      </c>
      <c r="C265" s="27">
        <v>4</v>
      </c>
    </row>
    <row r="266" spans="1:3">
      <c r="A266" s="27">
        <v>262</v>
      </c>
      <c r="B266" s="27">
        <v>7</v>
      </c>
      <c r="C266" s="27">
        <v>7</v>
      </c>
    </row>
    <row r="267" spans="1:3">
      <c r="A267" s="27">
        <v>263</v>
      </c>
      <c r="B267" s="27">
        <v>6</v>
      </c>
      <c r="C267" s="27">
        <v>6</v>
      </c>
    </row>
    <row r="268" spans="1:3">
      <c r="A268" s="27">
        <v>264</v>
      </c>
      <c r="B268" s="27">
        <v>4</v>
      </c>
      <c r="C268" s="27">
        <v>2</v>
      </c>
    </row>
    <row r="269" spans="1:3">
      <c r="A269" s="27">
        <v>265</v>
      </c>
      <c r="B269" s="27">
        <v>2</v>
      </c>
      <c r="C269" s="27">
        <v>2</v>
      </c>
    </row>
    <row r="270" spans="1:3">
      <c r="A270" s="27">
        <v>266</v>
      </c>
      <c r="B270" s="27">
        <v>7</v>
      </c>
      <c r="C270" s="27">
        <v>7</v>
      </c>
    </row>
    <row r="271" spans="1:3">
      <c r="A271" s="27">
        <v>267</v>
      </c>
      <c r="B271" s="27">
        <v>6</v>
      </c>
      <c r="C271" s="27">
        <v>7</v>
      </c>
    </row>
    <row r="272" spans="1:3">
      <c r="A272" s="27">
        <v>268</v>
      </c>
      <c r="B272" s="27">
        <v>7</v>
      </c>
      <c r="C272" s="27">
        <v>6</v>
      </c>
    </row>
    <row r="273" spans="1:3">
      <c r="A273" s="27">
        <v>269</v>
      </c>
      <c r="B273" s="27">
        <v>4</v>
      </c>
      <c r="C273" s="27">
        <v>3</v>
      </c>
    </row>
    <row r="274" spans="1:3">
      <c r="A274" s="27">
        <v>270</v>
      </c>
      <c r="B274" s="27">
        <v>2</v>
      </c>
      <c r="C274" s="27">
        <v>1</v>
      </c>
    </row>
    <row r="275" spans="1:3">
      <c r="A275" s="27">
        <v>271</v>
      </c>
      <c r="B275" s="27">
        <v>6</v>
      </c>
      <c r="C275" s="27">
        <v>7</v>
      </c>
    </row>
    <row r="276" spans="1:3">
      <c r="A276" s="27">
        <v>272</v>
      </c>
      <c r="B276" s="27">
        <v>6</v>
      </c>
      <c r="C276" s="27">
        <v>5</v>
      </c>
    </row>
    <row r="277" spans="1:3">
      <c r="A277" s="27">
        <v>273</v>
      </c>
      <c r="B277" s="27">
        <v>5</v>
      </c>
      <c r="C277" s="27">
        <v>4</v>
      </c>
    </row>
    <row r="278" spans="1:3">
      <c r="A278" s="27">
        <v>274</v>
      </c>
      <c r="B278" s="27">
        <v>6</v>
      </c>
      <c r="C278" s="27">
        <v>6</v>
      </c>
    </row>
    <row r="279" spans="1:3">
      <c r="A279" s="27">
        <v>275</v>
      </c>
      <c r="B279" s="27">
        <v>7</v>
      </c>
      <c r="C279" s="27">
        <v>7</v>
      </c>
    </row>
    <row r="280" spans="1:3">
      <c r="A280" s="27">
        <v>276</v>
      </c>
      <c r="B280" s="27">
        <v>2</v>
      </c>
      <c r="C280" s="27">
        <v>1</v>
      </c>
    </row>
    <row r="281" spans="1:3">
      <c r="A281" s="27">
        <v>277</v>
      </c>
      <c r="B281" s="27">
        <v>4</v>
      </c>
      <c r="C281" s="27">
        <v>3</v>
      </c>
    </row>
    <row r="282" spans="1:3">
      <c r="A282" s="27">
        <v>278</v>
      </c>
      <c r="B282" s="27">
        <v>6</v>
      </c>
      <c r="C282" s="27">
        <v>6</v>
      </c>
    </row>
    <row r="283" spans="1:3">
      <c r="A283" s="27">
        <v>279</v>
      </c>
      <c r="B283" s="27">
        <v>3</v>
      </c>
      <c r="C283" s="27">
        <v>2</v>
      </c>
    </row>
    <row r="284" spans="1:3">
      <c r="A284" s="27">
        <v>280</v>
      </c>
      <c r="B284" s="27">
        <v>6</v>
      </c>
      <c r="C284" s="27">
        <v>6</v>
      </c>
    </row>
    <row r="285" spans="1:3">
      <c r="A285" s="27">
        <v>281</v>
      </c>
      <c r="B285" s="27">
        <v>4</v>
      </c>
      <c r="C285" s="27">
        <v>5</v>
      </c>
    </row>
    <row r="286" spans="1:3">
      <c r="A286" s="27">
        <v>282</v>
      </c>
      <c r="B286" s="27">
        <v>3</v>
      </c>
      <c r="C286" s="27">
        <v>3</v>
      </c>
    </row>
    <row r="287" spans="1:3">
      <c r="A287" s="27">
        <v>283</v>
      </c>
      <c r="B287" s="27">
        <v>3</v>
      </c>
      <c r="C287" s="27">
        <v>4</v>
      </c>
    </row>
    <row r="288" spans="1:3">
      <c r="A288" s="27">
        <v>284</v>
      </c>
      <c r="B288" s="27">
        <v>3</v>
      </c>
      <c r="C288" s="27">
        <v>3</v>
      </c>
    </row>
    <row r="289" spans="1:3">
      <c r="A289" s="27">
        <v>285</v>
      </c>
      <c r="B289" s="27">
        <v>5</v>
      </c>
      <c r="C289" s="27">
        <v>5</v>
      </c>
    </row>
    <row r="290" spans="1:3">
      <c r="A290" s="27">
        <v>286</v>
      </c>
      <c r="B290" s="27">
        <v>4</v>
      </c>
      <c r="C290" s="27">
        <v>4</v>
      </c>
    </row>
    <row r="291" spans="1:3">
      <c r="A291" s="27">
        <v>287</v>
      </c>
      <c r="B291" s="27">
        <v>7</v>
      </c>
      <c r="C291" s="27">
        <v>7</v>
      </c>
    </row>
    <row r="292" spans="1:3">
      <c r="A292" s="27">
        <v>288</v>
      </c>
      <c r="B292" s="27">
        <v>4</v>
      </c>
      <c r="C292" s="27">
        <v>5</v>
      </c>
    </row>
    <row r="293" spans="1:3">
      <c r="A293" s="27">
        <v>289</v>
      </c>
      <c r="B293" s="27">
        <v>6</v>
      </c>
      <c r="C293" s="27">
        <v>4</v>
      </c>
    </row>
    <row r="294" spans="1:3">
      <c r="A294" s="27">
        <v>290</v>
      </c>
      <c r="B294" s="27">
        <v>2</v>
      </c>
      <c r="C294" s="27">
        <v>1</v>
      </c>
    </row>
    <row r="295" spans="1:3">
      <c r="A295" s="27">
        <v>291</v>
      </c>
      <c r="B295" s="27">
        <v>5</v>
      </c>
      <c r="C295" s="27">
        <v>4</v>
      </c>
    </row>
    <row r="296" spans="1:3">
      <c r="A296" s="27">
        <v>292</v>
      </c>
      <c r="B296" s="27">
        <v>6</v>
      </c>
      <c r="C296" s="27">
        <v>6</v>
      </c>
    </row>
    <row r="297" spans="1:3">
      <c r="A297" s="27">
        <v>293</v>
      </c>
      <c r="B297" s="27">
        <v>3</v>
      </c>
      <c r="C297" s="27">
        <v>1</v>
      </c>
    </row>
    <row r="298" spans="1:3">
      <c r="A298" s="27">
        <v>294</v>
      </c>
      <c r="B298" s="27">
        <v>5</v>
      </c>
      <c r="C298" s="27">
        <v>4</v>
      </c>
    </row>
    <row r="299" spans="1:3">
      <c r="A299" s="27">
        <v>295</v>
      </c>
      <c r="B299" s="27">
        <v>5</v>
      </c>
      <c r="C299" s="27">
        <v>5</v>
      </c>
    </row>
    <row r="300" spans="1:3">
      <c r="A300" s="27">
        <v>296</v>
      </c>
      <c r="B300" s="27">
        <v>5</v>
      </c>
      <c r="C300" s="27">
        <v>5</v>
      </c>
    </row>
    <row r="301" spans="1:3">
      <c r="A301" s="27">
        <v>297</v>
      </c>
      <c r="B301" s="27">
        <v>7</v>
      </c>
      <c r="C301" s="27">
        <v>7</v>
      </c>
    </row>
    <row r="302" spans="1:3">
      <c r="A302" s="27">
        <v>298</v>
      </c>
      <c r="B302" s="27">
        <v>5</v>
      </c>
      <c r="C302" s="27">
        <v>6</v>
      </c>
    </row>
    <row r="303" spans="1:3">
      <c r="A303" s="27">
        <v>299</v>
      </c>
      <c r="B303" s="27">
        <v>2</v>
      </c>
      <c r="C303" s="27">
        <v>1</v>
      </c>
    </row>
    <row r="304" spans="1:3">
      <c r="A304" s="27">
        <v>300</v>
      </c>
      <c r="B304" s="27">
        <v>2</v>
      </c>
      <c r="C304" s="27">
        <v>3</v>
      </c>
    </row>
    <row r="305" spans="1:3">
      <c r="A305" s="27">
        <v>301</v>
      </c>
      <c r="B305" s="27">
        <v>5</v>
      </c>
      <c r="C305" s="27">
        <v>5</v>
      </c>
    </row>
    <row r="306" spans="1:3">
      <c r="A306" s="27">
        <v>302</v>
      </c>
      <c r="B306" s="27">
        <v>3</v>
      </c>
      <c r="C306" s="27">
        <v>3</v>
      </c>
    </row>
    <row r="307" spans="1:3">
      <c r="A307" s="27">
        <v>303</v>
      </c>
      <c r="B307" s="27">
        <v>5</v>
      </c>
      <c r="C307" s="27">
        <v>6</v>
      </c>
    </row>
    <row r="308" spans="1:3">
      <c r="A308" s="27">
        <v>304</v>
      </c>
      <c r="B308" s="27">
        <v>2</v>
      </c>
      <c r="C308" s="27">
        <v>3</v>
      </c>
    </row>
    <row r="309" spans="1:3">
      <c r="A309" s="27">
        <v>305</v>
      </c>
      <c r="B309" s="27">
        <v>2</v>
      </c>
      <c r="C309" s="27">
        <v>3</v>
      </c>
    </row>
    <row r="310" spans="1:3">
      <c r="A310" s="27">
        <v>306</v>
      </c>
      <c r="B310" s="27">
        <v>6</v>
      </c>
      <c r="C310" s="27">
        <v>6</v>
      </c>
    </row>
    <row r="311" spans="1:3">
      <c r="A311" s="27">
        <v>307</v>
      </c>
      <c r="B311" s="27">
        <v>2</v>
      </c>
      <c r="C311" s="27">
        <v>3</v>
      </c>
    </row>
    <row r="312" spans="1:3">
      <c r="A312" s="27">
        <v>308</v>
      </c>
      <c r="B312" s="27">
        <v>7</v>
      </c>
      <c r="C312" s="27">
        <v>7</v>
      </c>
    </row>
    <row r="313" spans="1:3">
      <c r="A313" s="27">
        <v>309</v>
      </c>
      <c r="B313" s="27">
        <v>5</v>
      </c>
      <c r="C313" s="27">
        <v>5</v>
      </c>
    </row>
    <row r="314" spans="1:3">
      <c r="A314" s="27">
        <v>310</v>
      </c>
      <c r="B314" s="27">
        <v>7</v>
      </c>
      <c r="C314" s="27">
        <v>5</v>
      </c>
    </row>
    <row r="315" spans="1:3">
      <c r="A315" s="27">
        <v>311</v>
      </c>
      <c r="B315" s="27">
        <v>2</v>
      </c>
      <c r="C315" s="27">
        <v>1</v>
      </c>
    </row>
    <row r="316" spans="1:3">
      <c r="A316" s="27">
        <v>312</v>
      </c>
      <c r="B316" s="27">
        <v>4</v>
      </c>
      <c r="C316" s="27">
        <v>5</v>
      </c>
    </row>
    <row r="317" spans="1:3">
      <c r="A317" s="27">
        <v>313</v>
      </c>
      <c r="B317" s="27">
        <v>2</v>
      </c>
      <c r="C317" s="27">
        <v>4</v>
      </c>
    </row>
    <row r="318" spans="1:3">
      <c r="A318" s="27">
        <v>314</v>
      </c>
      <c r="B318" s="27">
        <v>4</v>
      </c>
      <c r="C318" s="27">
        <v>4</v>
      </c>
    </row>
    <row r="319" spans="1:3">
      <c r="A319" s="27">
        <v>315</v>
      </c>
      <c r="B319" s="27">
        <v>5</v>
      </c>
      <c r="C319" s="27">
        <v>7</v>
      </c>
    </row>
    <row r="320" spans="1:3">
      <c r="A320" s="27">
        <v>316</v>
      </c>
      <c r="B320" s="27">
        <v>6</v>
      </c>
      <c r="C320" s="27">
        <v>5</v>
      </c>
    </row>
    <row r="321" spans="1:3">
      <c r="A321" s="27">
        <v>317</v>
      </c>
      <c r="B321" s="27">
        <v>6</v>
      </c>
      <c r="C321" s="27">
        <v>6</v>
      </c>
    </row>
    <row r="322" spans="1:3">
      <c r="A322" s="27">
        <v>318</v>
      </c>
      <c r="B322" s="27">
        <v>5</v>
      </c>
      <c r="C322" s="27">
        <v>6</v>
      </c>
    </row>
    <row r="323" spans="1:3">
      <c r="A323" s="27">
        <v>319</v>
      </c>
      <c r="B323" s="27">
        <v>4</v>
      </c>
      <c r="C323" s="27">
        <v>6</v>
      </c>
    </row>
    <row r="324" spans="1:3">
      <c r="A324" s="27">
        <v>320</v>
      </c>
      <c r="B324" s="27">
        <v>5</v>
      </c>
      <c r="C324" s="27">
        <v>6</v>
      </c>
    </row>
    <row r="325" spans="1:3">
      <c r="A325" s="27">
        <v>321</v>
      </c>
      <c r="B325" s="27">
        <v>3</v>
      </c>
      <c r="C325" s="27">
        <v>3</v>
      </c>
    </row>
    <row r="326" spans="1:3">
      <c r="A326" s="27">
        <v>322</v>
      </c>
      <c r="B326" s="27">
        <v>6</v>
      </c>
      <c r="C326" s="27">
        <v>6</v>
      </c>
    </row>
    <row r="327" spans="1:3">
      <c r="A327" s="27">
        <v>323</v>
      </c>
      <c r="B327" s="27">
        <v>1</v>
      </c>
      <c r="C327" s="27">
        <v>3</v>
      </c>
    </row>
    <row r="328" spans="1:3">
      <c r="A328" s="27">
        <v>324</v>
      </c>
      <c r="B328" s="27">
        <v>3</v>
      </c>
      <c r="C328" s="27">
        <v>5</v>
      </c>
    </row>
    <row r="329" spans="1:3">
      <c r="A329" s="27">
        <v>325</v>
      </c>
      <c r="B329" s="27">
        <v>5</v>
      </c>
      <c r="C329" s="27">
        <v>4</v>
      </c>
    </row>
    <row r="330" spans="1:3">
      <c r="A330" s="27">
        <v>326</v>
      </c>
      <c r="B330" s="27">
        <v>2</v>
      </c>
      <c r="C330" s="27">
        <v>3</v>
      </c>
    </row>
    <row r="331" spans="1:3">
      <c r="A331" s="27">
        <v>327</v>
      </c>
      <c r="B331" s="27">
        <v>5</v>
      </c>
      <c r="C331" s="27">
        <v>6</v>
      </c>
    </row>
    <row r="332" spans="1:3">
      <c r="A332" s="27">
        <v>328</v>
      </c>
      <c r="B332" s="27">
        <v>6</v>
      </c>
      <c r="C332" s="27">
        <v>7</v>
      </c>
    </row>
    <row r="333" spans="1:3">
      <c r="A333" s="27">
        <v>329</v>
      </c>
      <c r="B333" s="27">
        <v>4</v>
      </c>
      <c r="C333" s="27">
        <v>5</v>
      </c>
    </row>
    <row r="334" spans="1:3">
      <c r="A334" s="27">
        <v>330</v>
      </c>
      <c r="B334" s="27">
        <v>6</v>
      </c>
      <c r="C334" s="27">
        <v>7</v>
      </c>
    </row>
    <row r="335" spans="1:3">
      <c r="A335" s="27">
        <v>331</v>
      </c>
      <c r="B335" s="27">
        <v>7</v>
      </c>
      <c r="C335" s="27">
        <v>6</v>
      </c>
    </row>
    <row r="336" spans="1:3">
      <c r="A336" s="27">
        <v>332</v>
      </c>
      <c r="B336" s="27">
        <v>2</v>
      </c>
      <c r="C336" s="27">
        <v>1</v>
      </c>
    </row>
    <row r="337" spans="1:3">
      <c r="A337" s="27">
        <v>333</v>
      </c>
      <c r="B337" s="27">
        <v>7</v>
      </c>
      <c r="C337" s="27">
        <v>7</v>
      </c>
    </row>
    <row r="338" spans="1:3">
      <c r="A338" s="27">
        <v>334</v>
      </c>
      <c r="B338" s="27">
        <v>7</v>
      </c>
      <c r="C338" s="27">
        <v>7</v>
      </c>
    </row>
    <row r="339" spans="1:3">
      <c r="A339" s="27">
        <v>335</v>
      </c>
      <c r="B339" s="27">
        <v>4</v>
      </c>
      <c r="C339" s="27">
        <v>4</v>
      </c>
    </row>
    <row r="340" spans="1:3">
      <c r="A340" s="27">
        <v>336</v>
      </c>
      <c r="B340" s="27">
        <v>3</v>
      </c>
      <c r="C340" s="27">
        <v>2</v>
      </c>
    </row>
    <row r="341" spans="1:3">
      <c r="A341" s="27">
        <v>337</v>
      </c>
      <c r="B341" s="27">
        <v>6</v>
      </c>
      <c r="C341" s="27">
        <v>6</v>
      </c>
    </row>
    <row r="342" spans="1:3">
      <c r="A342" s="27">
        <v>338</v>
      </c>
      <c r="B342" s="27">
        <v>3</v>
      </c>
      <c r="C342" s="27">
        <v>2</v>
      </c>
    </row>
    <row r="343" spans="1:3">
      <c r="A343" s="27">
        <v>339</v>
      </c>
      <c r="B343" s="27">
        <v>6</v>
      </c>
      <c r="C343" s="27">
        <v>7</v>
      </c>
    </row>
    <row r="344" spans="1:3">
      <c r="A344" s="27">
        <v>340</v>
      </c>
      <c r="B344" s="27">
        <v>3</v>
      </c>
      <c r="C344" s="27">
        <v>4</v>
      </c>
    </row>
    <row r="345" spans="1:3">
      <c r="A345" s="27">
        <v>341</v>
      </c>
      <c r="B345" s="27">
        <v>5</v>
      </c>
      <c r="C345" s="27">
        <v>6</v>
      </c>
    </row>
    <row r="346" spans="1:3">
      <c r="A346" s="27">
        <v>342</v>
      </c>
      <c r="B346" s="27">
        <v>5</v>
      </c>
      <c r="C346" s="27">
        <v>4</v>
      </c>
    </row>
    <row r="347" spans="1:3">
      <c r="A347" s="27">
        <v>343</v>
      </c>
      <c r="B347" s="27">
        <v>4</v>
      </c>
      <c r="C347" s="27">
        <v>4</v>
      </c>
    </row>
    <row r="348" spans="1:3">
      <c r="A348" s="27">
        <v>344</v>
      </c>
      <c r="B348" s="27">
        <v>7</v>
      </c>
      <c r="C348" s="27">
        <v>6</v>
      </c>
    </row>
    <row r="349" spans="1:3">
      <c r="A349" s="27">
        <v>345</v>
      </c>
      <c r="B349" s="27">
        <v>5</v>
      </c>
      <c r="C349" s="27">
        <v>5</v>
      </c>
    </row>
    <row r="350" spans="1:3">
      <c r="A350" s="27">
        <v>346</v>
      </c>
      <c r="B350" s="27">
        <v>4</v>
      </c>
      <c r="C350" s="27">
        <v>3</v>
      </c>
    </row>
    <row r="351" spans="1:3">
      <c r="A351" s="27">
        <v>347</v>
      </c>
      <c r="B351" s="27">
        <v>5</v>
      </c>
      <c r="C351" s="27">
        <v>5</v>
      </c>
    </row>
    <row r="352" spans="1:3">
      <c r="A352" s="27">
        <v>348</v>
      </c>
      <c r="B352" s="27">
        <v>5</v>
      </c>
      <c r="C352" s="27">
        <v>5</v>
      </c>
    </row>
    <row r="353" spans="1:3">
      <c r="A353" s="27">
        <v>349</v>
      </c>
      <c r="B353" s="27">
        <v>3</v>
      </c>
      <c r="C353" s="27">
        <v>5</v>
      </c>
    </row>
    <row r="354" spans="1:3">
      <c r="A354" s="27">
        <v>350</v>
      </c>
      <c r="B354" s="27">
        <v>5</v>
      </c>
      <c r="C354" s="27">
        <v>5</v>
      </c>
    </row>
    <row r="355" spans="1:3">
      <c r="A355" s="27">
        <v>351</v>
      </c>
      <c r="B355" s="27">
        <v>7</v>
      </c>
      <c r="C355" s="27">
        <v>6</v>
      </c>
    </row>
    <row r="356" spans="1:3">
      <c r="A356" s="27">
        <v>352</v>
      </c>
      <c r="B356" s="27">
        <v>5</v>
      </c>
      <c r="C356" s="27">
        <v>5</v>
      </c>
    </row>
    <row r="357" spans="1:3">
      <c r="A357" s="27">
        <v>353</v>
      </c>
      <c r="B357" s="27">
        <v>3</v>
      </c>
      <c r="C357" s="27">
        <v>3</v>
      </c>
    </row>
    <row r="358" spans="1:3">
      <c r="A358" s="27">
        <v>354</v>
      </c>
      <c r="B358" s="27">
        <v>6</v>
      </c>
      <c r="C358" s="27">
        <v>6</v>
      </c>
    </row>
    <row r="359" spans="1:3">
      <c r="A359" s="27">
        <v>355</v>
      </c>
      <c r="B359" s="27">
        <v>7</v>
      </c>
      <c r="C359" s="27">
        <v>7</v>
      </c>
    </row>
    <row r="360" spans="1:3">
      <c r="A360" s="27">
        <v>356</v>
      </c>
      <c r="B360" s="27">
        <v>4</v>
      </c>
      <c r="C360" s="27">
        <v>3</v>
      </c>
    </row>
    <row r="361" spans="1:3">
      <c r="A361" s="27">
        <v>357</v>
      </c>
      <c r="B361" s="27">
        <v>4</v>
      </c>
      <c r="C361" s="27">
        <v>5</v>
      </c>
    </row>
    <row r="362" spans="1:3">
      <c r="A362" s="27">
        <v>358</v>
      </c>
      <c r="B362" s="27">
        <v>5</v>
      </c>
      <c r="C362" s="27">
        <v>5</v>
      </c>
    </row>
    <row r="363" spans="1:3">
      <c r="A363" s="27">
        <v>359</v>
      </c>
      <c r="B363" s="27">
        <v>6</v>
      </c>
      <c r="C363" s="27">
        <v>7</v>
      </c>
    </row>
    <row r="364" spans="1:3">
      <c r="A364" s="27">
        <v>360</v>
      </c>
      <c r="B364" s="27">
        <v>5</v>
      </c>
      <c r="C364" s="27">
        <v>5</v>
      </c>
    </row>
    <row r="365" spans="1:3">
      <c r="A365" s="27">
        <v>361</v>
      </c>
      <c r="B365" s="27">
        <v>6</v>
      </c>
      <c r="C365" s="27">
        <v>5</v>
      </c>
    </row>
    <row r="366" spans="1:3">
      <c r="A366" s="27">
        <v>362</v>
      </c>
      <c r="B366" s="27">
        <v>6</v>
      </c>
      <c r="C366" s="27">
        <v>5</v>
      </c>
    </row>
    <row r="367" spans="1:3">
      <c r="A367" s="27">
        <v>363</v>
      </c>
      <c r="B367" s="27">
        <v>4</v>
      </c>
      <c r="C367" s="27">
        <v>5</v>
      </c>
    </row>
    <row r="368" spans="1:3">
      <c r="A368" s="27">
        <v>364</v>
      </c>
      <c r="B368" s="27">
        <v>5</v>
      </c>
      <c r="C368" s="27">
        <v>5</v>
      </c>
    </row>
    <row r="369" spans="1:3">
      <c r="A369" s="27">
        <v>365</v>
      </c>
      <c r="B369" s="27">
        <v>1</v>
      </c>
      <c r="C369" s="27">
        <v>1</v>
      </c>
    </row>
    <row r="370" spans="1:3">
      <c r="A370" s="27">
        <v>366</v>
      </c>
      <c r="B370" s="27">
        <v>6</v>
      </c>
      <c r="C370" s="27">
        <v>7</v>
      </c>
    </row>
    <row r="371" spans="1:3">
      <c r="A371" s="27">
        <v>367</v>
      </c>
      <c r="B371" s="27">
        <v>7</v>
      </c>
      <c r="C371" s="27">
        <v>7</v>
      </c>
    </row>
    <row r="372" spans="1:3">
      <c r="A372" s="27">
        <v>368</v>
      </c>
      <c r="B372" s="27">
        <v>2</v>
      </c>
      <c r="C372" s="27">
        <v>1</v>
      </c>
    </row>
    <row r="373" spans="1:3">
      <c r="A373" s="27">
        <v>369</v>
      </c>
      <c r="B373" s="27">
        <v>5</v>
      </c>
      <c r="C373" s="27">
        <v>4</v>
      </c>
    </row>
    <row r="374" spans="1:3">
      <c r="A374" s="27">
        <v>370</v>
      </c>
      <c r="B374" s="27">
        <v>6</v>
      </c>
      <c r="C374" s="27">
        <v>6</v>
      </c>
    </row>
    <row r="375" spans="1:3">
      <c r="A375" s="27">
        <v>371</v>
      </c>
      <c r="B375" s="27">
        <v>7</v>
      </c>
      <c r="C375" s="27">
        <v>7</v>
      </c>
    </row>
    <row r="376" spans="1:3">
      <c r="A376" s="27">
        <v>372</v>
      </c>
      <c r="B376" s="27">
        <v>4</v>
      </c>
      <c r="C376" s="27">
        <v>4</v>
      </c>
    </row>
    <row r="377" spans="1:3">
      <c r="A377" s="27">
        <v>373</v>
      </c>
      <c r="B377" s="27">
        <v>5</v>
      </c>
      <c r="C377" s="27">
        <v>5</v>
      </c>
    </row>
    <row r="378" spans="1:3">
      <c r="A378" s="27">
        <v>374</v>
      </c>
      <c r="B378" s="27">
        <v>3</v>
      </c>
      <c r="C378" s="27">
        <v>3</v>
      </c>
    </row>
    <row r="379" spans="1:3">
      <c r="A379" s="27">
        <v>375</v>
      </c>
      <c r="B379" s="27">
        <v>1</v>
      </c>
      <c r="C379" s="27">
        <v>1</v>
      </c>
    </row>
    <row r="380" spans="1:3">
      <c r="A380" s="27">
        <v>376</v>
      </c>
      <c r="B380" s="27">
        <v>5</v>
      </c>
      <c r="C380" s="27">
        <v>5</v>
      </c>
    </row>
    <row r="381" spans="1:3">
      <c r="A381" s="27">
        <v>377</v>
      </c>
      <c r="B381" s="27">
        <v>7</v>
      </c>
      <c r="C381" s="27">
        <v>5</v>
      </c>
    </row>
    <row r="382" spans="1:3">
      <c r="A382" s="27">
        <v>378</v>
      </c>
      <c r="B382" s="27">
        <v>5</v>
      </c>
      <c r="C382" s="27">
        <v>4</v>
      </c>
    </row>
    <row r="383" spans="1:3">
      <c r="A383" s="27">
        <v>379</v>
      </c>
      <c r="B383" s="27">
        <v>4</v>
      </c>
      <c r="C383" s="27">
        <v>3</v>
      </c>
    </row>
    <row r="384" spans="1:3">
      <c r="A384" s="27">
        <v>380</v>
      </c>
      <c r="B384" s="27">
        <v>3</v>
      </c>
      <c r="C384" s="27">
        <v>3</v>
      </c>
    </row>
    <row r="385" spans="1:3">
      <c r="A385" s="27">
        <v>381</v>
      </c>
      <c r="B385" s="27">
        <v>7</v>
      </c>
      <c r="C385" s="27">
        <v>7</v>
      </c>
    </row>
    <row r="386" spans="1:3">
      <c r="A386" s="27">
        <v>382</v>
      </c>
      <c r="B386" s="27">
        <v>7</v>
      </c>
      <c r="C386" s="27">
        <v>7</v>
      </c>
    </row>
    <row r="387" spans="1:3">
      <c r="A387" s="27">
        <v>383</v>
      </c>
      <c r="B387" s="27">
        <v>5</v>
      </c>
      <c r="C387" s="27">
        <v>5</v>
      </c>
    </row>
    <row r="388" spans="1:3">
      <c r="A388" s="27">
        <v>384</v>
      </c>
      <c r="B388" s="27">
        <v>5</v>
      </c>
      <c r="C388" s="27">
        <v>7</v>
      </c>
    </row>
    <row r="389" spans="1:3">
      <c r="A389" s="27">
        <v>385</v>
      </c>
      <c r="B389" s="27">
        <v>4</v>
      </c>
      <c r="C389" s="27">
        <v>1</v>
      </c>
    </row>
    <row r="390" spans="1:3">
      <c r="A390" s="27">
        <v>386</v>
      </c>
      <c r="B390" s="27">
        <v>2</v>
      </c>
      <c r="C390" s="27">
        <v>4</v>
      </c>
    </row>
    <row r="391" spans="1:3">
      <c r="A391" s="27">
        <v>387</v>
      </c>
      <c r="B391" s="27">
        <v>6</v>
      </c>
      <c r="C391" s="27">
        <v>6</v>
      </c>
    </row>
    <row r="392" spans="1:3">
      <c r="A392" s="27">
        <v>388</v>
      </c>
      <c r="B392" s="27">
        <v>6</v>
      </c>
      <c r="C392" s="27">
        <v>4</v>
      </c>
    </row>
    <row r="393" spans="1:3">
      <c r="A393" s="27">
        <v>389</v>
      </c>
      <c r="B393" s="27">
        <v>3</v>
      </c>
      <c r="C393" s="27">
        <v>4</v>
      </c>
    </row>
    <row r="394" spans="1:3">
      <c r="A394" s="27">
        <v>390</v>
      </c>
      <c r="B394" s="27">
        <v>7</v>
      </c>
      <c r="C394" s="27">
        <v>6</v>
      </c>
    </row>
    <row r="395" spans="1:3">
      <c r="A395" s="27">
        <v>391</v>
      </c>
      <c r="B395" s="27">
        <v>2</v>
      </c>
      <c r="C395" s="27">
        <v>3</v>
      </c>
    </row>
    <row r="396" spans="1:3">
      <c r="A396" s="27">
        <v>392</v>
      </c>
      <c r="B396" s="27">
        <v>6</v>
      </c>
      <c r="C396" s="27">
        <v>7</v>
      </c>
    </row>
    <row r="397" spans="1:3">
      <c r="A397" s="27">
        <v>393</v>
      </c>
      <c r="B397" s="27">
        <v>7</v>
      </c>
      <c r="C397" s="27">
        <v>7</v>
      </c>
    </row>
    <row r="398" spans="1:3">
      <c r="A398" s="27">
        <v>394</v>
      </c>
      <c r="B398" s="27">
        <v>6</v>
      </c>
      <c r="C398" s="27">
        <v>7</v>
      </c>
    </row>
    <row r="399" spans="1:3">
      <c r="A399" s="27">
        <v>395</v>
      </c>
      <c r="B399" s="27">
        <v>4</v>
      </c>
      <c r="C399" s="27">
        <v>3</v>
      </c>
    </row>
    <row r="400" spans="1:3">
      <c r="A400" s="27">
        <v>396</v>
      </c>
      <c r="B400" s="27">
        <v>6</v>
      </c>
      <c r="C400" s="27">
        <v>5</v>
      </c>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C6D0A-48D9-439A-837D-D37D049F0743}">
  <sheetPr>
    <tabColor theme="8"/>
  </sheetPr>
  <dimension ref="B2:AB69"/>
  <sheetViews>
    <sheetView topLeftCell="A3" zoomScale="68" zoomScaleNormal="70" workbookViewId="0">
      <selection activeCell="X5" sqref="X5"/>
    </sheetView>
  </sheetViews>
  <sheetFormatPr defaultRowHeight="14.5"/>
  <cols>
    <col min="3" max="3" width="11.7265625" bestFit="1" customWidth="1"/>
    <col min="4" max="4" width="11.26953125" bestFit="1" customWidth="1"/>
    <col min="7" max="7" width="13.453125" customWidth="1"/>
    <col min="8" max="8" width="11.36328125" bestFit="1" customWidth="1"/>
    <col min="9" max="9" width="8.6328125" bestFit="1" customWidth="1"/>
    <col min="10" max="14" width="8.453125" bestFit="1" customWidth="1"/>
    <col min="15" max="15" width="6.26953125" bestFit="1" customWidth="1"/>
  </cols>
  <sheetData>
    <row r="2" spans="2:25">
      <c r="G2" s="34" t="s">
        <v>26</v>
      </c>
    </row>
    <row r="3" spans="2:25">
      <c r="B3" s="37"/>
      <c r="C3" s="37"/>
      <c r="D3" s="37"/>
      <c r="G3" s="13" t="s">
        <v>28</v>
      </c>
      <c r="H3" s="14"/>
      <c r="I3" s="14"/>
    </row>
    <row r="4" spans="2:25">
      <c r="G4" s="15" t="s">
        <v>29</v>
      </c>
      <c r="H4" s="16"/>
      <c r="I4" s="16"/>
    </row>
    <row r="5" spans="2:25">
      <c r="G5" s="17" t="s">
        <v>30</v>
      </c>
    </row>
    <row r="6" spans="2:25">
      <c r="G6" s="17"/>
    </row>
    <row r="7" spans="2:25">
      <c r="G7" s="17" t="s">
        <v>31</v>
      </c>
    </row>
    <row r="8" spans="2:25">
      <c r="G8" s="17" t="s">
        <v>32</v>
      </c>
    </row>
    <row r="9" spans="2:25">
      <c r="G9" s="17"/>
    </row>
    <row r="10" spans="2:25">
      <c r="G10" s="17"/>
    </row>
    <row r="11" spans="2:25">
      <c r="B11" s="46" t="s">
        <v>49</v>
      </c>
      <c r="C11" s="46" t="s">
        <v>50</v>
      </c>
    </row>
    <row r="12" spans="2:25">
      <c r="B12" s="46" t="s">
        <v>51</v>
      </c>
      <c r="C12">
        <v>1</v>
      </c>
      <c r="D12">
        <v>2</v>
      </c>
      <c r="E12">
        <v>3</v>
      </c>
      <c r="F12">
        <v>4</v>
      </c>
      <c r="G12">
        <v>5</v>
      </c>
      <c r="H12">
        <v>6</v>
      </c>
      <c r="I12">
        <v>7</v>
      </c>
      <c r="J12" t="s">
        <v>52</v>
      </c>
    </row>
    <row r="13" spans="2:25">
      <c r="B13" s="38">
        <v>0</v>
      </c>
      <c r="C13">
        <v>12</v>
      </c>
      <c r="D13">
        <v>14</v>
      </c>
      <c r="E13">
        <v>19</v>
      </c>
      <c r="F13">
        <v>41</v>
      </c>
      <c r="G13">
        <v>53</v>
      </c>
      <c r="H13">
        <v>45</v>
      </c>
      <c r="I13">
        <v>30</v>
      </c>
      <c r="J13">
        <v>214</v>
      </c>
      <c r="U13" s="96" t="s">
        <v>101</v>
      </c>
      <c r="V13" s="96"/>
      <c r="W13" s="96"/>
      <c r="X13" s="96"/>
      <c r="Y13" s="96"/>
    </row>
    <row r="14" spans="2:25">
      <c r="B14" s="38">
        <v>1</v>
      </c>
      <c r="C14">
        <v>2</v>
      </c>
      <c r="D14">
        <v>18</v>
      </c>
      <c r="E14">
        <v>38</v>
      </c>
      <c r="F14">
        <v>26</v>
      </c>
      <c r="G14">
        <v>37</v>
      </c>
      <c r="H14">
        <v>34</v>
      </c>
      <c r="I14">
        <v>27</v>
      </c>
      <c r="J14">
        <v>182</v>
      </c>
      <c r="U14" s="96"/>
      <c r="V14" s="96"/>
      <c r="W14" s="96"/>
      <c r="X14" s="96"/>
      <c r="Y14" s="96"/>
    </row>
    <row r="15" spans="2:25">
      <c r="B15" s="38" t="s">
        <v>52</v>
      </c>
      <c r="C15">
        <v>14</v>
      </c>
      <c r="D15">
        <v>32</v>
      </c>
      <c r="E15">
        <v>57</v>
      </c>
      <c r="F15">
        <v>67</v>
      </c>
      <c r="G15">
        <v>90</v>
      </c>
      <c r="H15">
        <v>79</v>
      </c>
      <c r="I15">
        <v>57</v>
      </c>
      <c r="J15">
        <v>396</v>
      </c>
      <c r="U15" s="96"/>
      <c r="V15" s="96"/>
      <c r="W15" s="96"/>
      <c r="X15" s="96"/>
      <c r="Y15" s="96"/>
    </row>
    <row r="16" spans="2:25">
      <c r="U16" s="96"/>
      <c r="V16" s="96"/>
      <c r="W16" s="96"/>
      <c r="X16" s="96"/>
      <c r="Y16" s="96"/>
    </row>
    <row r="17" spans="2:25">
      <c r="U17" s="96"/>
      <c r="V17" s="96"/>
      <c r="W17" s="96"/>
      <c r="X17" s="96"/>
      <c r="Y17" s="96"/>
    </row>
    <row r="19" spans="2:25">
      <c r="B19" t="s">
        <v>49</v>
      </c>
      <c r="C19" t="s">
        <v>50</v>
      </c>
      <c r="U19" s="98" t="s">
        <v>102</v>
      </c>
      <c r="V19" s="98"/>
      <c r="W19" s="98"/>
      <c r="X19" s="98"/>
      <c r="Y19" s="98"/>
    </row>
    <row r="20" spans="2:25">
      <c r="B20" t="s">
        <v>51</v>
      </c>
      <c r="C20">
        <v>1</v>
      </c>
      <c r="D20">
        <v>2</v>
      </c>
      <c r="E20">
        <v>3</v>
      </c>
      <c r="F20">
        <v>4</v>
      </c>
      <c r="G20">
        <v>5</v>
      </c>
      <c r="H20">
        <v>6</v>
      </c>
      <c r="I20">
        <v>7</v>
      </c>
      <c r="J20" t="s">
        <v>52</v>
      </c>
      <c r="U20" s="98"/>
      <c r="V20" s="98"/>
      <c r="W20" s="98"/>
      <c r="X20" s="98"/>
      <c r="Y20" s="98"/>
    </row>
    <row r="21" spans="2:25">
      <c r="B21">
        <v>0</v>
      </c>
      <c r="C21">
        <v>12</v>
      </c>
      <c r="D21">
        <v>14</v>
      </c>
      <c r="E21">
        <v>19</v>
      </c>
      <c r="F21">
        <v>41</v>
      </c>
      <c r="G21">
        <v>53</v>
      </c>
      <c r="H21">
        <v>45</v>
      </c>
      <c r="I21">
        <v>30</v>
      </c>
      <c r="J21">
        <v>214</v>
      </c>
      <c r="U21" s="98"/>
      <c r="V21" s="98"/>
      <c r="W21" s="98"/>
      <c r="X21" s="98"/>
      <c r="Y21" s="98"/>
    </row>
    <row r="22" spans="2:25">
      <c r="B22">
        <v>1</v>
      </c>
      <c r="C22">
        <v>2</v>
      </c>
      <c r="D22">
        <v>18</v>
      </c>
      <c r="E22">
        <v>38</v>
      </c>
      <c r="F22">
        <v>26</v>
      </c>
      <c r="G22">
        <v>37</v>
      </c>
      <c r="H22">
        <v>34</v>
      </c>
      <c r="I22">
        <v>27</v>
      </c>
      <c r="J22">
        <v>182</v>
      </c>
    </row>
    <row r="23" spans="2:25">
      <c r="B23" t="s">
        <v>52</v>
      </c>
      <c r="C23">
        <v>14</v>
      </c>
      <c r="D23">
        <v>32</v>
      </c>
      <c r="E23">
        <v>57</v>
      </c>
      <c r="F23">
        <v>67</v>
      </c>
      <c r="G23">
        <v>90</v>
      </c>
      <c r="H23">
        <v>79</v>
      </c>
      <c r="I23">
        <v>57</v>
      </c>
      <c r="J23">
        <v>396</v>
      </c>
    </row>
    <row r="25" spans="2:25">
      <c r="B25" s="34" t="s">
        <v>53</v>
      </c>
    </row>
    <row r="26" spans="2:25">
      <c r="B26" t="s">
        <v>54</v>
      </c>
      <c r="C26" t="s">
        <v>50</v>
      </c>
    </row>
    <row r="27" spans="2:25">
      <c r="C27">
        <v>1</v>
      </c>
      <c r="D27">
        <v>2</v>
      </c>
      <c r="E27">
        <v>3</v>
      </c>
      <c r="F27">
        <v>4</v>
      </c>
      <c r="G27">
        <v>5</v>
      </c>
      <c r="H27">
        <v>6</v>
      </c>
      <c r="I27">
        <v>7</v>
      </c>
      <c r="J27" t="s">
        <v>52</v>
      </c>
    </row>
    <row r="28" spans="2:25">
      <c r="B28" s="34" t="s">
        <v>55</v>
      </c>
      <c r="C28" s="39">
        <f t="shared" ref="C28:J28" si="0">C21/$J$21</f>
        <v>5.6074766355140186E-2</v>
      </c>
      <c r="D28" s="39">
        <f t="shared" si="0"/>
        <v>6.5420560747663545E-2</v>
      </c>
      <c r="E28" s="39">
        <f t="shared" si="0"/>
        <v>8.8785046728971959E-2</v>
      </c>
      <c r="F28" s="39">
        <f t="shared" si="0"/>
        <v>0.19158878504672897</v>
      </c>
      <c r="G28" s="39">
        <f t="shared" si="0"/>
        <v>0.24766355140186916</v>
      </c>
      <c r="H28" s="39">
        <f t="shared" si="0"/>
        <v>0.2102803738317757</v>
      </c>
      <c r="I28" s="39">
        <f t="shared" si="0"/>
        <v>0.14018691588785046</v>
      </c>
      <c r="J28">
        <f t="shared" si="0"/>
        <v>1</v>
      </c>
    </row>
    <row r="29" spans="2:25">
      <c r="B29" s="34" t="s">
        <v>56</v>
      </c>
      <c r="C29" s="39">
        <f t="shared" ref="C29:J29" si="1">C22/$J$22</f>
        <v>1.098901098901099E-2</v>
      </c>
      <c r="D29" s="39">
        <f t="shared" si="1"/>
        <v>9.8901098901098897E-2</v>
      </c>
      <c r="E29" s="39">
        <f t="shared" si="1"/>
        <v>0.2087912087912088</v>
      </c>
      <c r="F29" s="39">
        <f t="shared" si="1"/>
        <v>0.14285714285714285</v>
      </c>
      <c r="G29" s="39">
        <f t="shared" si="1"/>
        <v>0.2032967032967033</v>
      </c>
      <c r="H29" s="39">
        <f t="shared" si="1"/>
        <v>0.18681318681318682</v>
      </c>
      <c r="I29" s="39">
        <f t="shared" si="1"/>
        <v>0.14835164835164835</v>
      </c>
      <c r="J29">
        <f t="shared" si="1"/>
        <v>1</v>
      </c>
    </row>
    <row r="30" spans="2:25">
      <c r="C30" s="39"/>
      <c r="D30" s="39"/>
      <c r="E30" s="39"/>
      <c r="F30" s="39"/>
      <c r="G30" s="39"/>
      <c r="H30" s="39"/>
      <c r="I30" s="39"/>
      <c r="V30" s="96" t="s">
        <v>103</v>
      </c>
      <c r="W30" s="96"/>
      <c r="X30" s="96"/>
      <c r="Y30" s="96"/>
    </row>
    <row r="31" spans="2:25">
      <c r="V31" s="96"/>
      <c r="W31" s="96"/>
      <c r="X31" s="96"/>
      <c r="Y31" s="96"/>
    </row>
    <row r="32" spans="2:25">
      <c r="B32" s="40"/>
      <c r="C32" s="41" t="s">
        <v>57</v>
      </c>
      <c r="D32" s="41" t="s">
        <v>58</v>
      </c>
      <c r="V32" s="96"/>
      <c r="W32" s="96"/>
      <c r="X32" s="96"/>
      <c r="Y32" s="96"/>
    </row>
    <row r="33" spans="2:25">
      <c r="B33" s="40" t="s">
        <v>59</v>
      </c>
      <c r="C33" s="42">
        <f>SUM(C28:E28)</f>
        <v>0.21028037383177567</v>
      </c>
      <c r="D33" s="42">
        <f>SUM(G28:I28)</f>
        <v>0.59813084112149528</v>
      </c>
      <c r="V33" s="96"/>
      <c r="W33" s="96"/>
      <c r="X33" s="96"/>
      <c r="Y33" s="96"/>
    </row>
    <row r="34" spans="2:25">
      <c r="B34" s="40" t="s">
        <v>60</v>
      </c>
      <c r="C34" s="42">
        <f>SUM(C29:E29)</f>
        <v>0.31868131868131866</v>
      </c>
      <c r="D34" s="42">
        <f>SUM(G29:I29)</f>
        <v>0.53846153846153844</v>
      </c>
    </row>
    <row r="35" spans="2:25" ht="15" customHeight="1">
      <c r="B35" s="34" t="s">
        <v>61</v>
      </c>
      <c r="V35" s="96" t="s">
        <v>104</v>
      </c>
      <c r="W35" s="96"/>
      <c r="X35" s="96"/>
      <c r="Y35" s="96"/>
    </row>
    <row r="36" spans="2:25">
      <c r="B36" s="34" t="s">
        <v>62</v>
      </c>
      <c r="V36" s="96"/>
      <c r="W36" s="96"/>
      <c r="X36" s="96"/>
      <c r="Y36" s="96"/>
    </row>
    <row r="37" spans="2:25">
      <c r="V37" s="96"/>
      <c r="W37" s="96"/>
      <c r="X37" s="96"/>
      <c r="Y37" s="96"/>
    </row>
    <row r="38" spans="2:25">
      <c r="B38" s="34" t="s">
        <v>63</v>
      </c>
      <c r="G38" s="34" t="s">
        <v>64</v>
      </c>
      <c r="V38" s="96"/>
      <c r="W38" s="96"/>
      <c r="X38" s="96"/>
      <c r="Y38" s="96"/>
    </row>
    <row r="39" spans="2:25">
      <c r="B39" s="40"/>
      <c r="C39" s="41" t="s">
        <v>57</v>
      </c>
      <c r="D39" s="41" t="s">
        <v>58</v>
      </c>
      <c r="G39" s="40"/>
      <c r="H39" s="41" t="s">
        <v>57</v>
      </c>
      <c r="I39" s="41" t="s">
        <v>58</v>
      </c>
    </row>
    <row r="40" spans="2:25">
      <c r="B40" s="40" t="s">
        <v>59</v>
      </c>
      <c r="C40" s="43">
        <f>SUM(C21:E21)</f>
        <v>45</v>
      </c>
      <c r="D40" s="43">
        <f>SUM(G21:I21)</f>
        <v>128</v>
      </c>
      <c r="E40" s="44">
        <f>SUM(C40:D40)</f>
        <v>173</v>
      </c>
      <c r="G40" s="40" t="s">
        <v>59</v>
      </c>
      <c r="H40" s="43">
        <f>C42*E40/(E40+E41)</f>
        <v>54.161094224924014</v>
      </c>
      <c r="I40" s="43">
        <f>D42*E40/(E40+E41)</f>
        <v>118.83890577507599</v>
      </c>
      <c r="J40" s="44">
        <f>SUM(H40:I40)</f>
        <v>173</v>
      </c>
    </row>
    <row r="41" spans="2:25">
      <c r="B41" s="40" t="s">
        <v>60</v>
      </c>
      <c r="C41" s="43">
        <f>SUM(C22:E22)</f>
        <v>58</v>
      </c>
      <c r="D41" s="43">
        <f>SUM(G22:I22)</f>
        <v>98</v>
      </c>
      <c r="E41" s="44">
        <f>SUM(C41:D41)</f>
        <v>156</v>
      </c>
      <c r="G41" s="40" t="s">
        <v>60</v>
      </c>
      <c r="H41" s="43">
        <f>C42*E41/(E40+E41)</f>
        <v>48.838905775075986</v>
      </c>
      <c r="I41" s="43">
        <f>D42*E41/(E40+E41)</f>
        <v>107.16109422492401</v>
      </c>
      <c r="J41" s="44">
        <f>SUM(H41:I41)</f>
        <v>156</v>
      </c>
    </row>
    <row r="42" spans="2:25">
      <c r="C42" s="44">
        <f>SUM(C40:C41)</f>
        <v>103</v>
      </c>
      <c r="D42" s="44">
        <f>SUM(D40:D41)</f>
        <v>226</v>
      </c>
      <c r="H42" s="44">
        <f>SUM(H40:H41)</f>
        <v>103</v>
      </c>
      <c r="I42" s="44">
        <f>SUM(I40:I41)</f>
        <v>226</v>
      </c>
    </row>
    <row r="44" spans="2:25">
      <c r="B44" s="34" t="s">
        <v>65</v>
      </c>
      <c r="E44" s="34" t="s">
        <v>66</v>
      </c>
    </row>
    <row r="45" spans="2:25">
      <c r="B45" s="34" t="s">
        <v>62</v>
      </c>
      <c r="E45">
        <f>(C40-H40)^2/H40</f>
        <v>1.5495559792312128</v>
      </c>
      <c r="F45">
        <f>(D40-I40)^2/I40</f>
        <v>0.70621356575581828</v>
      </c>
    </row>
    <row r="46" spans="2:25">
      <c r="E46">
        <f>(C41-H41)^2/H41</f>
        <v>1.7184178487628194</v>
      </c>
      <c r="F46">
        <f>(D41-I41)^2/I41</f>
        <v>0.78317273638305485</v>
      </c>
    </row>
    <row r="47" spans="2:25">
      <c r="V47" s="96" t="s">
        <v>105</v>
      </c>
      <c r="W47" s="96"/>
      <c r="X47" s="96"/>
      <c r="Y47" s="96"/>
    </row>
    <row r="48" spans="2:25">
      <c r="D48" s="34" t="s">
        <v>67</v>
      </c>
      <c r="V48" s="96"/>
      <c r="W48" s="96"/>
      <c r="X48" s="96"/>
      <c r="Y48" s="96"/>
    </row>
    <row r="49" spans="4:28">
      <c r="D49" s="34" t="s">
        <v>68</v>
      </c>
      <c r="V49" s="96"/>
      <c r="W49" s="96"/>
      <c r="X49" s="96"/>
      <c r="Y49" s="96"/>
    </row>
    <row r="50" spans="4:28">
      <c r="D50" s="34" t="s">
        <v>69</v>
      </c>
      <c r="E50">
        <f>SUM(E45:F46)</f>
        <v>4.7573601301329047</v>
      </c>
      <c r="F50" s="34"/>
      <c r="V50" s="96"/>
      <c r="W50" s="96"/>
      <c r="X50" s="96"/>
      <c r="Y50" s="96"/>
    </row>
    <row r="51" spans="4:28">
      <c r="D51" s="34" t="s">
        <v>70</v>
      </c>
      <c r="E51">
        <f>1-_xlfn.CHISQ.DIST(E50,(2-1)*(2-1),TRUE)</f>
        <v>2.9173259158091436E-2</v>
      </c>
      <c r="F51" s="34" t="s">
        <v>71</v>
      </c>
      <c r="V51" s="96"/>
      <c r="W51" s="96"/>
      <c r="X51" s="96"/>
      <c r="Y51" s="96"/>
    </row>
    <row r="52" spans="4:28">
      <c r="E52" s="34" t="s">
        <v>72</v>
      </c>
      <c r="F52" s="45" t="s">
        <v>73</v>
      </c>
    </row>
    <row r="54" spans="4:28">
      <c r="V54" s="96" t="s">
        <v>106</v>
      </c>
      <c r="W54" s="96"/>
      <c r="X54" s="96"/>
      <c r="Y54" s="96"/>
      <c r="Z54" s="96"/>
    </row>
    <row r="55" spans="4:28">
      <c r="V55" s="96"/>
      <c r="W55" s="96"/>
      <c r="X55" s="96"/>
      <c r="Y55" s="96"/>
      <c r="Z55" s="96"/>
    </row>
    <row r="56" spans="4:28">
      <c r="V56" s="96"/>
      <c r="W56" s="96"/>
      <c r="X56" s="96"/>
      <c r="Y56" s="96"/>
      <c r="Z56" s="96"/>
    </row>
    <row r="57" spans="4:28">
      <c r="V57" s="96"/>
      <c r="W57" s="96"/>
      <c r="X57" s="96"/>
      <c r="Y57" s="96"/>
      <c r="Z57" s="96"/>
    </row>
    <row r="58" spans="4:28">
      <c r="V58" s="96"/>
      <c r="W58" s="96"/>
      <c r="X58" s="96"/>
      <c r="Y58" s="96"/>
      <c r="Z58" s="96"/>
    </row>
    <row r="60" spans="4:28" ht="15" customHeight="1">
      <c r="V60" s="97" t="s">
        <v>108</v>
      </c>
      <c r="W60" s="97"/>
      <c r="X60" s="97"/>
      <c r="Y60" s="97"/>
      <c r="Z60" s="97"/>
      <c r="AA60" s="97"/>
      <c r="AB60" s="63"/>
    </row>
    <row r="61" spans="4:28">
      <c r="V61" s="97"/>
      <c r="W61" s="97"/>
      <c r="X61" s="97"/>
      <c r="Y61" s="97"/>
      <c r="Z61" s="97"/>
      <c r="AA61" s="97"/>
      <c r="AB61" s="63"/>
    </row>
    <row r="62" spans="4:28">
      <c r="V62" s="97"/>
      <c r="W62" s="97"/>
      <c r="X62" s="97"/>
      <c r="Y62" s="97"/>
      <c r="Z62" s="97"/>
      <c r="AA62" s="97"/>
      <c r="AB62" s="63"/>
    </row>
    <row r="63" spans="4:28">
      <c r="V63" s="97"/>
      <c r="W63" s="97"/>
      <c r="X63" s="97"/>
      <c r="Y63" s="97"/>
      <c r="Z63" s="97"/>
      <c r="AA63" s="97"/>
      <c r="AB63" s="63"/>
    </row>
    <row r="64" spans="4:28">
      <c r="V64" s="97"/>
      <c r="W64" s="97"/>
      <c r="X64" s="97"/>
      <c r="Y64" s="97"/>
      <c r="Z64" s="97"/>
      <c r="AA64" s="97"/>
      <c r="AB64" s="63"/>
    </row>
    <row r="65" spans="22:28">
      <c r="V65" s="97"/>
      <c r="W65" s="97"/>
      <c r="X65" s="97"/>
      <c r="Y65" s="97"/>
      <c r="Z65" s="97"/>
      <c r="AA65" s="97"/>
      <c r="AB65" s="63"/>
    </row>
    <row r="66" spans="22:28">
      <c r="V66" s="63"/>
      <c r="W66" s="63"/>
      <c r="X66" s="63"/>
      <c r="Y66" s="63"/>
      <c r="Z66" s="63"/>
      <c r="AA66" s="63"/>
      <c r="AB66" s="63"/>
    </row>
    <row r="67" spans="22:28">
      <c r="V67" s="63"/>
      <c r="W67" s="63"/>
      <c r="X67" s="63"/>
      <c r="Y67" s="63"/>
      <c r="Z67" s="63"/>
      <c r="AA67" s="63"/>
      <c r="AB67" s="63"/>
    </row>
    <row r="68" spans="22:28">
      <c r="V68" s="63"/>
      <c r="W68" s="63"/>
      <c r="X68" s="63"/>
      <c r="Y68" s="63"/>
      <c r="Z68" s="63"/>
      <c r="AA68" s="63"/>
      <c r="AB68" s="63"/>
    </row>
    <row r="69" spans="22:28">
      <c r="V69" s="63"/>
      <c r="W69" s="63"/>
      <c r="X69" s="63"/>
      <c r="Y69" s="63"/>
      <c r="Z69" s="63"/>
      <c r="AA69" s="63"/>
      <c r="AB69" s="63"/>
    </row>
  </sheetData>
  <mergeCells count="7">
    <mergeCell ref="V47:Y51"/>
    <mergeCell ref="V54:Z58"/>
    <mergeCell ref="V60:AA65"/>
    <mergeCell ref="U13:Y17"/>
    <mergeCell ref="U19:Y21"/>
    <mergeCell ref="V30:Y33"/>
    <mergeCell ref="V35:Y38"/>
  </mergeCells>
  <phoneticPr fontId="1"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7DE8B-4549-46C7-B777-F8993A1D7589}">
  <sheetPr>
    <tabColor theme="8"/>
  </sheetPr>
  <dimension ref="A2:S169"/>
  <sheetViews>
    <sheetView zoomScale="55" zoomScaleNormal="55" workbookViewId="0">
      <selection activeCell="Y30" sqref="Y30"/>
    </sheetView>
  </sheetViews>
  <sheetFormatPr defaultRowHeight="14.5"/>
  <cols>
    <col min="2" max="2" width="24.36328125" bestFit="1" customWidth="1"/>
    <col min="3" max="3" width="11" bestFit="1" customWidth="1"/>
    <col min="4" max="4" width="8.90625" bestFit="1" customWidth="1"/>
    <col min="5" max="5" width="14.453125" bestFit="1" customWidth="1"/>
    <col min="6" max="9" width="8.90625" bestFit="1" customWidth="1"/>
    <col min="10" max="10" width="9.6328125" bestFit="1" customWidth="1"/>
  </cols>
  <sheetData>
    <row r="2" spans="1:10">
      <c r="A2" s="37"/>
      <c r="B2" s="17" t="s">
        <v>33</v>
      </c>
      <c r="C2" s="37"/>
      <c r="D2" s="37"/>
      <c r="E2" s="37"/>
    </row>
    <row r="3" spans="1:10">
      <c r="A3" s="47"/>
    </row>
    <row r="4" spans="1:10">
      <c r="A4" s="48"/>
      <c r="B4" s="46" t="s">
        <v>49</v>
      </c>
      <c r="C4" s="46" t="s">
        <v>50</v>
      </c>
    </row>
    <row r="5" spans="1:10">
      <c r="A5" s="48"/>
      <c r="B5" s="46" t="s">
        <v>51</v>
      </c>
      <c r="C5">
        <v>1</v>
      </c>
      <c r="D5">
        <v>2</v>
      </c>
      <c r="E5">
        <v>3</v>
      </c>
      <c r="F5">
        <v>4</v>
      </c>
      <c r="G5">
        <v>5</v>
      </c>
      <c r="H5">
        <v>6</v>
      </c>
      <c r="I5">
        <v>7</v>
      </c>
      <c r="J5" t="s">
        <v>52</v>
      </c>
    </row>
    <row r="6" spans="1:10">
      <c r="A6" s="48"/>
      <c r="B6" s="38">
        <v>0</v>
      </c>
      <c r="C6">
        <v>7</v>
      </c>
      <c r="D6">
        <v>13</v>
      </c>
      <c r="E6">
        <v>26</v>
      </c>
      <c r="F6">
        <v>27</v>
      </c>
      <c r="G6">
        <v>35</v>
      </c>
      <c r="H6">
        <v>30</v>
      </c>
      <c r="I6">
        <v>29</v>
      </c>
      <c r="J6">
        <v>167</v>
      </c>
    </row>
    <row r="7" spans="1:10">
      <c r="A7" s="48"/>
      <c r="B7" s="38">
        <v>1</v>
      </c>
      <c r="C7">
        <v>7</v>
      </c>
      <c r="D7">
        <v>19</v>
      </c>
      <c r="E7">
        <v>31</v>
      </c>
      <c r="F7">
        <v>40</v>
      </c>
      <c r="G7">
        <v>55</v>
      </c>
      <c r="H7">
        <v>49</v>
      </c>
      <c r="I7">
        <v>28</v>
      </c>
      <c r="J7">
        <v>229</v>
      </c>
    </row>
    <row r="8" spans="1:10">
      <c r="A8" s="48"/>
      <c r="B8" s="38" t="s">
        <v>52</v>
      </c>
      <c r="C8">
        <v>14</v>
      </c>
      <c r="D8">
        <v>32</v>
      </c>
      <c r="E8">
        <v>57</v>
      </c>
      <c r="F8">
        <v>67</v>
      </c>
      <c r="G8">
        <v>90</v>
      </c>
      <c r="H8">
        <v>79</v>
      </c>
      <c r="I8">
        <v>57</v>
      </c>
      <c r="J8">
        <v>396</v>
      </c>
    </row>
    <row r="9" spans="1:10">
      <c r="A9" s="48"/>
    </row>
    <row r="10" spans="1:10">
      <c r="A10" s="48"/>
      <c r="B10" t="s">
        <v>49</v>
      </c>
      <c r="C10" t="s">
        <v>50</v>
      </c>
    </row>
    <row r="11" spans="1:10">
      <c r="A11" s="48"/>
      <c r="B11" t="s">
        <v>51</v>
      </c>
      <c r="C11">
        <v>1</v>
      </c>
      <c r="D11">
        <v>2</v>
      </c>
      <c r="E11">
        <v>3</v>
      </c>
      <c r="F11">
        <v>4</v>
      </c>
      <c r="G11">
        <v>5</v>
      </c>
      <c r="H11">
        <v>6</v>
      </c>
      <c r="I11">
        <v>7</v>
      </c>
      <c r="J11" t="s">
        <v>52</v>
      </c>
    </row>
    <row r="12" spans="1:10">
      <c r="A12" s="48"/>
      <c r="B12" s="49">
        <v>0</v>
      </c>
      <c r="C12">
        <v>7</v>
      </c>
      <c r="D12">
        <v>13</v>
      </c>
      <c r="E12">
        <v>26</v>
      </c>
      <c r="F12">
        <v>27</v>
      </c>
      <c r="G12">
        <v>35</v>
      </c>
      <c r="H12">
        <v>30</v>
      </c>
      <c r="I12">
        <v>29</v>
      </c>
      <c r="J12">
        <v>167</v>
      </c>
    </row>
    <row r="13" spans="1:10">
      <c r="A13" s="48"/>
      <c r="B13" s="49">
        <v>1</v>
      </c>
      <c r="C13">
        <v>7</v>
      </c>
      <c r="D13">
        <v>19</v>
      </c>
      <c r="E13">
        <v>31</v>
      </c>
      <c r="F13">
        <v>40</v>
      </c>
      <c r="G13">
        <v>55</v>
      </c>
      <c r="H13">
        <v>49</v>
      </c>
      <c r="I13">
        <v>28</v>
      </c>
      <c r="J13">
        <v>229</v>
      </c>
    </row>
    <row r="14" spans="1:10">
      <c r="A14" s="48"/>
      <c r="B14" t="s">
        <v>52</v>
      </c>
      <c r="C14">
        <v>14</v>
      </c>
      <c r="D14">
        <v>32</v>
      </c>
      <c r="E14">
        <v>57</v>
      </c>
      <c r="F14">
        <v>67</v>
      </c>
      <c r="G14">
        <v>90</v>
      </c>
      <c r="H14">
        <v>79</v>
      </c>
      <c r="I14">
        <v>57</v>
      </c>
      <c r="J14">
        <v>396</v>
      </c>
    </row>
    <row r="15" spans="1:10">
      <c r="A15" s="48"/>
    </row>
    <row r="16" spans="1:10">
      <c r="A16" s="48"/>
      <c r="B16" s="34" t="s">
        <v>53</v>
      </c>
    </row>
    <row r="17" spans="1:10">
      <c r="A17" s="48"/>
      <c r="B17" t="s">
        <v>54</v>
      </c>
      <c r="C17" t="s">
        <v>50</v>
      </c>
    </row>
    <row r="18" spans="1:10">
      <c r="A18" s="48"/>
      <c r="C18">
        <v>1</v>
      </c>
      <c r="D18">
        <v>2</v>
      </c>
      <c r="E18">
        <v>3</v>
      </c>
      <c r="F18">
        <v>4</v>
      </c>
      <c r="G18">
        <v>5</v>
      </c>
      <c r="H18">
        <v>6</v>
      </c>
      <c r="I18">
        <v>7</v>
      </c>
      <c r="J18" t="s">
        <v>52</v>
      </c>
    </row>
    <row r="19" spans="1:10">
      <c r="A19" s="48"/>
      <c r="B19" s="49" t="s">
        <v>74</v>
      </c>
      <c r="C19" s="39">
        <f>C12/$J$12</f>
        <v>4.1916167664670656E-2</v>
      </c>
      <c r="D19" s="39">
        <f t="shared" ref="D19:I19" si="0">D12/$J$12</f>
        <v>7.7844311377245512E-2</v>
      </c>
      <c r="E19" s="39">
        <f t="shared" si="0"/>
        <v>0.15568862275449102</v>
      </c>
      <c r="F19" s="39">
        <f t="shared" si="0"/>
        <v>0.16167664670658682</v>
      </c>
      <c r="G19" s="39">
        <f t="shared" si="0"/>
        <v>0.20958083832335328</v>
      </c>
      <c r="H19" s="39">
        <f t="shared" si="0"/>
        <v>0.17964071856287425</v>
      </c>
      <c r="I19" s="39">
        <f t="shared" si="0"/>
        <v>0.17365269461077845</v>
      </c>
      <c r="J19" s="39">
        <f>J12/$J$12</f>
        <v>1</v>
      </c>
    </row>
    <row r="20" spans="1:10">
      <c r="A20" s="48"/>
      <c r="B20" s="49" t="s">
        <v>75</v>
      </c>
      <c r="C20" s="39">
        <f>C13/$J$13</f>
        <v>3.0567685589519649E-2</v>
      </c>
      <c r="D20" s="39">
        <f t="shared" ref="D20:J20" si="1">D13/$J$13</f>
        <v>8.296943231441048E-2</v>
      </c>
      <c r="E20" s="39">
        <f t="shared" si="1"/>
        <v>0.13537117903930132</v>
      </c>
      <c r="F20" s="39">
        <f t="shared" si="1"/>
        <v>0.17467248908296942</v>
      </c>
      <c r="G20" s="39">
        <f t="shared" si="1"/>
        <v>0.24017467248908297</v>
      </c>
      <c r="H20" s="39">
        <f t="shared" si="1"/>
        <v>0.21397379912663755</v>
      </c>
      <c r="I20" s="39">
        <f t="shared" si="1"/>
        <v>0.1222707423580786</v>
      </c>
      <c r="J20" s="39">
        <f t="shared" si="1"/>
        <v>1</v>
      </c>
    </row>
    <row r="21" spans="1:10">
      <c r="A21" s="48"/>
    </row>
    <row r="22" spans="1:10">
      <c r="A22" s="48"/>
    </row>
    <row r="23" spans="1:10">
      <c r="A23" s="48"/>
      <c r="B23" s="40"/>
      <c r="C23" s="41" t="s">
        <v>57</v>
      </c>
      <c r="D23" s="41" t="s">
        <v>58</v>
      </c>
    </row>
    <row r="24" spans="1:10">
      <c r="A24" s="48"/>
      <c r="B24" s="50" t="s">
        <v>74</v>
      </c>
      <c r="C24" s="42">
        <f>SUM(C19:E19)</f>
        <v>0.27544910179640719</v>
      </c>
      <c r="D24" s="42">
        <f>SUM(G19:I19)</f>
        <v>0.56287425149700598</v>
      </c>
    </row>
    <row r="25" spans="1:10">
      <c r="A25" s="48"/>
      <c r="B25" s="50" t="s">
        <v>75</v>
      </c>
      <c r="C25" s="42">
        <f>SUM(C20:E20)</f>
        <v>0.24890829694323147</v>
      </c>
      <c r="D25" s="42">
        <f>SUM(G20:I20)</f>
        <v>0.57641921397379914</v>
      </c>
    </row>
    <row r="26" spans="1:10">
      <c r="A26" s="48"/>
      <c r="B26" s="34" t="s">
        <v>61</v>
      </c>
    </row>
    <row r="27" spans="1:10">
      <c r="A27" s="48"/>
      <c r="B27" s="34" t="s">
        <v>62</v>
      </c>
    </row>
    <row r="28" spans="1:10">
      <c r="A28" s="48"/>
    </row>
    <row r="29" spans="1:10">
      <c r="A29" s="48"/>
      <c r="B29" s="34" t="s">
        <v>63</v>
      </c>
      <c r="G29" s="34" t="s">
        <v>64</v>
      </c>
    </row>
    <row r="30" spans="1:10">
      <c r="A30" s="48"/>
      <c r="B30" s="40"/>
      <c r="C30" s="41" t="s">
        <v>57</v>
      </c>
      <c r="D30" s="41" t="s">
        <v>58</v>
      </c>
      <c r="G30" s="40"/>
      <c r="H30" s="41" t="s">
        <v>57</v>
      </c>
      <c r="I30" s="41" t="s">
        <v>58</v>
      </c>
    </row>
    <row r="31" spans="1:10">
      <c r="A31" s="48"/>
      <c r="B31" s="50" t="s">
        <v>74</v>
      </c>
      <c r="C31" s="43">
        <f>SUM(C12:E12)</f>
        <v>46</v>
      </c>
      <c r="D31" s="43">
        <f>SUM(G12:I12)</f>
        <v>94</v>
      </c>
      <c r="E31" s="44">
        <f>SUM(C31:D31)</f>
        <v>140</v>
      </c>
      <c r="G31" s="50" t="s">
        <v>74</v>
      </c>
      <c r="H31" s="43">
        <f>C33*E31/(E31+E32)</f>
        <v>43.829787234042556</v>
      </c>
      <c r="I31" s="43">
        <f>D33*E31/(E31+E32)</f>
        <v>96.170212765957444</v>
      </c>
      <c r="J31" s="44">
        <f>SUM(H31:I31)</f>
        <v>140</v>
      </c>
    </row>
    <row r="32" spans="1:10">
      <c r="A32" s="48"/>
      <c r="B32" s="50" t="s">
        <v>75</v>
      </c>
      <c r="C32" s="43">
        <f>SUM(C13:E13)</f>
        <v>57</v>
      </c>
      <c r="D32" s="43">
        <f>SUM(G13:I13)</f>
        <v>132</v>
      </c>
      <c r="E32" s="44">
        <f>SUM(C32:D32)</f>
        <v>189</v>
      </c>
      <c r="G32" s="50" t="s">
        <v>75</v>
      </c>
      <c r="H32" s="43">
        <f>C33*E32/(E31+E32)</f>
        <v>59.170212765957444</v>
      </c>
      <c r="I32" s="43">
        <f>D33*E32/(E31+E32)</f>
        <v>129.82978723404256</v>
      </c>
      <c r="J32" s="44">
        <f>SUM(H32:I32)</f>
        <v>189</v>
      </c>
    </row>
    <row r="33" spans="1:19">
      <c r="A33" s="48"/>
      <c r="C33" s="44">
        <f>SUM(C31:C32)</f>
        <v>103</v>
      </c>
      <c r="D33" s="44">
        <f>SUM(D31:D32)</f>
        <v>226</v>
      </c>
      <c r="H33" s="44">
        <f>SUM(H31:H32)</f>
        <v>103</v>
      </c>
      <c r="I33" s="44">
        <f>SUM(I31:I32)</f>
        <v>226</v>
      </c>
    </row>
    <row r="34" spans="1:19">
      <c r="A34" s="48"/>
    </row>
    <row r="35" spans="1:19">
      <c r="A35" s="48"/>
      <c r="E35" s="34" t="s">
        <v>66</v>
      </c>
    </row>
    <row r="36" spans="1:19">
      <c r="A36" s="48"/>
      <c r="E36">
        <f>(C31-H31)^2/H31</f>
        <v>0.1074571369551743</v>
      </c>
      <c r="F36">
        <f>(D31-I31)^2/I31</f>
        <v>4.8973827904349357E-2</v>
      </c>
    </row>
    <row r="37" spans="1:19">
      <c r="A37" s="48"/>
      <c r="E37">
        <f>(C32-H32)^2/H32</f>
        <v>7.9597879226055046E-2</v>
      </c>
      <c r="F37">
        <f>(D32-I32)^2/I32</f>
        <v>3.6276909558777298E-2</v>
      </c>
      <c r="P37" s="96" t="s">
        <v>107</v>
      </c>
      <c r="Q37" s="96"/>
      <c r="R37" s="96"/>
      <c r="S37" s="96"/>
    </row>
    <row r="38" spans="1:19">
      <c r="A38" s="48"/>
      <c r="P38" s="96"/>
      <c r="Q38" s="96"/>
      <c r="R38" s="96"/>
      <c r="S38" s="96"/>
    </row>
    <row r="39" spans="1:19">
      <c r="A39" s="48"/>
      <c r="D39" s="34" t="s">
        <v>67</v>
      </c>
      <c r="P39" s="96"/>
      <c r="Q39" s="96"/>
      <c r="R39" s="96"/>
      <c r="S39" s="96"/>
    </row>
    <row r="40" spans="1:19">
      <c r="A40" s="48"/>
      <c r="D40" s="34" t="s">
        <v>68</v>
      </c>
      <c r="P40" s="96"/>
      <c r="Q40" s="96"/>
      <c r="R40" s="96"/>
      <c r="S40" s="96"/>
    </row>
    <row r="41" spans="1:19">
      <c r="A41" s="48"/>
      <c r="D41" s="34" t="s">
        <v>69</v>
      </c>
      <c r="E41">
        <f>SUM(E36:F37)</f>
        <v>0.272305753644356</v>
      </c>
      <c r="P41" s="96"/>
      <c r="Q41" s="96"/>
      <c r="R41" s="96"/>
      <c r="S41" s="96"/>
    </row>
    <row r="42" spans="1:19">
      <c r="A42" s="48"/>
      <c r="D42" s="34" t="s">
        <v>70</v>
      </c>
      <c r="E42">
        <f>1-_xlfn.CHISQ.DIST(E41,(2-1)*(2-1),TRUE)</f>
        <v>0.60178923047898092</v>
      </c>
      <c r="F42" s="34" t="s">
        <v>76</v>
      </c>
    </row>
    <row r="43" spans="1:19">
      <c r="A43" s="48"/>
      <c r="E43" s="34" t="s">
        <v>77</v>
      </c>
      <c r="F43" s="45" t="s">
        <v>78</v>
      </c>
    </row>
    <row r="44" spans="1:19">
      <c r="A44" s="48"/>
    </row>
    <row r="45" spans="1:19">
      <c r="A45" s="48"/>
    </row>
    <row r="46" spans="1:19">
      <c r="A46" s="48"/>
    </row>
    <row r="47" spans="1:19">
      <c r="A47" s="48"/>
    </row>
    <row r="48" spans="1:19">
      <c r="A48" s="48"/>
    </row>
    <row r="49" spans="1:1">
      <c r="A49" s="48"/>
    </row>
    <row r="50" spans="1:1">
      <c r="A50" s="48"/>
    </row>
    <row r="51" spans="1:1">
      <c r="A51" s="48"/>
    </row>
    <row r="52" spans="1:1">
      <c r="A52" s="48"/>
    </row>
    <row r="53" spans="1:1">
      <c r="A53" s="48"/>
    </row>
    <row r="54" spans="1:1">
      <c r="A54" s="48"/>
    </row>
    <row r="55" spans="1:1">
      <c r="A55" s="48"/>
    </row>
    <row r="56" spans="1:1">
      <c r="A56" s="48"/>
    </row>
    <row r="57" spans="1:1">
      <c r="A57" s="48"/>
    </row>
    <row r="58" spans="1:1">
      <c r="A58" s="48"/>
    </row>
    <row r="59" spans="1:1">
      <c r="A59" s="48"/>
    </row>
    <row r="60" spans="1:1">
      <c r="A60" s="48"/>
    </row>
    <row r="61" spans="1:1">
      <c r="A61" s="48"/>
    </row>
    <row r="62" spans="1:1">
      <c r="A62" s="48"/>
    </row>
    <row r="63" spans="1:1">
      <c r="A63" s="48"/>
    </row>
    <row r="64" spans="1:1">
      <c r="A64" s="48"/>
    </row>
    <row r="65" spans="1:1">
      <c r="A65" s="48"/>
    </row>
    <row r="66" spans="1:1">
      <c r="A66" s="48"/>
    </row>
    <row r="67" spans="1:1">
      <c r="A67" s="48"/>
    </row>
    <row r="68" spans="1:1">
      <c r="A68" s="48"/>
    </row>
    <row r="69" spans="1:1">
      <c r="A69" s="48"/>
    </row>
    <row r="70" spans="1:1">
      <c r="A70" s="48"/>
    </row>
    <row r="71" spans="1:1">
      <c r="A71" s="48"/>
    </row>
    <row r="72" spans="1:1">
      <c r="A72" s="48"/>
    </row>
    <row r="73" spans="1:1">
      <c r="A73" s="48"/>
    </row>
    <row r="74" spans="1:1">
      <c r="A74" s="48"/>
    </row>
    <row r="75" spans="1:1">
      <c r="A75" s="48"/>
    </row>
    <row r="76" spans="1:1">
      <c r="A76" s="48"/>
    </row>
    <row r="77" spans="1:1">
      <c r="A77" s="48"/>
    </row>
    <row r="78" spans="1:1">
      <c r="A78" s="48"/>
    </row>
    <row r="79" spans="1:1">
      <c r="A79" s="48"/>
    </row>
    <row r="80" spans="1:1">
      <c r="A80" s="48"/>
    </row>
    <row r="81" spans="1:1">
      <c r="A81" s="48"/>
    </row>
    <row r="82" spans="1:1">
      <c r="A82" s="48"/>
    </row>
    <row r="83" spans="1:1">
      <c r="A83" s="48"/>
    </row>
    <row r="84" spans="1:1">
      <c r="A84" s="48"/>
    </row>
    <row r="85" spans="1:1">
      <c r="A85" s="48"/>
    </row>
    <row r="86" spans="1:1">
      <c r="A86" s="48"/>
    </row>
    <row r="87" spans="1:1">
      <c r="A87" s="48"/>
    </row>
    <row r="88" spans="1:1">
      <c r="A88" s="48"/>
    </row>
    <row r="89" spans="1:1">
      <c r="A89" s="48"/>
    </row>
    <row r="90" spans="1:1">
      <c r="A90" s="48"/>
    </row>
    <row r="91" spans="1:1">
      <c r="A91" s="48"/>
    </row>
    <row r="92" spans="1:1">
      <c r="A92" s="48"/>
    </row>
    <row r="93" spans="1:1">
      <c r="A93" s="48"/>
    </row>
    <row r="94" spans="1:1">
      <c r="A94" s="48"/>
    </row>
    <row r="95" spans="1:1">
      <c r="A95" s="48"/>
    </row>
    <row r="96" spans="1:1">
      <c r="A96" s="48"/>
    </row>
    <row r="97" spans="1:1">
      <c r="A97" s="48"/>
    </row>
    <row r="98" spans="1:1">
      <c r="A98" s="48"/>
    </row>
    <row r="99" spans="1:1">
      <c r="A99" s="48"/>
    </row>
    <row r="100" spans="1:1">
      <c r="A100" s="48"/>
    </row>
    <row r="101" spans="1:1">
      <c r="A101" s="48"/>
    </row>
    <row r="102" spans="1:1">
      <c r="A102" s="48"/>
    </row>
    <row r="103" spans="1:1">
      <c r="A103" s="48"/>
    </row>
    <row r="104" spans="1:1">
      <c r="A104" s="48"/>
    </row>
    <row r="105" spans="1:1">
      <c r="A105" s="48"/>
    </row>
    <row r="106" spans="1:1">
      <c r="A106" s="48"/>
    </row>
    <row r="107" spans="1:1">
      <c r="A107" s="48"/>
    </row>
    <row r="108" spans="1:1">
      <c r="A108" s="48"/>
    </row>
    <row r="109" spans="1:1">
      <c r="A109" s="48"/>
    </row>
    <row r="110" spans="1:1">
      <c r="A110" s="48"/>
    </row>
    <row r="111" spans="1:1">
      <c r="A111" s="48"/>
    </row>
    <row r="112" spans="1:1">
      <c r="A112" s="48"/>
    </row>
    <row r="113" spans="1:1">
      <c r="A113" s="48"/>
    </row>
    <row r="114" spans="1:1">
      <c r="A114" s="48"/>
    </row>
    <row r="115" spans="1:1">
      <c r="A115" s="48"/>
    </row>
    <row r="116" spans="1:1">
      <c r="A116" s="48"/>
    </row>
    <row r="117" spans="1:1">
      <c r="A117" s="48"/>
    </row>
    <row r="118" spans="1:1">
      <c r="A118" s="48"/>
    </row>
    <row r="119" spans="1:1">
      <c r="A119" s="48"/>
    </row>
    <row r="120" spans="1:1">
      <c r="A120" s="48"/>
    </row>
    <row r="121" spans="1:1">
      <c r="A121" s="48"/>
    </row>
    <row r="122" spans="1:1">
      <c r="A122" s="48"/>
    </row>
    <row r="123" spans="1:1">
      <c r="A123" s="48"/>
    </row>
    <row r="124" spans="1:1">
      <c r="A124" s="48"/>
    </row>
    <row r="125" spans="1:1">
      <c r="A125" s="48"/>
    </row>
    <row r="126" spans="1:1">
      <c r="A126" s="48"/>
    </row>
    <row r="127" spans="1:1">
      <c r="A127" s="48"/>
    </row>
    <row r="128" spans="1:1">
      <c r="A128" s="48"/>
    </row>
    <row r="129" spans="1:1">
      <c r="A129" s="48"/>
    </row>
    <row r="130" spans="1:1">
      <c r="A130" s="48"/>
    </row>
    <row r="131" spans="1:1">
      <c r="A131" s="48"/>
    </row>
    <row r="132" spans="1:1">
      <c r="A132" s="48"/>
    </row>
    <row r="133" spans="1:1">
      <c r="A133" s="48"/>
    </row>
    <row r="134" spans="1:1">
      <c r="A134" s="48"/>
    </row>
    <row r="135" spans="1:1">
      <c r="A135" s="48"/>
    </row>
    <row r="136" spans="1:1">
      <c r="A136" s="48"/>
    </row>
    <row r="137" spans="1:1">
      <c r="A137" s="48"/>
    </row>
    <row r="138" spans="1:1">
      <c r="A138" s="48"/>
    </row>
    <row r="139" spans="1:1">
      <c r="A139" s="48"/>
    </row>
    <row r="140" spans="1:1">
      <c r="A140" s="48"/>
    </row>
    <row r="141" spans="1:1">
      <c r="A141" s="48"/>
    </row>
    <row r="142" spans="1:1">
      <c r="A142" s="48"/>
    </row>
    <row r="143" spans="1:1">
      <c r="A143" s="48"/>
    </row>
    <row r="144" spans="1:1">
      <c r="A144" s="48"/>
    </row>
    <row r="145" spans="1:1">
      <c r="A145" s="48"/>
    </row>
    <row r="146" spans="1:1">
      <c r="A146" s="48"/>
    </row>
    <row r="147" spans="1:1">
      <c r="A147" s="48"/>
    </row>
    <row r="148" spans="1:1">
      <c r="A148" s="48"/>
    </row>
    <row r="149" spans="1:1">
      <c r="A149" s="48"/>
    </row>
    <row r="150" spans="1:1">
      <c r="A150" s="48"/>
    </row>
    <row r="151" spans="1:1">
      <c r="A151" s="48"/>
    </row>
    <row r="152" spans="1:1">
      <c r="A152" s="48"/>
    </row>
    <row r="153" spans="1:1">
      <c r="A153" s="48"/>
    </row>
    <row r="154" spans="1:1">
      <c r="A154" s="48"/>
    </row>
    <row r="155" spans="1:1">
      <c r="A155" s="48"/>
    </row>
    <row r="156" spans="1:1">
      <c r="A156" s="48"/>
    </row>
    <row r="157" spans="1:1">
      <c r="A157" s="48"/>
    </row>
    <row r="158" spans="1:1">
      <c r="A158" s="48"/>
    </row>
    <row r="159" spans="1:1">
      <c r="A159" s="48"/>
    </row>
    <row r="160" spans="1:1">
      <c r="A160" s="48"/>
    </row>
    <row r="161" spans="1:1">
      <c r="A161" s="48"/>
    </row>
    <row r="162" spans="1:1">
      <c r="A162" s="48"/>
    </row>
    <row r="163" spans="1:1">
      <c r="A163" s="48"/>
    </row>
    <row r="164" spans="1:1">
      <c r="A164" s="48"/>
    </row>
    <row r="165" spans="1:1">
      <c r="A165" s="48"/>
    </row>
    <row r="166" spans="1:1">
      <c r="A166" s="48"/>
    </row>
    <row r="167" spans="1:1">
      <c r="A167" s="48"/>
    </row>
    <row r="168" spans="1:1">
      <c r="A168" s="48"/>
    </row>
    <row r="169" spans="1:1">
      <c r="A169" s="48"/>
    </row>
  </sheetData>
  <mergeCells count="1">
    <mergeCell ref="P37:S41"/>
  </mergeCells>
  <phoneticPr fontId="1"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19A6B-8C2A-43AF-9119-FF06BCB2BF9E}">
  <sheetPr>
    <tabColor theme="8"/>
  </sheetPr>
  <dimension ref="A2:R44"/>
  <sheetViews>
    <sheetView topLeftCell="A23" workbookViewId="0">
      <selection activeCell="O40" sqref="O40:R44"/>
    </sheetView>
  </sheetViews>
  <sheetFormatPr defaultRowHeight="14.5"/>
  <sheetData>
    <row r="2" spans="1:11">
      <c r="A2" s="46" t="s">
        <v>49</v>
      </c>
      <c r="B2" s="46" t="s">
        <v>50</v>
      </c>
      <c r="K2" s="17" t="s">
        <v>34</v>
      </c>
    </row>
    <row r="3" spans="1:11">
      <c r="A3" s="46" t="s">
        <v>51</v>
      </c>
      <c r="B3">
        <v>1</v>
      </c>
      <c r="C3">
        <v>2</v>
      </c>
      <c r="D3">
        <v>3</v>
      </c>
      <c r="E3">
        <v>4</v>
      </c>
      <c r="F3">
        <v>5</v>
      </c>
      <c r="G3">
        <v>6</v>
      </c>
      <c r="H3">
        <v>7</v>
      </c>
      <c r="I3" t="s">
        <v>52</v>
      </c>
    </row>
    <row r="4" spans="1:11">
      <c r="A4" s="38">
        <v>0</v>
      </c>
      <c r="B4">
        <v>10</v>
      </c>
      <c r="C4">
        <v>24</v>
      </c>
      <c r="D4">
        <v>44</v>
      </c>
      <c r="E4">
        <v>40</v>
      </c>
      <c r="F4">
        <v>50</v>
      </c>
      <c r="G4">
        <v>61</v>
      </c>
      <c r="H4">
        <v>39</v>
      </c>
      <c r="I4">
        <v>268</v>
      </c>
    </row>
    <row r="5" spans="1:11">
      <c r="A5" s="38">
        <v>1</v>
      </c>
      <c r="B5">
        <v>4</v>
      </c>
      <c r="C5">
        <v>8</v>
      </c>
      <c r="D5">
        <v>13</v>
      </c>
      <c r="E5">
        <v>27</v>
      </c>
      <c r="F5">
        <v>40</v>
      </c>
      <c r="G5">
        <v>18</v>
      </c>
      <c r="H5">
        <v>18</v>
      </c>
      <c r="I5">
        <v>128</v>
      </c>
    </row>
    <row r="6" spans="1:11">
      <c r="A6" s="38" t="s">
        <v>52</v>
      </c>
      <c r="B6">
        <v>14</v>
      </c>
      <c r="C6">
        <v>32</v>
      </c>
      <c r="D6">
        <v>57</v>
      </c>
      <c r="E6">
        <v>67</v>
      </c>
      <c r="F6">
        <v>90</v>
      </c>
      <c r="G6">
        <v>79</v>
      </c>
      <c r="H6">
        <v>57</v>
      </c>
      <c r="I6">
        <v>396</v>
      </c>
    </row>
    <row r="7" spans="1:11">
      <c r="A7" s="51"/>
    </row>
    <row r="8" spans="1:11">
      <c r="A8" s="51"/>
    </row>
    <row r="9" spans="1:11">
      <c r="A9" s="51" t="s">
        <v>49</v>
      </c>
      <c r="B9" t="s">
        <v>50</v>
      </c>
    </row>
    <row r="10" spans="1:11">
      <c r="A10" s="51" t="s">
        <v>51</v>
      </c>
      <c r="B10">
        <v>1</v>
      </c>
      <c r="C10">
        <v>2</v>
      </c>
      <c r="D10">
        <v>3</v>
      </c>
      <c r="E10">
        <v>4</v>
      </c>
      <c r="F10">
        <v>5</v>
      </c>
      <c r="G10">
        <v>6</v>
      </c>
      <c r="H10">
        <v>7</v>
      </c>
      <c r="I10" t="s">
        <v>52</v>
      </c>
    </row>
    <row r="11" spans="1:11">
      <c r="A11" s="51">
        <v>0</v>
      </c>
      <c r="B11">
        <v>10</v>
      </c>
      <c r="C11">
        <v>24</v>
      </c>
      <c r="D11">
        <v>44</v>
      </c>
      <c r="E11">
        <v>40</v>
      </c>
      <c r="F11">
        <v>50</v>
      </c>
      <c r="G11">
        <v>61</v>
      </c>
      <c r="H11">
        <v>39</v>
      </c>
      <c r="I11">
        <v>268</v>
      </c>
    </row>
    <row r="12" spans="1:11">
      <c r="A12" s="51">
        <v>1</v>
      </c>
      <c r="B12">
        <v>4</v>
      </c>
      <c r="C12">
        <v>8</v>
      </c>
      <c r="D12">
        <v>13</v>
      </c>
      <c r="E12">
        <v>27</v>
      </c>
      <c r="F12">
        <v>40</v>
      </c>
      <c r="G12">
        <v>18</v>
      </c>
      <c r="H12">
        <v>18</v>
      </c>
      <c r="I12">
        <v>128</v>
      </c>
    </row>
    <row r="13" spans="1:11">
      <c r="A13" s="51" t="s">
        <v>52</v>
      </c>
      <c r="B13">
        <v>14</v>
      </c>
      <c r="C13">
        <v>32</v>
      </c>
      <c r="D13">
        <v>57</v>
      </c>
      <c r="E13">
        <v>67</v>
      </c>
      <c r="F13">
        <v>90</v>
      </c>
      <c r="G13">
        <v>79</v>
      </c>
      <c r="H13">
        <v>57</v>
      </c>
      <c r="I13">
        <v>396</v>
      </c>
    </row>
    <row r="14" spans="1:11">
      <c r="A14" s="51"/>
    </row>
    <row r="15" spans="1:11">
      <c r="A15" s="34" t="s">
        <v>53</v>
      </c>
    </row>
    <row r="16" spans="1:11">
      <c r="A16" t="s">
        <v>54</v>
      </c>
      <c r="B16" t="s">
        <v>50</v>
      </c>
    </row>
    <row r="17" spans="1:9">
      <c r="B17">
        <v>1</v>
      </c>
      <c r="C17">
        <v>2</v>
      </c>
      <c r="D17">
        <v>3</v>
      </c>
      <c r="E17">
        <v>4</v>
      </c>
      <c r="F17">
        <v>5</v>
      </c>
      <c r="G17">
        <v>6</v>
      </c>
      <c r="H17">
        <v>7</v>
      </c>
      <c r="I17" t="s">
        <v>52</v>
      </c>
    </row>
    <row r="18" spans="1:9">
      <c r="A18" s="49" t="s">
        <v>79</v>
      </c>
      <c r="B18" s="39">
        <f>B11/$I$11</f>
        <v>3.7313432835820892E-2</v>
      </c>
      <c r="C18" s="39">
        <f t="shared" ref="C18:I18" si="0">C11/$I$11</f>
        <v>8.9552238805970144E-2</v>
      </c>
      <c r="D18" s="39">
        <f t="shared" si="0"/>
        <v>0.16417910447761194</v>
      </c>
      <c r="E18" s="39">
        <f t="shared" si="0"/>
        <v>0.14925373134328357</v>
      </c>
      <c r="F18" s="39">
        <f t="shared" si="0"/>
        <v>0.18656716417910449</v>
      </c>
      <c r="G18" s="39">
        <f t="shared" si="0"/>
        <v>0.22761194029850745</v>
      </c>
      <c r="H18" s="39">
        <f t="shared" si="0"/>
        <v>0.1455223880597015</v>
      </c>
      <c r="I18" s="39">
        <f t="shared" si="0"/>
        <v>1</v>
      </c>
    </row>
    <row r="19" spans="1:9">
      <c r="A19" s="49" t="s">
        <v>80</v>
      </c>
      <c r="B19" s="39">
        <f>B12/$I$12</f>
        <v>3.125E-2</v>
      </c>
      <c r="C19" s="39">
        <f t="shared" ref="C19:I19" si="1">C12/$I$12</f>
        <v>6.25E-2</v>
      </c>
      <c r="D19" s="39">
        <f t="shared" si="1"/>
        <v>0.1015625</v>
      </c>
      <c r="E19" s="39">
        <f t="shared" si="1"/>
        <v>0.2109375</v>
      </c>
      <c r="F19" s="39">
        <f t="shared" si="1"/>
        <v>0.3125</v>
      </c>
      <c r="G19" s="39">
        <f t="shared" si="1"/>
        <v>0.140625</v>
      </c>
      <c r="H19" s="39">
        <f t="shared" si="1"/>
        <v>0.140625</v>
      </c>
      <c r="I19" s="39">
        <f t="shared" si="1"/>
        <v>1</v>
      </c>
    </row>
    <row r="20" spans="1:9">
      <c r="A20" s="51"/>
    </row>
    <row r="21" spans="1:9">
      <c r="A21" s="51"/>
    </row>
    <row r="22" spans="1:9">
      <c r="A22" s="40"/>
      <c r="B22" s="41" t="s">
        <v>57</v>
      </c>
      <c r="C22" s="41" t="s">
        <v>58</v>
      </c>
    </row>
    <row r="23" spans="1:9">
      <c r="A23" s="49" t="s">
        <v>79</v>
      </c>
      <c r="B23" s="42">
        <f>SUM(B18:D18)</f>
        <v>0.29104477611940294</v>
      </c>
      <c r="C23" s="42">
        <f>SUM(F18:H18)</f>
        <v>0.55970149253731349</v>
      </c>
    </row>
    <row r="24" spans="1:9">
      <c r="A24" s="49" t="s">
        <v>80</v>
      </c>
      <c r="B24" s="42">
        <f>SUM(B19:D19)</f>
        <v>0.1953125</v>
      </c>
      <c r="C24" s="42">
        <f>SUM(F19:H19)</f>
        <v>0.59375</v>
      </c>
    </row>
    <row r="25" spans="1:9">
      <c r="A25" s="34" t="s">
        <v>61</v>
      </c>
    </row>
    <row r="26" spans="1:9">
      <c r="A26" s="34" t="s">
        <v>62</v>
      </c>
    </row>
    <row r="27" spans="1:9">
      <c r="A27" s="51"/>
    </row>
    <row r="28" spans="1:9">
      <c r="A28" s="34" t="s">
        <v>63</v>
      </c>
      <c r="F28" s="34" t="s">
        <v>64</v>
      </c>
    </row>
    <row r="29" spans="1:9">
      <c r="A29" s="40"/>
      <c r="B29" s="41" t="s">
        <v>57</v>
      </c>
      <c r="C29" s="41" t="s">
        <v>58</v>
      </c>
      <c r="F29" s="40"/>
      <c r="G29" s="41" t="s">
        <v>57</v>
      </c>
      <c r="H29" s="41" t="s">
        <v>58</v>
      </c>
    </row>
    <row r="30" spans="1:9">
      <c r="A30" s="49" t="s">
        <v>79</v>
      </c>
      <c r="B30" s="43">
        <f>SUM(B11:D11)</f>
        <v>78</v>
      </c>
      <c r="C30" s="43">
        <f>SUM(F11:H11)</f>
        <v>150</v>
      </c>
      <c r="D30" s="44">
        <f>SUM(B30:C30)</f>
        <v>228</v>
      </c>
      <c r="F30" s="49" t="s">
        <v>79</v>
      </c>
      <c r="G30" s="43">
        <f>B32*D30/(D30+D31)</f>
        <v>71.379939209726444</v>
      </c>
      <c r="H30" s="43">
        <f>C32*D30/(D30+D31)</f>
        <v>156.62006079027356</v>
      </c>
      <c r="I30" s="44">
        <f>SUM(G30:H30)</f>
        <v>228</v>
      </c>
    </row>
    <row r="31" spans="1:9">
      <c r="A31" s="49" t="s">
        <v>80</v>
      </c>
      <c r="B31" s="43">
        <f>SUM(B12:D12)</f>
        <v>25</v>
      </c>
      <c r="C31" s="43">
        <f>SUM(F12:H12)</f>
        <v>76</v>
      </c>
      <c r="D31" s="44">
        <f>SUM(B31:C31)</f>
        <v>101</v>
      </c>
      <c r="F31" s="49" t="s">
        <v>80</v>
      </c>
      <c r="G31" s="43">
        <f>B32*D31/(D30+D31)</f>
        <v>31.620060790273556</v>
      </c>
      <c r="H31" s="43">
        <f>C32*D31/(D30+D31)</f>
        <v>69.379939209726444</v>
      </c>
      <c r="I31" s="44">
        <f>SUM(G31:H31)</f>
        <v>101</v>
      </c>
    </row>
    <row r="32" spans="1:9">
      <c r="B32" s="44">
        <f>SUM(B30:B31)</f>
        <v>103</v>
      </c>
      <c r="C32" s="44">
        <f>SUM(C30:C31)</f>
        <v>226</v>
      </c>
      <c r="G32" s="44">
        <f>SUM(G30:G31)</f>
        <v>103</v>
      </c>
      <c r="H32" s="44">
        <f>SUM(H30:H31)</f>
        <v>226</v>
      </c>
    </row>
    <row r="34" spans="3:18">
      <c r="D34" s="34" t="s">
        <v>66</v>
      </c>
    </row>
    <row r="35" spans="3:18">
      <c r="D35">
        <f>(B30-G30)^2/G30</f>
        <v>0.61397089087105272</v>
      </c>
      <c r="E35">
        <f>(C30-H30)^2/H30</f>
        <v>0.27981859185716118</v>
      </c>
    </row>
    <row r="36" spans="3:18">
      <c r="D36">
        <f>(B31-G31)^2/G31</f>
        <v>1.3859936942435647</v>
      </c>
      <c r="E36">
        <f>(C31-H31)^2/H31</f>
        <v>0.63166969250923521</v>
      </c>
    </row>
    <row r="38" spans="3:18">
      <c r="C38" s="34" t="s">
        <v>67</v>
      </c>
    </row>
    <row r="39" spans="3:18">
      <c r="C39" s="34" t="s">
        <v>68</v>
      </c>
    </row>
    <row r="40" spans="3:18" ht="15" customHeight="1">
      <c r="C40" s="34" t="s">
        <v>69</v>
      </c>
      <c r="D40">
        <f>SUM(D35:E36)</f>
        <v>2.911452869481014</v>
      </c>
      <c r="O40" s="96" t="s">
        <v>109</v>
      </c>
      <c r="P40" s="96"/>
      <c r="Q40" s="96"/>
      <c r="R40" s="96"/>
    </row>
    <row r="41" spans="3:18">
      <c r="C41" s="34" t="s">
        <v>70</v>
      </c>
      <c r="D41">
        <f>1-_xlfn.CHISQ.DIST(D40,(2-1)*(2-1),TRUE)</f>
        <v>8.7952610024758848E-2</v>
      </c>
      <c r="E41" s="34" t="s">
        <v>76</v>
      </c>
      <c r="O41" s="96"/>
      <c r="P41" s="96"/>
      <c r="Q41" s="96"/>
      <c r="R41" s="96"/>
    </row>
    <row r="42" spans="3:18">
      <c r="D42" s="34" t="s">
        <v>77</v>
      </c>
      <c r="E42" s="45" t="s">
        <v>81</v>
      </c>
      <c r="O42" s="96"/>
      <c r="P42" s="96"/>
      <c r="Q42" s="96"/>
      <c r="R42" s="96"/>
    </row>
    <row r="43" spans="3:18">
      <c r="O43" s="96"/>
      <c r="P43" s="96"/>
      <c r="Q43" s="96"/>
      <c r="R43" s="96"/>
    </row>
    <row r="44" spans="3:18">
      <c r="O44" s="96"/>
      <c r="P44" s="96"/>
      <c r="Q44" s="96"/>
      <c r="R44" s="96"/>
    </row>
  </sheetData>
  <mergeCells count="1">
    <mergeCell ref="O40:R44"/>
  </mergeCells>
  <phoneticPr fontId="1" type="noConversion"/>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0944-A0C0-4117-9064-742214C8CBCD}">
  <sheetPr>
    <tabColor theme="8"/>
  </sheetPr>
  <dimension ref="A1:AA999"/>
  <sheetViews>
    <sheetView showGridLines="0" topLeftCell="M33" zoomScale="80" zoomScaleNormal="70" workbookViewId="0">
      <selection activeCell="AD36" sqref="AD36"/>
    </sheetView>
  </sheetViews>
  <sheetFormatPr defaultColWidth="16.26953125" defaultRowHeight="15" customHeight="1"/>
  <cols>
    <col min="1" max="1" width="9.08984375" style="57" customWidth="1"/>
    <col min="2" max="19" width="12.36328125" style="57" customWidth="1"/>
    <col min="20" max="20" width="2.453125" style="57" customWidth="1"/>
    <col min="21" max="21" width="9.7265625" style="57" hidden="1" customWidth="1"/>
    <col min="22" max="22" width="20.36328125" style="57" customWidth="1"/>
    <col min="23" max="23" width="14.26953125" style="57" bestFit="1" customWidth="1"/>
    <col min="24" max="24" width="9.7265625" style="57" customWidth="1"/>
    <col min="25" max="25" width="10.6328125" style="57" bestFit="1" customWidth="1"/>
    <col min="26" max="26" width="6.90625" style="57" bestFit="1" customWidth="1"/>
    <col min="27" max="27" width="6.26953125" style="57" bestFit="1" customWidth="1"/>
    <col min="28" max="16384" width="16.26953125" style="57"/>
  </cols>
  <sheetData>
    <row r="1" spans="1:27" ht="14.25" customHeight="1">
      <c r="A1" s="53" t="s">
        <v>113</v>
      </c>
      <c r="B1" s="65"/>
      <c r="C1" s="65"/>
      <c r="D1" s="65"/>
      <c r="E1" s="65"/>
      <c r="F1" s="65"/>
      <c r="G1" s="65"/>
      <c r="H1" s="65"/>
      <c r="I1" s="65"/>
      <c r="J1" s="65"/>
      <c r="K1" s="65"/>
      <c r="L1" s="65"/>
      <c r="M1" s="65"/>
      <c r="N1" s="66"/>
      <c r="R1" s="65"/>
      <c r="S1" s="65"/>
    </row>
    <row r="2" spans="1:27" ht="14.25" customHeight="1">
      <c r="A2" s="56"/>
      <c r="B2" s="65"/>
      <c r="C2" s="65"/>
      <c r="D2" s="65"/>
      <c r="E2" s="65"/>
      <c r="F2" s="65"/>
      <c r="G2" s="65"/>
      <c r="H2" s="65"/>
      <c r="I2" s="65"/>
      <c r="J2" s="65"/>
      <c r="K2" s="65"/>
      <c r="L2" s="65"/>
      <c r="M2" s="65"/>
      <c r="N2" s="65"/>
      <c r="R2" s="65"/>
      <c r="S2" s="65"/>
    </row>
    <row r="3" spans="1:27" ht="14.25" customHeight="1">
      <c r="A3" s="100" t="s">
        <v>114</v>
      </c>
      <c r="B3" s="101"/>
      <c r="C3" s="101"/>
      <c r="D3" s="101"/>
      <c r="E3" s="101"/>
      <c r="F3" s="101"/>
      <c r="G3" s="101"/>
      <c r="H3" s="101"/>
      <c r="I3" s="101"/>
      <c r="J3" s="101"/>
      <c r="K3" s="101"/>
      <c r="L3" s="101"/>
      <c r="M3" s="101"/>
      <c r="N3" s="101"/>
      <c r="O3" s="101"/>
      <c r="P3" s="101"/>
      <c r="Q3" s="101"/>
    </row>
    <row r="4" spans="1:27" ht="14.25" customHeight="1">
      <c r="A4" s="67" t="s">
        <v>27</v>
      </c>
      <c r="B4" s="65"/>
      <c r="C4" s="65"/>
      <c r="D4" s="65"/>
      <c r="E4" s="65"/>
      <c r="F4" s="65"/>
      <c r="G4" s="65"/>
      <c r="H4" s="65"/>
      <c r="I4" s="65"/>
      <c r="J4" s="65"/>
      <c r="K4" s="65"/>
      <c r="L4" s="65"/>
      <c r="M4" s="65"/>
      <c r="N4" s="65"/>
      <c r="R4" s="65"/>
      <c r="S4" s="65"/>
    </row>
    <row r="5" spans="1:27" ht="14.25" customHeight="1">
      <c r="A5" s="68"/>
      <c r="B5" s="69"/>
      <c r="C5" s="69"/>
      <c r="D5" s="69"/>
      <c r="E5" s="69"/>
      <c r="F5" s="69"/>
      <c r="G5" s="69"/>
      <c r="H5" s="69"/>
      <c r="I5" s="69"/>
      <c r="J5" s="69"/>
      <c r="K5" s="69"/>
      <c r="L5" s="69"/>
      <c r="M5" s="69"/>
      <c r="N5" s="69"/>
      <c r="R5" s="69"/>
      <c r="S5" s="69"/>
    </row>
    <row r="6" spans="1:27" ht="13.75" customHeight="1">
      <c r="A6" s="68" t="s">
        <v>28</v>
      </c>
      <c r="B6" s="69"/>
      <c r="C6" s="69"/>
      <c r="D6" s="69"/>
      <c r="E6" s="69"/>
      <c r="F6" s="69"/>
      <c r="G6" s="69"/>
      <c r="H6" s="69"/>
      <c r="I6" s="69"/>
      <c r="J6" s="69"/>
      <c r="K6" s="69"/>
      <c r="L6" s="69"/>
      <c r="M6" s="69"/>
      <c r="N6" s="69"/>
      <c r="R6" s="69"/>
      <c r="S6" s="69"/>
    </row>
    <row r="7" spans="1:27" ht="13.75" customHeight="1">
      <c r="A7" s="102" t="s">
        <v>115</v>
      </c>
      <c r="B7" s="101"/>
      <c r="C7" s="101"/>
      <c r="D7" s="101"/>
      <c r="E7" s="101"/>
      <c r="F7" s="101"/>
      <c r="G7" s="101"/>
      <c r="H7" s="101"/>
      <c r="I7" s="101"/>
      <c r="J7" s="101"/>
      <c r="K7" s="101"/>
      <c r="L7" s="101"/>
      <c r="M7" s="101"/>
      <c r="N7" s="101"/>
      <c r="O7" s="101"/>
      <c r="P7" s="101"/>
      <c r="Q7" s="101"/>
    </row>
    <row r="8" spans="1:27" ht="13.75" customHeight="1">
      <c r="A8" s="102" t="s">
        <v>116</v>
      </c>
      <c r="B8" s="101"/>
      <c r="C8" s="101"/>
      <c r="D8" s="101"/>
      <c r="E8" s="101"/>
      <c r="F8" s="101"/>
      <c r="G8" s="101"/>
      <c r="H8" s="101"/>
      <c r="I8" s="101"/>
      <c r="J8" s="101"/>
      <c r="K8" s="101"/>
      <c r="L8" s="101"/>
      <c r="M8" s="101"/>
      <c r="N8" s="101"/>
      <c r="O8" s="101"/>
      <c r="P8" s="101"/>
      <c r="Q8" s="101"/>
    </row>
    <row r="9" spans="1:27" ht="13.75" customHeight="1">
      <c r="A9" s="102" t="s">
        <v>117</v>
      </c>
      <c r="B9" s="101"/>
      <c r="C9" s="101"/>
      <c r="D9" s="101"/>
      <c r="E9" s="101"/>
      <c r="F9" s="101"/>
      <c r="G9" s="101"/>
      <c r="H9" s="101"/>
      <c r="I9" s="101"/>
      <c r="J9" s="101"/>
      <c r="K9" s="101"/>
      <c r="L9" s="101"/>
      <c r="M9" s="101"/>
      <c r="N9" s="101"/>
      <c r="O9" s="101"/>
      <c r="P9" s="101"/>
      <c r="Q9" s="101"/>
    </row>
    <row r="10" spans="1:27" ht="13.75" customHeight="1">
      <c r="A10" s="102" t="s">
        <v>118</v>
      </c>
      <c r="B10" s="101"/>
      <c r="C10" s="101"/>
      <c r="D10" s="101"/>
      <c r="E10" s="101"/>
      <c r="F10" s="101"/>
      <c r="G10" s="101"/>
      <c r="H10" s="101"/>
      <c r="I10" s="101"/>
      <c r="J10" s="101"/>
      <c r="K10" s="101"/>
      <c r="L10" s="101"/>
      <c r="M10" s="101"/>
      <c r="N10" s="101"/>
      <c r="O10" s="101"/>
      <c r="P10" s="101"/>
      <c r="Q10" s="101"/>
    </row>
    <row r="11" spans="1:27" ht="13.75" customHeight="1">
      <c r="A11" s="68" t="s">
        <v>119</v>
      </c>
      <c r="B11" s="65"/>
      <c r="C11" s="65"/>
      <c r="D11" s="65"/>
      <c r="E11" s="65"/>
      <c r="F11" s="65"/>
      <c r="G11" s="65"/>
      <c r="H11" s="65"/>
      <c r="I11" s="65"/>
      <c r="J11" s="65"/>
      <c r="K11" s="65"/>
      <c r="L11" s="65"/>
      <c r="M11" s="65"/>
      <c r="N11" s="65"/>
      <c r="R11" s="65"/>
      <c r="S11" s="65"/>
    </row>
    <row r="12" spans="1:27" s="72" customFormat="1" ht="14.25" customHeight="1">
      <c r="A12" s="70" t="s">
        <v>120</v>
      </c>
      <c r="B12" s="71"/>
      <c r="C12" s="71"/>
      <c r="D12" s="71"/>
      <c r="E12" s="71"/>
      <c r="F12" s="71"/>
      <c r="G12" s="71"/>
      <c r="H12" s="71"/>
      <c r="I12" s="71"/>
      <c r="J12" s="71"/>
      <c r="K12" s="71"/>
      <c r="L12" s="71"/>
      <c r="M12" s="71"/>
      <c r="N12" s="71"/>
      <c r="R12" s="71"/>
      <c r="S12" s="71"/>
    </row>
    <row r="13" spans="1:27" ht="14.25" customHeight="1">
      <c r="A13" s="73"/>
      <c r="B13" s="65"/>
      <c r="C13" s="65"/>
      <c r="D13" s="65"/>
      <c r="E13" s="65"/>
      <c r="F13" s="65"/>
      <c r="G13" s="65"/>
      <c r="H13" s="65"/>
      <c r="I13" s="65"/>
      <c r="J13" s="65"/>
      <c r="K13" s="65"/>
      <c r="L13" s="65"/>
      <c r="M13" s="65"/>
      <c r="N13" s="65"/>
      <c r="R13" s="65"/>
      <c r="S13" s="65"/>
    </row>
    <row r="14" spans="1:27" ht="14.25" customHeight="1">
      <c r="A14" s="74" t="s">
        <v>121</v>
      </c>
      <c r="B14" s="65"/>
      <c r="C14" s="65"/>
      <c r="D14" s="65"/>
      <c r="E14" s="65"/>
      <c r="F14" s="65"/>
      <c r="G14" s="65"/>
      <c r="H14" s="65"/>
      <c r="I14" s="65"/>
      <c r="J14" s="65"/>
      <c r="K14" s="65"/>
      <c r="L14" s="65"/>
      <c r="M14" s="65"/>
      <c r="N14" s="65"/>
      <c r="R14" s="65"/>
      <c r="S14" s="65"/>
      <c r="V14" s="57" t="s">
        <v>122</v>
      </c>
    </row>
    <row r="15" spans="1:27" ht="14.25" customHeight="1">
      <c r="A15" s="74"/>
      <c r="B15" s="75"/>
      <c r="C15" s="75"/>
      <c r="D15" s="75"/>
      <c r="E15" s="75"/>
      <c r="F15" s="76"/>
      <c r="G15" s="76"/>
      <c r="H15" s="77"/>
      <c r="I15" s="77"/>
      <c r="J15" s="77"/>
      <c r="K15" s="75"/>
      <c r="L15" s="76"/>
      <c r="M15" s="76"/>
      <c r="N15" s="77"/>
      <c r="R15" s="76"/>
      <c r="S15" s="76"/>
      <c r="V15" s="78" t="s">
        <v>46</v>
      </c>
      <c r="W15" s="79" t="s">
        <v>123</v>
      </c>
      <c r="X15" s="79" t="s">
        <v>124</v>
      </c>
      <c r="Y15" s="79" t="s">
        <v>125</v>
      </c>
      <c r="Z15" s="79" t="s">
        <v>126</v>
      </c>
      <c r="AA15" s="79" t="s">
        <v>127</v>
      </c>
    </row>
    <row r="16" spans="1:27" ht="14.25" customHeight="1">
      <c r="A16" s="103" t="s">
        <v>128</v>
      </c>
      <c r="B16" s="105" t="s">
        <v>129</v>
      </c>
      <c r="C16" s="106"/>
      <c r="D16" s="106"/>
      <c r="E16" s="106"/>
      <c r="F16" s="106"/>
      <c r="G16" s="107"/>
      <c r="H16" s="105" t="s">
        <v>130</v>
      </c>
      <c r="I16" s="106"/>
      <c r="J16" s="106"/>
      <c r="K16" s="106"/>
      <c r="L16" s="106"/>
      <c r="M16" s="106"/>
      <c r="N16" s="105" t="s">
        <v>131</v>
      </c>
      <c r="O16" s="106"/>
      <c r="P16" s="106"/>
      <c r="Q16" s="106"/>
      <c r="R16" s="106"/>
      <c r="S16" s="107"/>
      <c r="V16" s="79" t="s">
        <v>132</v>
      </c>
      <c r="W16" s="80">
        <f>CORREL(B18:B164,$G$18:$G$164)</f>
        <v>0.61803369963793908</v>
      </c>
      <c r="X16" s="81">
        <f t="shared" ref="X16:AA16" si="0">CORREL(C18:C164,$G$18:$G$164)</f>
        <v>0.4406179901721255</v>
      </c>
      <c r="Y16" s="81">
        <f t="shared" si="0"/>
        <v>-0.38285336439027901</v>
      </c>
      <c r="Z16" s="80">
        <f t="shared" si="0"/>
        <v>-0.4419240140521859</v>
      </c>
      <c r="AA16" s="81">
        <f t="shared" si="0"/>
        <v>0.62668511431000873</v>
      </c>
    </row>
    <row r="17" spans="1:27" ht="14.25" customHeight="1">
      <c r="A17" s="104"/>
      <c r="B17" s="82" t="s">
        <v>133</v>
      </c>
      <c r="C17" s="82" t="s">
        <v>93</v>
      </c>
      <c r="D17" s="82" t="s">
        <v>134</v>
      </c>
      <c r="E17" s="82" t="s">
        <v>135</v>
      </c>
      <c r="F17" s="82" t="s">
        <v>136</v>
      </c>
      <c r="G17" s="83" t="s">
        <v>137</v>
      </c>
      <c r="H17" s="82" t="s">
        <v>133</v>
      </c>
      <c r="I17" s="82" t="s">
        <v>93</v>
      </c>
      <c r="J17" s="82" t="s">
        <v>134</v>
      </c>
      <c r="K17" s="82" t="s">
        <v>135</v>
      </c>
      <c r="L17" s="82" t="s">
        <v>136</v>
      </c>
      <c r="M17" s="83" t="s">
        <v>137</v>
      </c>
      <c r="N17" s="84" t="s">
        <v>133</v>
      </c>
      <c r="O17" s="84" t="s">
        <v>93</v>
      </c>
      <c r="P17" s="84" t="s">
        <v>134</v>
      </c>
      <c r="Q17" s="84" t="s">
        <v>135</v>
      </c>
      <c r="R17" s="84" t="s">
        <v>136</v>
      </c>
      <c r="S17" s="85" t="s">
        <v>137</v>
      </c>
    </row>
    <row r="18" spans="1:27" ht="14.25" customHeight="1">
      <c r="A18" s="86">
        <v>1</v>
      </c>
      <c r="B18" s="87">
        <v>4</v>
      </c>
      <c r="C18" s="87">
        <v>5</v>
      </c>
      <c r="D18" s="87">
        <v>2</v>
      </c>
      <c r="E18" s="87">
        <v>3</v>
      </c>
      <c r="F18" s="87">
        <v>4</v>
      </c>
      <c r="G18" s="87">
        <v>4</v>
      </c>
      <c r="H18" s="88">
        <v>5</v>
      </c>
      <c r="I18" s="88">
        <v>3</v>
      </c>
      <c r="J18" s="88">
        <v>2</v>
      </c>
      <c r="K18" s="88">
        <v>3</v>
      </c>
      <c r="L18" s="87">
        <v>7</v>
      </c>
      <c r="M18" s="87">
        <v>4</v>
      </c>
      <c r="N18" s="89">
        <v>6</v>
      </c>
      <c r="O18" s="90">
        <v>3</v>
      </c>
      <c r="P18" s="90">
        <v>2</v>
      </c>
      <c r="Q18" s="90">
        <v>7</v>
      </c>
      <c r="R18" s="87">
        <v>4</v>
      </c>
      <c r="S18" s="87">
        <v>5</v>
      </c>
    </row>
    <row r="19" spans="1:27" ht="14.25" customHeight="1">
      <c r="A19" s="86">
        <v>2</v>
      </c>
      <c r="B19" s="87">
        <v>4</v>
      </c>
      <c r="C19" s="87">
        <v>5</v>
      </c>
      <c r="D19" s="87">
        <v>1</v>
      </c>
      <c r="E19" s="87">
        <v>1</v>
      </c>
      <c r="F19" s="87">
        <v>6</v>
      </c>
      <c r="G19" s="87">
        <v>6</v>
      </c>
      <c r="H19" s="88">
        <v>7</v>
      </c>
      <c r="I19" s="88">
        <v>3</v>
      </c>
      <c r="J19" s="88">
        <v>1</v>
      </c>
      <c r="K19" s="88">
        <v>2</v>
      </c>
      <c r="L19" s="87">
        <v>7</v>
      </c>
      <c r="M19" s="87">
        <v>7</v>
      </c>
      <c r="N19" s="89">
        <v>4</v>
      </c>
      <c r="O19" s="90">
        <v>2</v>
      </c>
      <c r="P19" s="90">
        <v>1</v>
      </c>
      <c r="Q19" s="90">
        <v>6</v>
      </c>
      <c r="R19" s="87">
        <v>3</v>
      </c>
      <c r="S19" s="87">
        <v>2</v>
      </c>
      <c r="V19" s="57" t="s">
        <v>138</v>
      </c>
    </row>
    <row r="20" spans="1:27" ht="14.25" customHeight="1">
      <c r="A20" s="86">
        <v>3</v>
      </c>
      <c r="B20" s="87">
        <v>5</v>
      </c>
      <c r="C20" s="87">
        <v>3</v>
      </c>
      <c r="D20" s="87">
        <v>1</v>
      </c>
      <c r="E20" s="87">
        <v>1</v>
      </c>
      <c r="F20" s="87">
        <v>2</v>
      </c>
      <c r="G20" s="87">
        <v>4</v>
      </c>
      <c r="H20" s="88">
        <v>7</v>
      </c>
      <c r="I20" s="88">
        <v>5</v>
      </c>
      <c r="J20" s="88">
        <v>3</v>
      </c>
      <c r="K20" s="88">
        <v>1</v>
      </c>
      <c r="L20" s="87">
        <v>7</v>
      </c>
      <c r="M20" s="87">
        <v>7</v>
      </c>
      <c r="N20" s="89">
        <v>4</v>
      </c>
      <c r="O20" s="90">
        <v>3</v>
      </c>
      <c r="P20" s="90">
        <v>2</v>
      </c>
      <c r="Q20" s="90">
        <v>5</v>
      </c>
      <c r="R20" s="87">
        <v>3</v>
      </c>
      <c r="S20" s="87">
        <v>5</v>
      </c>
      <c r="V20" s="78" t="s">
        <v>46</v>
      </c>
      <c r="W20" s="79" t="s">
        <v>123</v>
      </c>
      <c r="X20" s="79" t="s">
        <v>124</v>
      </c>
      <c r="Y20" s="79" t="s">
        <v>125</v>
      </c>
      <c r="Z20" s="79" t="s">
        <v>126</v>
      </c>
      <c r="AA20" s="79" t="s">
        <v>127</v>
      </c>
    </row>
    <row r="21" spans="1:27" ht="14.25" customHeight="1">
      <c r="A21" s="86">
        <v>4</v>
      </c>
      <c r="B21" s="87">
        <v>6</v>
      </c>
      <c r="C21" s="87">
        <v>5</v>
      </c>
      <c r="D21" s="87">
        <v>1</v>
      </c>
      <c r="E21" s="87">
        <v>2</v>
      </c>
      <c r="F21" s="87">
        <v>6</v>
      </c>
      <c r="G21" s="87">
        <v>7</v>
      </c>
      <c r="H21" s="88">
        <v>5</v>
      </c>
      <c r="I21" s="88">
        <v>6</v>
      </c>
      <c r="J21" s="88">
        <v>1</v>
      </c>
      <c r="K21" s="88">
        <v>4</v>
      </c>
      <c r="L21" s="87">
        <v>5</v>
      </c>
      <c r="M21" s="87">
        <v>7</v>
      </c>
      <c r="N21" s="89">
        <v>7</v>
      </c>
      <c r="O21" s="90">
        <v>6</v>
      </c>
      <c r="P21" s="90">
        <v>1</v>
      </c>
      <c r="Q21" s="90">
        <v>3</v>
      </c>
      <c r="R21" s="87">
        <v>7</v>
      </c>
      <c r="S21" s="87">
        <v>7</v>
      </c>
      <c r="V21" s="79" t="s">
        <v>132</v>
      </c>
      <c r="W21" s="80">
        <f>CORREL(H18:H164,$M$18:$M$164)</f>
        <v>0.51330111989633531</v>
      </c>
      <c r="X21" s="81">
        <f t="shared" ref="X21:AA21" si="1">CORREL(I18:I164,$M$18:$M$164)</f>
        <v>0.42662516276338996</v>
      </c>
      <c r="Y21" s="81">
        <f t="shared" si="1"/>
        <v>-0.41366113381267627</v>
      </c>
      <c r="Z21" s="80">
        <f t="shared" si="1"/>
        <v>-0.58857874425823764</v>
      </c>
      <c r="AA21" s="81">
        <f t="shared" si="1"/>
        <v>0.71750242574779588</v>
      </c>
    </row>
    <row r="22" spans="1:27" ht="14.25" customHeight="1">
      <c r="A22" s="86">
        <v>5</v>
      </c>
      <c r="B22" s="87">
        <v>6</v>
      </c>
      <c r="C22" s="87">
        <v>5</v>
      </c>
      <c r="D22" s="87">
        <v>1</v>
      </c>
      <c r="E22" s="87">
        <v>3</v>
      </c>
      <c r="F22" s="87">
        <v>6</v>
      </c>
      <c r="G22" s="87">
        <v>6</v>
      </c>
      <c r="H22" s="88">
        <v>6</v>
      </c>
      <c r="I22" s="88">
        <v>3</v>
      </c>
      <c r="J22" s="88">
        <v>4</v>
      </c>
      <c r="K22" s="88">
        <v>5</v>
      </c>
      <c r="L22" s="87">
        <v>7</v>
      </c>
      <c r="M22" s="87">
        <v>4</v>
      </c>
      <c r="N22" s="89">
        <v>4</v>
      </c>
      <c r="O22" s="90">
        <v>2</v>
      </c>
      <c r="P22" s="90">
        <v>1</v>
      </c>
      <c r="Q22" s="90">
        <v>4</v>
      </c>
      <c r="R22" s="87">
        <v>3</v>
      </c>
      <c r="S22" s="87">
        <v>4</v>
      </c>
    </row>
    <row r="23" spans="1:27" ht="14.25" customHeight="1">
      <c r="A23" s="86">
        <v>6</v>
      </c>
      <c r="B23" s="90">
        <v>5</v>
      </c>
      <c r="C23" s="90">
        <v>4</v>
      </c>
      <c r="D23" s="90">
        <v>4</v>
      </c>
      <c r="E23" s="90">
        <v>2</v>
      </c>
      <c r="F23" s="90">
        <v>5</v>
      </c>
      <c r="G23" s="90">
        <v>5</v>
      </c>
      <c r="H23" s="91">
        <v>5</v>
      </c>
      <c r="I23" s="91">
        <v>5</v>
      </c>
      <c r="J23" s="91">
        <v>1</v>
      </c>
      <c r="K23" s="91">
        <v>3</v>
      </c>
      <c r="L23" s="90">
        <v>5</v>
      </c>
      <c r="M23" s="90">
        <v>7</v>
      </c>
      <c r="N23" s="90">
        <v>4</v>
      </c>
      <c r="O23" s="90">
        <v>7</v>
      </c>
      <c r="P23" s="90">
        <v>1</v>
      </c>
      <c r="Q23" s="90">
        <v>3</v>
      </c>
      <c r="R23" s="90">
        <v>5</v>
      </c>
      <c r="S23" s="90">
        <v>6</v>
      </c>
    </row>
    <row r="24" spans="1:27" ht="14.25" customHeight="1">
      <c r="A24" s="86">
        <v>7</v>
      </c>
      <c r="B24" s="90">
        <v>7</v>
      </c>
      <c r="C24" s="90">
        <v>4</v>
      </c>
      <c r="D24" s="90">
        <v>1</v>
      </c>
      <c r="E24" s="90">
        <v>1</v>
      </c>
      <c r="F24" s="90">
        <v>7</v>
      </c>
      <c r="G24" s="90">
        <v>7</v>
      </c>
      <c r="H24" s="91">
        <v>7</v>
      </c>
      <c r="I24" s="91">
        <v>6</v>
      </c>
      <c r="J24" s="91">
        <v>2</v>
      </c>
      <c r="K24" s="91">
        <v>3</v>
      </c>
      <c r="L24" s="90">
        <v>7</v>
      </c>
      <c r="M24" s="90">
        <v>7</v>
      </c>
      <c r="N24" s="90">
        <v>2</v>
      </c>
      <c r="O24" s="90">
        <v>2</v>
      </c>
      <c r="P24" s="90">
        <v>3</v>
      </c>
      <c r="Q24" s="90">
        <v>5</v>
      </c>
      <c r="R24" s="90">
        <v>1</v>
      </c>
      <c r="S24" s="90">
        <v>1</v>
      </c>
      <c r="V24" s="57" t="s">
        <v>131</v>
      </c>
    </row>
    <row r="25" spans="1:27" ht="14.25" customHeight="1">
      <c r="A25" s="86">
        <v>8</v>
      </c>
      <c r="B25" s="90">
        <v>7</v>
      </c>
      <c r="C25" s="90">
        <v>4</v>
      </c>
      <c r="D25" s="90">
        <v>1</v>
      </c>
      <c r="E25" s="90">
        <v>3</v>
      </c>
      <c r="F25" s="90">
        <v>7</v>
      </c>
      <c r="G25" s="90">
        <v>6</v>
      </c>
      <c r="H25" s="91">
        <v>6</v>
      </c>
      <c r="I25" s="91">
        <v>6</v>
      </c>
      <c r="J25" s="91">
        <v>1</v>
      </c>
      <c r="K25" s="91">
        <v>2</v>
      </c>
      <c r="L25" s="90">
        <v>7</v>
      </c>
      <c r="M25" s="90">
        <v>7</v>
      </c>
      <c r="N25" s="90">
        <v>5</v>
      </c>
      <c r="O25" s="90">
        <v>4</v>
      </c>
      <c r="P25" s="90">
        <v>2</v>
      </c>
      <c r="Q25" s="90">
        <v>5</v>
      </c>
      <c r="R25" s="90">
        <v>4</v>
      </c>
      <c r="S25" s="90">
        <v>5</v>
      </c>
      <c r="V25" s="78" t="s">
        <v>46</v>
      </c>
      <c r="W25" s="79" t="s">
        <v>123</v>
      </c>
      <c r="X25" s="79" t="s">
        <v>124</v>
      </c>
      <c r="Y25" s="79" t="s">
        <v>125</v>
      </c>
      <c r="Z25" s="79" t="s">
        <v>126</v>
      </c>
      <c r="AA25" s="79" t="s">
        <v>127</v>
      </c>
    </row>
    <row r="26" spans="1:27" ht="14.25" customHeight="1">
      <c r="A26" s="86">
        <v>9</v>
      </c>
      <c r="B26" s="90">
        <v>7</v>
      </c>
      <c r="C26" s="90">
        <v>3</v>
      </c>
      <c r="D26" s="90">
        <v>2</v>
      </c>
      <c r="E26" s="90">
        <v>1</v>
      </c>
      <c r="F26" s="90">
        <v>7</v>
      </c>
      <c r="G26" s="90">
        <v>7</v>
      </c>
      <c r="H26" s="91">
        <v>5</v>
      </c>
      <c r="I26" s="91">
        <v>6</v>
      </c>
      <c r="J26" s="91">
        <v>2</v>
      </c>
      <c r="K26" s="91">
        <v>5</v>
      </c>
      <c r="L26" s="90">
        <v>5</v>
      </c>
      <c r="M26" s="90">
        <v>4</v>
      </c>
      <c r="N26" s="90">
        <v>5</v>
      </c>
      <c r="O26" s="90">
        <v>7</v>
      </c>
      <c r="P26" s="90">
        <v>1</v>
      </c>
      <c r="Q26" s="90">
        <v>4</v>
      </c>
      <c r="R26" s="90">
        <v>7</v>
      </c>
      <c r="S26" s="90">
        <v>7</v>
      </c>
      <c r="V26" s="79" t="s">
        <v>132</v>
      </c>
      <c r="W26" s="80">
        <f>CORREL(N18:N164,$S$18:$S$164)</f>
        <v>0.57115795634298949</v>
      </c>
      <c r="X26" s="81">
        <f t="shared" ref="X26:AA26" si="2">CORREL(O18:O164,$S$18:$S$164)</f>
        <v>0.47984104788570486</v>
      </c>
      <c r="Y26" s="81">
        <f t="shared" si="2"/>
        <v>-0.38734068328876659</v>
      </c>
      <c r="Z26" s="80">
        <f t="shared" si="2"/>
        <v>-0.47029066429703847</v>
      </c>
      <c r="AA26" s="81">
        <f t="shared" si="2"/>
        <v>0.64313132108042259</v>
      </c>
    </row>
    <row r="27" spans="1:27" ht="14.25" customHeight="1">
      <c r="A27" s="86">
        <v>10</v>
      </c>
      <c r="B27" s="90">
        <v>5</v>
      </c>
      <c r="C27" s="90">
        <v>4</v>
      </c>
      <c r="D27" s="90">
        <v>2</v>
      </c>
      <c r="E27" s="90">
        <v>1</v>
      </c>
      <c r="F27" s="90">
        <v>7</v>
      </c>
      <c r="G27" s="90">
        <v>7</v>
      </c>
      <c r="H27" s="91">
        <v>4</v>
      </c>
      <c r="I27" s="91">
        <v>4</v>
      </c>
      <c r="J27" s="91">
        <v>1</v>
      </c>
      <c r="K27" s="91">
        <v>3</v>
      </c>
      <c r="L27" s="90">
        <v>6</v>
      </c>
      <c r="M27" s="90">
        <v>5</v>
      </c>
      <c r="N27" s="90">
        <v>7</v>
      </c>
      <c r="O27" s="90">
        <v>5</v>
      </c>
      <c r="P27" s="90">
        <v>1</v>
      </c>
      <c r="Q27" s="90">
        <v>2</v>
      </c>
      <c r="R27" s="90">
        <v>7</v>
      </c>
      <c r="S27" s="90">
        <v>5</v>
      </c>
    </row>
    <row r="28" spans="1:27" ht="14.25" customHeight="1">
      <c r="A28" s="86">
        <v>11</v>
      </c>
      <c r="B28" s="90">
        <v>6</v>
      </c>
      <c r="C28" s="90">
        <v>7</v>
      </c>
      <c r="D28" s="90">
        <v>1</v>
      </c>
      <c r="E28" s="90">
        <v>1</v>
      </c>
      <c r="F28" s="90">
        <v>7</v>
      </c>
      <c r="G28" s="90">
        <v>7</v>
      </c>
      <c r="H28" s="91">
        <v>2</v>
      </c>
      <c r="I28" s="91">
        <v>4</v>
      </c>
      <c r="J28" s="91">
        <v>1</v>
      </c>
      <c r="K28" s="91">
        <v>7</v>
      </c>
      <c r="L28" s="90">
        <v>4</v>
      </c>
      <c r="M28" s="90">
        <v>5</v>
      </c>
      <c r="N28" s="90">
        <v>7</v>
      </c>
      <c r="O28" s="90">
        <v>5</v>
      </c>
      <c r="P28" s="90">
        <v>2</v>
      </c>
      <c r="Q28" s="90">
        <v>2</v>
      </c>
      <c r="R28" s="90">
        <v>7</v>
      </c>
      <c r="S28" s="90">
        <v>6</v>
      </c>
    </row>
    <row r="29" spans="1:27" ht="14.25" customHeight="1">
      <c r="A29" s="86">
        <v>12</v>
      </c>
      <c r="B29" s="90">
        <v>5</v>
      </c>
      <c r="C29" s="90">
        <v>4</v>
      </c>
      <c r="D29" s="90">
        <v>1</v>
      </c>
      <c r="E29" s="90">
        <v>2</v>
      </c>
      <c r="F29" s="90">
        <v>2</v>
      </c>
      <c r="G29" s="90">
        <v>4</v>
      </c>
      <c r="H29" s="91">
        <v>4</v>
      </c>
      <c r="I29" s="91">
        <v>3</v>
      </c>
      <c r="J29" s="91">
        <v>3</v>
      </c>
      <c r="K29" s="91">
        <v>4</v>
      </c>
      <c r="L29" s="90">
        <v>2</v>
      </c>
      <c r="M29" s="90">
        <v>2</v>
      </c>
      <c r="N29" s="90">
        <v>7</v>
      </c>
      <c r="O29" s="90">
        <v>5</v>
      </c>
      <c r="P29" s="90">
        <v>1</v>
      </c>
      <c r="Q29" s="90">
        <v>1</v>
      </c>
      <c r="R29" s="90">
        <v>7</v>
      </c>
      <c r="S29" s="90">
        <v>7</v>
      </c>
    </row>
    <row r="30" spans="1:27" ht="14.25" customHeight="1">
      <c r="A30" s="86">
        <v>13</v>
      </c>
      <c r="B30" s="90">
        <v>7</v>
      </c>
      <c r="C30" s="90">
        <v>5</v>
      </c>
      <c r="D30" s="90">
        <v>2</v>
      </c>
      <c r="E30" s="90">
        <v>3</v>
      </c>
      <c r="F30" s="90">
        <v>7</v>
      </c>
      <c r="G30" s="90">
        <v>6</v>
      </c>
      <c r="H30" s="91">
        <v>4</v>
      </c>
      <c r="I30" s="91">
        <v>6</v>
      </c>
      <c r="J30" s="91">
        <v>1</v>
      </c>
      <c r="K30" s="91">
        <v>1</v>
      </c>
      <c r="L30" s="90">
        <v>6</v>
      </c>
      <c r="M30" s="90">
        <v>7</v>
      </c>
      <c r="N30" s="90">
        <v>5</v>
      </c>
      <c r="O30" s="90">
        <v>3</v>
      </c>
      <c r="P30" s="90">
        <v>2</v>
      </c>
      <c r="Q30" s="90">
        <v>2</v>
      </c>
      <c r="R30" s="90">
        <v>5</v>
      </c>
      <c r="S30" s="90">
        <v>6</v>
      </c>
      <c r="V30" s="78" t="s">
        <v>46</v>
      </c>
      <c r="W30" s="79" t="s">
        <v>123</v>
      </c>
      <c r="X30" s="79" t="s">
        <v>124</v>
      </c>
      <c r="Y30" s="79" t="s">
        <v>125</v>
      </c>
      <c r="Z30" s="79" t="s">
        <v>126</v>
      </c>
      <c r="AA30" s="79" t="s">
        <v>127</v>
      </c>
    </row>
    <row r="31" spans="1:27" ht="14.25" customHeight="1">
      <c r="A31" s="86">
        <v>14</v>
      </c>
      <c r="B31" s="90">
        <v>6</v>
      </c>
      <c r="C31" s="90">
        <v>3</v>
      </c>
      <c r="D31" s="90">
        <v>3</v>
      </c>
      <c r="E31" s="90">
        <v>2</v>
      </c>
      <c r="F31" s="90">
        <v>4</v>
      </c>
      <c r="G31" s="90">
        <v>5</v>
      </c>
      <c r="H31" s="91">
        <v>7</v>
      </c>
      <c r="I31" s="91">
        <v>4</v>
      </c>
      <c r="J31" s="91">
        <v>1</v>
      </c>
      <c r="K31" s="91">
        <v>6</v>
      </c>
      <c r="L31" s="90">
        <v>7</v>
      </c>
      <c r="M31" s="90">
        <v>5</v>
      </c>
      <c r="N31" s="90">
        <v>6</v>
      </c>
      <c r="O31" s="90">
        <v>2</v>
      </c>
      <c r="P31" s="90">
        <v>3</v>
      </c>
      <c r="Q31" s="90">
        <v>3</v>
      </c>
      <c r="R31" s="90">
        <v>7</v>
      </c>
      <c r="S31" s="90">
        <v>7</v>
      </c>
      <c r="V31" s="79" t="s">
        <v>129</v>
      </c>
      <c r="W31" s="80">
        <v>0.61803369963793908</v>
      </c>
      <c r="X31" s="81">
        <v>0.4406179901721255</v>
      </c>
      <c r="Y31" s="81">
        <v>-0.38285336439027901</v>
      </c>
      <c r="Z31" s="80">
        <v>-0.4419240140521859</v>
      </c>
      <c r="AA31" s="81">
        <v>0.62668511431000873</v>
      </c>
    </row>
    <row r="32" spans="1:27" ht="14.25" customHeight="1">
      <c r="A32" s="86">
        <v>15</v>
      </c>
      <c r="B32" s="90">
        <v>6</v>
      </c>
      <c r="C32" s="90">
        <v>6</v>
      </c>
      <c r="D32" s="90">
        <v>1</v>
      </c>
      <c r="E32" s="90">
        <v>1</v>
      </c>
      <c r="F32" s="90">
        <v>7</v>
      </c>
      <c r="G32" s="90">
        <v>6</v>
      </c>
      <c r="H32" s="91">
        <v>5</v>
      </c>
      <c r="I32" s="91">
        <v>4</v>
      </c>
      <c r="J32" s="91">
        <v>2</v>
      </c>
      <c r="K32" s="91">
        <v>6</v>
      </c>
      <c r="L32" s="90">
        <v>2</v>
      </c>
      <c r="M32" s="90">
        <v>3</v>
      </c>
      <c r="N32" s="90">
        <v>6</v>
      </c>
      <c r="O32" s="90">
        <v>3</v>
      </c>
      <c r="P32" s="90">
        <v>2</v>
      </c>
      <c r="Q32" s="90">
        <v>2</v>
      </c>
      <c r="R32" s="90">
        <v>7</v>
      </c>
      <c r="S32" s="90">
        <v>6</v>
      </c>
      <c r="V32" s="79" t="s">
        <v>139</v>
      </c>
      <c r="W32" s="80">
        <v>0.51330111989633531</v>
      </c>
      <c r="X32" s="81">
        <v>0.42662516276338996</v>
      </c>
      <c r="Y32" s="81">
        <v>-0.41366113381267627</v>
      </c>
      <c r="Z32" s="80">
        <v>-0.58857874425823764</v>
      </c>
      <c r="AA32" s="81">
        <v>0.71750242574779588</v>
      </c>
    </row>
    <row r="33" spans="1:27" ht="14.25" customHeight="1">
      <c r="A33" s="86">
        <v>16</v>
      </c>
      <c r="B33" s="90">
        <v>5</v>
      </c>
      <c r="C33" s="90">
        <v>3</v>
      </c>
      <c r="D33" s="90">
        <v>3</v>
      </c>
      <c r="E33" s="90">
        <v>2</v>
      </c>
      <c r="F33" s="90">
        <v>7</v>
      </c>
      <c r="G33" s="90">
        <v>5</v>
      </c>
      <c r="H33" s="91">
        <v>6</v>
      </c>
      <c r="I33" s="91">
        <v>4</v>
      </c>
      <c r="J33" s="91">
        <v>3</v>
      </c>
      <c r="K33" s="91">
        <v>3</v>
      </c>
      <c r="L33" s="90">
        <v>4</v>
      </c>
      <c r="M33" s="90">
        <v>4</v>
      </c>
      <c r="N33" s="90">
        <v>6</v>
      </c>
      <c r="O33" s="90">
        <v>3</v>
      </c>
      <c r="P33" s="90">
        <v>1</v>
      </c>
      <c r="Q33" s="90">
        <v>3</v>
      </c>
      <c r="R33" s="90">
        <v>7</v>
      </c>
      <c r="S33" s="90">
        <v>6</v>
      </c>
      <c r="V33" s="79" t="s">
        <v>140</v>
      </c>
      <c r="W33" s="80">
        <v>0.57115795634298949</v>
      </c>
      <c r="X33" s="81">
        <v>0.47984104788570486</v>
      </c>
      <c r="Y33" s="81">
        <v>-0.38734068328876659</v>
      </c>
      <c r="Z33" s="80">
        <v>-0.47029066429703847</v>
      </c>
      <c r="AA33" s="81">
        <v>0.64313132108042259</v>
      </c>
    </row>
    <row r="34" spans="1:27" ht="14.25" customHeight="1">
      <c r="A34" s="86">
        <v>17</v>
      </c>
      <c r="B34" s="90">
        <v>6</v>
      </c>
      <c r="C34" s="90">
        <v>7</v>
      </c>
      <c r="D34" s="90">
        <v>1</v>
      </c>
      <c r="E34" s="90">
        <v>1</v>
      </c>
      <c r="F34" s="90">
        <v>7</v>
      </c>
      <c r="G34" s="90">
        <v>7</v>
      </c>
      <c r="H34" s="91">
        <v>5</v>
      </c>
      <c r="I34" s="91">
        <v>3</v>
      </c>
      <c r="J34" s="91">
        <v>3</v>
      </c>
      <c r="K34" s="91">
        <v>3</v>
      </c>
      <c r="L34" s="90">
        <v>4</v>
      </c>
      <c r="M34" s="90">
        <v>5</v>
      </c>
      <c r="N34" s="90">
        <v>6</v>
      </c>
      <c r="O34" s="90">
        <v>4</v>
      </c>
      <c r="P34" s="90">
        <v>3</v>
      </c>
      <c r="Q34" s="90">
        <v>4</v>
      </c>
      <c r="R34" s="90">
        <v>4</v>
      </c>
      <c r="S34" s="90">
        <v>4</v>
      </c>
    </row>
    <row r="35" spans="1:27" ht="14.25" customHeight="1">
      <c r="A35" s="86">
        <v>18</v>
      </c>
      <c r="B35" s="90">
        <v>4</v>
      </c>
      <c r="C35" s="90">
        <v>1</v>
      </c>
      <c r="D35" s="90">
        <v>4</v>
      </c>
      <c r="E35" s="90">
        <v>1</v>
      </c>
      <c r="F35" s="90">
        <v>3</v>
      </c>
      <c r="G35" s="90">
        <v>4</v>
      </c>
      <c r="H35" s="91">
        <v>5</v>
      </c>
      <c r="I35" s="91">
        <v>3</v>
      </c>
      <c r="J35" s="91">
        <v>1</v>
      </c>
      <c r="K35" s="91">
        <v>5</v>
      </c>
      <c r="L35" s="90">
        <v>4</v>
      </c>
      <c r="M35" s="90">
        <v>3</v>
      </c>
      <c r="N35" s="90">
        <v>6</v>
      </c>
      <c r="O35" s="90">
        <v>4</v>
      </c>
      <c r="P35" s="90">
        <v>1</v>
      </c>
      <c r="Q35" s="90">
        <v>5</v>
      </c>
      <c r="R35" s="90">
        <v>5</v>
      </c>
      <c r="S35" s="90">
        <v>5</v>
      </c>
    </row>
    <row r="36" spans="1:27" ht="14.25" customHeight="1">
      <c r="A36" s="86">
        <v>19</v>
      </c>
      <c r="B36" s="90">
        <v>5</v>
      </c>
      <c r="C36" s="90">
        <v>6</v>
      </c>
      <c r="D36" s="90">
        <v>1</v>
      </c>
      <c r="E36" s="90">
        <v>2</v>
      </c>
      <c r="F36" s="90">
        <v>6</v>
      </c>
      <c r="G36" s="90">
        <v>5</v>
      </c>
      <c r="H36" s="91">
        <v>3</v>
      </c>
      <c r="I36" s="91">
        <v>4</v>
      </c>
      <c r="J36" s="91">
        <v>2</v>
      </c>
      <c r="K36" s="91">
        <v>3</v>
      </c>
      <c r="L36" s="90">
        <v>3</v>
      </c>
      <c r="M36" s="90">
        <v>3</v>
      </c>
      <c r="N36" s="90">
        <v>4</v>
      </c>
      <c r="O36" s="90">
        <v>3</v>
      </c>
      <c r="P36" s="90">
        <v>2</v>
      </c>
      <c r="Q36" s="90">
        <v>3</v>
      </c>
      <c r="R36" s="90">
        <v>5</v>
      </c>
      <c r="S36" s="90">
        <v>7</v>
      </c>
    </row>
    <row r="37" spans="1:27" ht="14.25" customHeight="1">
      <c r="A37" s="86">
        <v>20</v>
      </c>
      <c r="B37" s="90">
        <v>7</v>
      </c>
      <c r="C37" s="90">
        <v>4</v>
      </c>
      <c r="D37" s="90">
        <v>1</v>
      </c>
      <c r="E37" s="90">
        <v>2</v>
      </c>
      <c r="F37" s="90">
        <v>7</v>
      </c>
      <c r="G37" s="90">
        <v>6</v>
      </c>
      <c r="H37" s="91">
        <v>6</v>
      </c>
      <c r="I37" s="91">
        <v>3</v>
      </c>
      <c r="J37" s="91">
        <v>3</v>
      </c>
      <c r="K37" s="91">
        <v>3</v>
      </c>
      <c r="L37" s="90">
        <v>5</v>
      </c>
      <c r="M37" s="90">
        <v>5</v>
      </c>
      <c r="N37" s="90">
        <v>4</v>
      </c>
      <c r="O37" s="90">
        <v>4</v>
      </c>
      <c r="P37" s="90">
        <v>1</v>
      </c>
      <c r="Q37" s="90">
        <v>1</v>
      </c>
      <c r="R37" s="90">
        <v>6</v>
      </c>
      <c r="S37" s="90">
        <v>6</v>
      </c>
    </row>
    <row r="38" spans="1:27" ht="14.25" customHeight="1">
      <c r="A38" s="86">
        <v>21</v>
      </c>
      <c r="B38" s="90">
        <v>7</v>
      </c>
      <c r="C38" s="90">
        <v>4</v>
      </c>
      <c r="D38" s="90">
        <v>1</v>
      </c>
      <c r="E38" s="90">
        <v>3</v>
      </c>
      <c r="F38" s="90">
        <v>5</v>
      </c>
      <c r="G38" s="90">
        <v>6</v>
      </c>
      <c r="H38" s="91">
        <v>6</v>
      </c>
      <c r="I38" s="91">
        <v>4</v>
      </c>
      <c r="J38" s="91">
        <v>3</v>
      </c>
      <c r="K38" s="91">
        <v>4</v>
      </c>
      <c r="L38" s="90">
        <v>6</v>
      </c>
      <c r="M38" s="90">
        <v>7</v>
      </c>
      <c r="N38" s="90">
        <v>6</v>
      </c>
      <c r="O38" s="90">
        <v>4</v>
      </c>
      <c r="P38" s="90">
        <v>1</v>
      </c>
      <c r="Q38" s="90">
        <v>3</v>
      </c>
      <c r="R38" s="90">
        <v>5</v>
      </c>
      <c r="S38" s="90">
        <v>5</v>
      </c>
    </row>
    <row r="39" spans="1:27" ht="14.25" customHeight="1">
      <c r="A39" s="86">
        <v>22</v>
      </c>
      <c r="B39" s="90">
        <v>4</v>
      </c>
      <c r="C39" s="90">
        <v>2</v>
      </c>
      <c r="D39" s="90">
        <v>3</v>
      </c>
      <c r="E39" s="90">
        <v>3</v>
      </c>
      <c r="F39" s="90">
        <v>2</v>
      </c>
      <c r="G39" s="90">
        <v>4</v>
      </c>
      <c r="H39" s="91">
        <v>6</v>
      </c>
      <c r="I39" s="91">
        <v>4</v>
      </c>
      <c r="J39" s="91">
        <v>2</v>
      </c>
      <c r="K39" s="91">
        <v>3</v>
      </c>
      <c r="L39" s="90">
        <v>5</v>
      </c>
      <c r="M39" s="90">
        <v>6</v>
      </c>
      <c r="N39" s="90">
        <v>2</v>
      </c>
      <c r="O39" s="90">
        <v>4</v>
      </c>
      <c r="P39" s="90">
        <v>3</v>
      </c>
      <c r="Q39" s="90">
        <v>5</v>
      </c>
      <c r="R39" s="90">
        <v>1</v>
      </c>
      <c r="S39" s="90">
        <v>1</v>
      </c>
    </row>
    <row r="40" spans="1:27" ht="14.25" customHeight="1">
      <c r="A40" s="86">
        <v>23</v>
      </c>
      <c r="B40" s="90">
        <v>5</v>
      </c>
      <c r="C40" s="90">
        <v>5</v>
      </c>
      <c r="D40" s="90">
        <v>2</v>
      </c>
      <c r="E40" s="90">
        <v>1</v>
      </c>
      <c r="F40" s="90">
        <v>6</v>
      </c>
      <c r="G40" s="90">
        <v>5</v>
      </c>
      <c r="H40" s="91">
        <v>7</v>
      </c>
      <c r="I40" s="91">
        <v>5</v>
      </c>
      <c r="J40" s="91">
        <v>2</v>
      </c>
      <c r="K40" s="91">
        <v>2</v>
      </c>
      <c r="L40" s="90">
        <v>7</v>
      </c>
      <c r="M40" s="90">
        <v>7</v>
      </c>
      <c r="N40" s="90">
        <v>5</v>
      </c>
      <c r="O40" s="90">
        <v>6</v>
      </c>
      <c r="P40" s="90">
        <v>2</v>
      </c>
      <c r="Q40" s="90">
        <v>4</v>
      </c>
      <c r="R40" s="90">
        <v>6</v>
      </c>
      <c r="S40" s="90">
        <v>7</v>
      </c>
    </row>
    <row r="41" spans="1:27" ht="14.25" customHeight="1">
      <c r="A41" s="86">
        <v>24</v>
      </c>
      <c r="B41" s="90">
        <v>7</v>
      </c>
      <c r="C41" s="90">
        <v>5</v>
      </c>
      <c r="D41" s="90">
        <v>1</v>
      </c>
      <c r="E41" s="90">
        <v>1</v>
      </c>
      <c r="F41" s="90">
        <v>7</v>
      </c>
      <c r="G41" s="90">
        <v>7</v>
      </c>
      <c r="H41" s="91">
        <v>7</v>
      </c>
      <c r="I41" s="91">
        <v>5</v>
      </c>
      <c r="J41" s="91">
        <v>1</v>
      </c>
      <c r="K41" s="91">
        <v>3</v>
      </c>
      <c r="L41" s="90">
        <v>7</v>
      </c>
      <c r="M41" s="90">
        <v>7</v>
      </c>
      <c r="N41" s="90">
        <v>5</v>
      </c>
      <c r="O41" s="90">
        <v>4</v>
      </c>
      <c r="P41" s="90">
        <v>3</v>
      </c>
      <c r="Q41" s="90">
        <v>4</v>
      </c>
      <c r="R41" s="90">
        <v>5</v>
      </c>
      <c r="S41" s="90">
        <v>6</v>
      </c>
    </row>
    <row r="42" spans="1:27" ht="14.25" customHeight="1">
      <c r="A42" s="86">
        <v>25</v>
      </c>
      <c r="B42" s="90">
        <v>5</v>
      </c>
      <c r="C42" s="90">
        <v>4</v>
      </c>
      <c r="D42" s="90">
        <v>4</v>
      </c>
      <c r="E42" s="90">
        <v>4</v>
      </c>
      <c r="F42" s="90">
        <v>2</v>
      </c>
      <c r="G42" s="90">
        <v>6</v>
      </c>
      <c r="H42" s="91">
        <v>6</v>
      </c>
      <c r="I42" s="91">
        <v>4</v>
      </c>
      <c r="J42" s="91">
        <v>3</v>
      </c>
      <c r="K42" s="91">
        <v>2</v>
      </c>
      <c r="L42" s="90">
        <v>5</v>
      </c>
      <c r="M42" s="90">
        <v>7</v>
      </c>
      <c r="N42" s="90">
        <v>7</v>
      </c>
      <c r="O42" s="90">
        <v>4</v>
      </c>
      <c r="P42" s="90">
        <v>1</v>
      </c>
      <c r="Q42" s="90">
        <v>2</v>
      </c>
      <c r="R42" s="90">
        <v>7</v>
      </c>
      <c r="S42" s="90">
        <v>5</v>
      </c>
    </row>
    <row r="43" spans="1:27" ht="14.25" customHeight="1">
      <c r="A43" s="86">
        <v>26</v>
      </c>
      <c r="B43" s="90">
        <v>6</v>
      </c>
      <c r="C43" s="90">
        <v>6</v>
      </c>
      <c r="D43" s="90">
        <v>3</v>
      </c>
      <c r="E43" s="90">
        <v>2</v>
      </c>
      <c r="F43" s="90">
        <v>6</v>
      </c>
      <c r="G43" s="90">
        <v>6</v>
      </c>
      <c r="H43" s="91">
        <v>5</v>
      </c>
      <c r="I43" s="91">
        <v>6</v>
      </c>
      <c r="J43" s="91">
        <v>2</v>
      </c>
      <c r="K43" s="91">
        <v>2</v>
      </c>
      <c r="L43" s="90">
        <v>7</v>
      </c>
      <c r="M43" s="90">
        <v>6</v>
      </c>
      <c r="N43" s="90">
        <v>6</v>
      </c>
      <c r="O43" s="90">
        <v>5</v>
      </c>
      <c r="P43" s="90">
        <v>1</v>
      </c>
      <c r="Q43" s="90">
        <v>3</v>
      </c>
      <c r="R43" s="90">
        <v>7</v>
      </c>
      <c r="S43" s="90">
        <v>5</v>
      </c>
    </row>
    <row r="44" spans="1:27" ht="14.25" customHeight="1">
      <c r="A44" s="86">
        <v>27</v>
      </c>
      <c r="B44" s="90">
        <v>4</v>
      </c>
      <c r="C44" s="90">
        <v>6</v>
      </c>
      <c r="D44" s="90">
        <v>3</v>
      </c>
      <c r="E44" s="90">
        <v>1</v>
      </c>
      <c r="F44" s="90">
        <v>6</v>
      </c>
      <c r="G44" s="90">
        <v>7</v>
      </c>
      <c r="H44" s="91">
        <v>6</v>
      </c>
      <c r="I44" s="91">
        <v>6</v>
      </c>
      <c r="J44" s="91">
        <v>3</v>
      </c>
      <c r="K44" s="91">
        <v>2</v>
      </c>
      <c r="L44" s="90">
        <v>6</v>
      </c>
      <c r="M44" s="90">
        <v>6</v>
      </c>
      <c r="N44" s="90">
        <v>6</v>
      </c>
      <c r="O44" s="90">
        <v>5</v>
      </c>
      <c r="P44" s="90">
        <v>3</v>
      </c>
      <c r="Q44" s="90">
        <v>1</v>
      </c>
      <c r="R44" s="90">
        <v>4</v>
      </c>
      <c r="S44" s="90">
        <v>6</v>
      </c>
    </row>
    <row r="45" spans="1:27" ht="14.25" customHeight="1">
      <c r="A45" s="86">
        <v>28</v>
      </c>
      <c r="B45" s="90">
        <v>5</v>
      </c>
      <c r="C45" s="90">
        <v>5</v>
      </c>
      <c r="D45" s="90">
        <v>2</v>
      </c>
      <c r="E45" s="90">
        <v>1</v>
      </c>
      <c r="F45" s="90">
        <v>5</v>
      </c>
      <c r="G45" s="90">
        <v>7</v>
      </c>
      <c r="H45" s="91">
        <v>3</v>
      </c>
      <c r="I45" s="91">
        <v>3</v>
      </c>
      <c r="J45" s="91">
        <v>2</v>
      </c>
      <c r="K45" s="91">
        <v>2</v>
      </c>
      <c r="L45" s="90">
        <v>7</v>
      </c>
      <c r="M45" s="90">
        <v>5</v>
      </c>
      <c r="N45" s="90">
        <v>7</v>
      </c>
      <c r="O45" s="90">
        <v>4</v>
      </c>
      <c r="P45" s="90">
        <v>1</v>
      </c>
      <c r="Q45" s="90">
        <v>5</v>
      </c>
      <c r="R45" s="90">
        <v>7</v>
      </c>
      <c r="S45" s="90">
        <v>7</v>
      </c>
    </row>
    <row r="46" spans="1:27" ht="14.25" customHeight="1">
      <c r="A46" s="86">
        <v>29</v>
      </c>
      <c r="B46" s="90">
        <v>4</v>
      </c>
      <c r="C46" s="90">
        <v>4</v>
      </c>
      <c r="D46" s="90">
        <v>1</v>
      </c>
      <c r="E46" s="90">
        <v>3</v>
      </c>
      <c r="F46" s="90">
        <v>1</v>
      </c>
      <c r="G46" s="90">
        <v>2</v>
      </c>
      <c r="H46" s="91">
        <v>6</v>
      </c>
      <c r="I46" s="91">
        <v>4</v>
      </c>
      <c r="J46" s="91">
        <v>3</v>
      </c>
      <c r="K46" s="91">
        <v>3</v>
      </c>
      <c r="L46" s="90">
        <v>7</v>
      </c>
      <c r="M46" s="90">
        <v>7</v>
      </c>
      <c r="N46" s="90">
        <v>5</v>
      </c>
      <c r="O46" s="90">
        <v>4</v>
      </c>
      <c r="P46" s="90">
        <v>4</v>
      </c>
      <c r="Q46" s="90">
        <v>7</v>
      </c>
      <c r="R46" s="90">
        <v>2</v>
      </c>
      <c r="S46" s="90">
        <v>4</v>
      </c>
    </row>
    <row r="47" spans="1:27" ht="14.25" customHeight="1">
      <c r="A47" s="86">
        <v>30</v>
      </c>
      <c r="B47" s="90">
        <v>7</v>
      </c>
      <c r="C47" s="90">
        <v>5</v>
      </c>
      <c r="D47" s="90">
        <v>1</v>
      </c>
      <c r="E47" s="90">
        <v>1</v>
      </c>
      <c r="F47" s="90">
        <v>7</v>
      </c>
      <c r="G47" s="90">
        <v>7</v>
      </c>
      <c r="H47" s="91">
        <v>5</v>
      </c>
      <c r="I47" s="91">
        <v>4</v>
      </c>
      <c r="J47" s="91">
        <v>4</v>
      </c>
      <c r="K47" s="91">
        <v>5</v>
      </c>
      <c r="L47" s="90">
        <v>7</v>
      </c>
      <c r="M47" s="90">
        <v>4</v>
      </c>
      <c r="N47" s="90">
        <v>4</v>
      </c>
      <c r="O47" s="90">
        <v>4</v>
      </c>
      <c r="P47" s="90">
        <v>4</v>
      </c>
      <c r="Q47" s="90">
        <v>4</v>
      </c>
      <c r="R47" s="90">
        <v>3</v>
      </c>
      <c r="S47" s="90">
        <v>5</v>
      </c>
    </row>
    <row r="48" spans="1:27" ht="14.25" customHeight="1">
      <c r="A48" s="86">
        <v>31</v>
      </c>
      <c r="B48" s="90">
        <v>3</v>
      </c>
      <c r="C48" s="90">
        <v>5</v>
      </c>
      <c r="D48" s="90">
        <v>2</v>
      </c>
      <c r="E48" s="90">
        <v>4</v>
      </c>
      <c r="F48" s="90">
        <v>5</v>
      </c>
      <c r="G48" s="90">
        <v>4</v>
      </c>
      <c r="H48" s="91">
        <v>7</v>
      </c>
      <c r="I48" s="91">
        <v>3</v>
      </c>
      <c r="J48" s="91">
        <v>3</v>
      </c>
      <c r="K48" s="91">
        <v>3</v>
      </c>
      <c r="L48" s="90">
        <v>7</v>
      </c>
      <c r="M48" s="90">
        <v>6</v>
      </c>
      <c r="N48" s="90">
        <v>3</v>
      </c>
      <c r="O48" s="90">
        <v>2</v>
      </c>
      <c r="P48" s="90">
        <v>4</v>
      </c>
      <c r="Q48" s="90">
        <v>4</v>
      </c>
      <c r="R48" s="90">
        <v>2</v>
      </c>
      <c r="S48" s="90">
        <v>4</v>
      </c>
    </row>
    <row r="49" spans="1:27" ht="14.25" customHeight="1">
      <c r="A49" s="86">
        <v>32</v>
      </c>
      <c r="B49" s="90">
        <v>6</v>
      </c>
      <c r="C49" s="90">
        <v>5</v>
      </c>
      <c r="D49" s="90">
        <v>1</v>
      </c>
      <c r="E49" s="90">
        <v>2</v>
      </c>
      <c r="F49" s="90">
        <v>7</v>
      </c>
      <c r="G49" s="90">
        <v>7</v>
      </c>
      <c r="H49" s="91">
        <v>4</v>
      </c>
      <c r="I49" s="91">
        <v>2</v>
      </c>
      <c r="J49" s="91">
        <v>2</v>
      </c>
      <c r="K49" s="91">
        <v>3</v>
      </c>
      <c r="L49" s="90">
        <v>4</v>
      </c>
      <c r="M49" s="90">
        <v>5</v>
      </c>
      <c r="N49" s="90">
        <v>5</v>
      </c>
      <c r="O49" s="90">
        <v>4</v>
      </c>
      <c r="P49" s="90">
        <v>2</v>
      </c>
      <c r="Q49" s="90">
        <v>4</v>
      </c>
      <c r="R49" s="90">
        <v>6</v>
      </c>
      <c r="S49" s="90">
        <v>4</v>
      </c>
    </row>
    <row r="50" spans="1:27" ht="14.25" customHeight="1">
      <c r="A50" s="86">
        <v>33</v>
      </c>
      <c r="B50" s="90">
        <v>6</v>
      </c>
      <c r="C50" s="90">
        <v>5</v>
      </c>
      <c r="D50" s="90">
        <v>2</v>
      </c>
      <c r="E50" s="90">
        <v>2</v>
      </c>
      <c r="F50" s="90">
        <v>7</v>
      </c>
      <c r="G50" s="90">
        <v>5</v>
      </c>
      <c r="H50" s="91">
        <v>5</v>
      </c>
      <c r="I50" s="91">
        <v>2</v>
      </c>
      <c r="J50" s="91">
        <v>2</v>
      </c>
      <c r="K50" s="91">
        <v>3</v>
      </c>
      <c r="L50" s="90">
        <v>2</v>
      </c>
      <c r="M50" s="90">
        <v>3</v>
      </c>
      <c r="N50" s="90">
        <v>6</v>
      </c>
      <c r="O50" s="90">
        <v>4</v>
      </c>
      <c r="P50" s="90">
        <v>2</v>
      </c>
      <c r="Q50" s="90">
        <v>4</v>
      </c>
      <c r="R50" s="90">
        <v>4</v>
      </c>
      <c r="S50" s="90">
        <v>6</v>
      </c>
    </row>
    <row r="51" spans="1:27" ht="14.25" customHeight="1">
      <c r="A51" s="86">
        <v>34</v>
      </c>
      <c r="B51" s="90">
        <v>6</v>
      </c>
      <c r="C51" s="90">
        <v>4</v>
      </c>
      <c r="D51" s="90">
        <v>1</v>
      </c>
      <c r="E51" s="90">
        <v>2</v>
      </c>
      <c r="F51" s="90">
        <v>3</v>
      </c>
      <c r="G51" s="90">
        <v>7</v>
      </c>
      <c r="H51" s="91">
        <v>5</v>
      </c>
      <c r="I51" s="91">
        <v>6</v>
      </c>
      <c r="J51" s="91">
        <v>3</v>
      </c>
      <c r="K51" s="91">
        <v>3</v>
      </c>
      <c r="L51" s="90">
        <v>6</v>
      </c>
      <c r="M51" s="90">
        <v>6</v>
      </c>
      <c r="N51" s="90">
        <v>5</v>
      </c>
      <c r="O51" s="90">
        <v>7</v>
      </c>
      <c r="P51" s="90">
        <v>1</v>
      </c>
      <c r="Q51" s="90">
        <v>5</v>
      </c>
      <c r="R51" s="90">
        <v>4</v>
      </c>
      <c r="S51" s="90">
        <v>6</v>
      </c>
    </row>
    <row r="52" spans="1:27" ht="14.25" customHeight="1">
      <c r="A52" s="86">
        <v>35</v>
      </c>
      <c r="B52" s="90">
        <v>5</v>
      </c>
      <c r="C52" s="90">
        <v>4</v>
      </c>
      <c r="D52" s="90">
        <v>2</v>
      </c>
      <c r="E52" s="90">
        <v>4</v>
      </c>
      <c r="F52" s="90">
        <v>4</v>
      </c>
      <c r="G52" s="90">
        <v>5</v>
      </c>
      <c r="H52" s="91">
        <v>4</v>
      </c>
      <c r="I52" s="91">
        <v>4</v>
      </c>
      <c r="J52" s="91">
        <v>3</v>
      </c>
      <c r="K52" s="91">
        <v>6</v>
      </c>
      <c r="L52" s="90">
        <v>6</v>
      </c>
      <c r="M52" s="90">
        <v>5</v>
      </c>
      <c r="N52" s="90">
        <v>6</v>
      </c>
      <c r="O52" s="90">
        <v>5</v>
      </c>
      <c r="P52" s="90">
        <v>1</v>
      </c>
      <c r="Q52" s="90">
        <v>1</v>
      </c>
      <c r="R52" s="90">
        <v>7</v>
      </c>
      <c r="S52" s="90">
        <v>4</v>
      </c>
    </row>
    <row r="53" spans="1:27" ht="14.25" customHeight="1">
      <c r="A53" s="86">
        <v>36</v>
      </c>
      <c r="B53" s="90">
        <v>7</v>
      </c>
      <c r="C53" s="90">
        <v>5</v>
      </c>
      <c r="D53" s="90">
        <v>3</v>
      </c>
      <c r="E53" s="90">
        <v>2</v>
      </c>
      <c r="F53" s="90">
        <v>7</v>
      </c>
      <c r="G53" s="90">
        <v>5</v>
      </c>
      <c r="H53" s="91">
        <v>5</v>
      </c>
      <c r="I53" s="91">
        <v>4</v>
      </c>
      <c r="J53" s="91">
        <v>3</v>
      </c>
      <c r="K53" s="91">
        <v>4</v>
      </c>
      <c r="L53" s="90">
        <v>4</v>
      </c>
      <c r="M53" s="90">
        <v>5</v>
      </c>
      <c r="N53" s="90">
        <v>5</v>
      </c>
      <c r="O53" s="90">
        <v>4</v>
      </c>
      <c r="P53" s="90">
        <v>2</v>
      </c>
      <c r="Q53" s="90">
        <v>3</v>
      </c>
      <c r="R53" s="90">
        <v>7</v>
      </c>
      <c r="S53" s="90">
        <v>7</v>
      </c>
    </row>
    <row r="54" spans="1:27" ht="14.25" customHeight="1">
      <c r="A54" s="86">
        <v>37</v>
      </c>
      <c r="B54" s="90">
        <v>3</v>
      </c>
      <c r="C54" s="90">
        <v>4</v>
      </c>
      <c r="D54" s="90">
        <v>3</v>
      </c>
      <c r="E54" s="90">
        <v>1</v>
      </c>
      <c r="F54" s="90">
        <v>3</v>
      </c>
      <c r="G54" s="90">
        <v>3</v>
      </c>
      <c r="H54" s="91">
        <v>5</v>
      </c>
      <c r="I54" s="91">
        <v>4</v>
      </c>
      <c r="J54" s="91">
        <v>1</v>
      </c>
      <c r="K54" s="91">
        <v>3</v>
      </c>
      <c r="L54" s="90">
        <v>6</v>
      </c>
      <c r="M54" s="90">
        <v>5</v>
      </c>
      <c r="N54" s="90">
        <v>4</v>
      </c>
      <c r="O54" s="90">
        <v>4</v>
      </c>
      <c r="P54" s="90">
        <v>2</v>
      </c>
      <c r="Q54" s="90">
        <v>3</v>
      </c>
      <c r="R54" s="90">
        <v>7</v>
      </c>
      <c r="S54" s="90">
        <v>6</v>
      </c>
    </row>
    <row r="55" spans="1:27" ht="14.25" customHeight="1">
      <c r="A55" s="86">
        <v>38</v>
      </c>
      <c r="B55" s="90">
        <v>3</v>
      </c>
      <c r="C55" s="90">
        <v>4</v>
      </c>
      <c r="D55" s="90">
        <v>3</v>
      </c>
      <c r="E55" s="90">
        <v>4</v>
      </c>
      <c r="F55" s="90">
        <v>1</v>
      </c>
      <c r="G55" s="90">
        <v>1</v>
      </c>
      <c r="H55" s="91">
        <v>5</v>
      </c>
      <c r="I55" s="91">
        <v>3</v>
      </c>
      <c r="J55" s="91">
        <v>2</v>
      </c>
      <c r="K55" s="91">
        <v>1</v>
      </c>
      <c r="L55" s="90">
        <v>5</v>
      </c>
      <c r="M55" s="90">
        <v>6</v>
      </c>
      <c r="N55" s="90">
        <v>3</v>
      </c>
      <c r="O55" s="90">
        <v>2</v>
      </c>
      <c r="P55" s="90">
        <v>2</v>
      </c>
      <c r="Q55" s="90">
        <v>3</v>
      </c>
      <c r="R55" s="90">
        <v>3</v>
      </c>
      <c r="S55" s="90">
        <v>4</v>
      </c>
      <c r="V55" s="99" t="s">
        <v>141</v>
      </c>
      <c r="W55" s="99"/>
      <c r="X55" s="99"/>
      <c r="Y55" s="99"/>
      <c r="Z55" s="99"/>
    </row>
    <row r="56" spans="1:27" ht="14.25" customHeight="1">
      <c r="A56" s="86">
        <v>39</v>
      </c>
      <c r="B56" s="90">
        <v>5</v>
      </c>
      <c r="C56" s="90">
        <v>6</v>
      </c>
      <c r="D56" s="90">
        <v>2</v>
      </c>
      <c r="E56" s="90">
        <v>1</v>
      </c>
      <c r="F56" s="90">
        <v>4</v>
      </c>
      <c r="G56" s="90">
        <v>7</v>
      </c>
      <c r="H56" s="91">
        <v>6</v>
      </c>
      <c r="I56" s="91">
        <v>5</v>
      </c>
      <c r="J56" s="91">
        <v>1</v>
      </c>
      <c r="K56" s="91">
        <v>2</v>
      </c>
      <c r="L56" s="90">
        <v>7</v>
      </c>
      <c r="M56" s="90">
        <v>7</v>
      </c>
      <c r="N56" s="90">
        <v>7</v>
      </c>
      <c r="O56" s="90">
        <v>4</v>
      </c>
      <c r="P56" s="90">
        <v>1</v>
      </c>
      <c r="Q56" s="90">
        <v>2</v>
      </c>
      <c r="R56" s="90">
        <v>6</v>
      </c>
      <c r="S56" s="90">
        <v>7</v>
      </c>
      <c r="V56" s="99"/>
      <c r="W56" s="99"/>
      <c r="X56" s="99"/>
      <c r="Y56" s="99"/>
      <c r="Z56" s="99"/>
    </row>
    <row r="57" spans="1:27" ht="14.25" customHeight="1">
      <c r="A57" s="86">
        <v>40</v>
      </c>
      <c r="B57" s="90">
        <v>4</v>
      </c>
      <c r="C57" s="90">
        <v>4</v>
      </c>
      <c r="D57" s="90">
        <v>2</v>
      </c>
      <c r="E57" s="90">
        <v>4</v>
      </c>
      <c r="F57" s="90">
        <v>5</v>
      </c>
      <c r="G57" s="90">
        <v>5</v>
      </c>
      <c r="H57" s="91">
        <v>7</v>
      </c>
      <c r="I57" s="91">
        <v>4</v>
      </c>
      <c r="J57" s="91">
        <v>1</v>
      </c>
      <c r="K57" s="91">
        <v>3</v>
      </c>
      <c r="L57" s="90">
        <v>5</v>
      </c>
      <c r="M57" s="90">
        <v>5</v>
      </c>
      <c r="N57" s="90">
        <v>7</v>
      </c>
      <c r="O57" s="90">
        <v>4</v>
      </c>
      <c r="P57" s="90">
        <v>1</v>
      </c>
      <c r="Q57" s="90">
        <v>2</v>
      </c>
      <c r="R57" s="90">
        <v>7</v>
      </c>
      <c r="S57" s="90">
        <v>5</v>
      </c>
      <c r="V57" s="99"/>
      <c r="W57" s="99"/>
      <c r="X57" s="99"/>
      <c r="Y57" s="99"/>
      <c r="Z57" s="99"/>
    </row>
    <row r="58" spans="1:27" ht="14.25" customHeight="1">
      <c r="A58" s="86">
        <v>41</v>
      </c>
      <c r="B58" s="90">
        <v>5</v>
      </c>
      <c r="C58" s="90">
        <v>5</v>
      </c>
      <c r="D58" s="90">
        <v>2</v>
      </c>
      <c r="E58" s="90">
        <v>3</v>
      </c>
      <c r="F58" s="90">
        <v>7</v>
      </c>
      <c r="G58" s="90">
        <v>5</v>
      </c>
      <c r="H58" s="91">
        <v>4</v>
      </c>
      <c r="I58" s="91">
        <v>4</v>
      </c>
      <c r="J58" s="91">
        <v>4</v>
      </c>
      <c r="K58" s="91">
        <v>3</v>
      </c>
      <c r="L58" s="90">
        <v>5</v>
      </c>
      <c r="M58" s="90">
        <v>6</v>
      </c>
      <c r="N58" s="90">
        <v>6</v>
      </c>
      <c r="O58" s="90">
        <v>5</v>
      </c>
      <c r="P58" s="90">
        <v>1</v>
      </c>
      <c r="Q58" s="90">
        <v>3</v>
      </c>
      <c r="R58" s="90">
        <v>7</v>
      </c>
      <c r="S58" s="90">
        <v>6</v>
      </c>
      <c r="V58" s="99"/>
      <c r="W58" s="99"/>
      <c r="X58" s="99"/>
      <c r="Y58" s="99"/>
      <c r="Z58" s="99"/>
    </row>
    <row r="59" spans="1:27" ht="14.25" customHeight="1">
      <c r="A59" s="86">
        <v>42</v>
      </c>
      <c r="B59" s="90">
        <v>3</v>
      </c>
      <c r="C59" s="90">
        <v>2</v>
      </c>
      <c r="D59" s="90">
        <v>4</v>
      </c>
      <c r="E59" s="90">
        <v>4</v>
      </c>
      <c r="F59" s="90">
        <v>1</v>
      </c>
      <c r="G59" s="90">
        <v>1</v>
      </c>
      <c r="H59" s="91">
        <v>4</v>
      </c>
      <c r="I59" s="91">
        <v>6</v>
      </c>
      <c r="J59" s="91">
        <v>1</v>
      </c>
      <c r="K59" s="91">
        <v>5</v>
      </c>
      <c r="L59" s="90">
        <v>7</v>
      </c>
      <c r="M59" s="90">
        <v>5</v>
      </c>
      <c r="N59" s="90">
        <v>6</v>
      </c>
      <c r="O59" s="90">
        <v>5</v>
      </c>
      <c r="P59" s="90">
        <v>2</v>
      </c>
      <c r="Q59" s="90">
        <v>6</v>
      </c>
      <c r="R59" s="90">
        <v>6</v>
      </c>
      <c r="S59" s="90">
        <v>4</v>
      </c>
    </row>
    <row r="60" spans="1:27" ht="14.25" customHeight="1">
      <c r="A60" s="86">
        <v>43</v>
      </c>
      <c r="B60" s="90">
        <v>7</v>
      </c>
      <c r="C60" s="90">
        <v>4</v>
      </c>
      <c r="D60" s="90">
        <v>1</v>
      </c>
      <c r="E60" s="90">
        <v>2</v>
      </c>
      <c r="F60" s="90">
        <v>7</v>
      </c>
      <c r="G60" s="90">
        <v>5</v>
      </c>
      <c r="H60" s="91">
        <v>6</v>
      </c>
      <c r="I60" s="91">
        <v>5</v>
      </c>
      <c r="J60" s="91">
        <v>2</v>
      </c>
      <c r="K60" s="91">
        <v>4</v>
      </c>
      <c r="L60" s="90">
        <v>5</v>
      </c>
      <c r="M60" s="90">
        <v>4</v>
      </c>
      <c r="N60" s="90">
        <v>7</v>
      </c>
      <c r="O60" s="90">
        <v>5</v>
      </c>
      <c r="P60" s="90">
        <v>4</v>
      </c>
      <c r="Q60" s="90">
        <v>3</v>
      </c>
      <c r="R60" s="90">
        <v>7</v>
      </c>
      <c r="S60" s="90">
        <v>5</v>
      </c>
    </row>
    <row r="61" spans="1:27" ht="14.25" customHeight="1">
      <c r="A61" s="86">
        <v>44</v>
      </c>
      <c r="B61" s="90">
        <v>4</v>
      </c>
      <c r="C61" s="90">
        <v>5</v>
      </c>
      <c r="D61" s="90">
        <v>2</v>
      </c>
      <c r="E61" s="90">
        <v>1</v>
      </c>
      <c r="F61" s="90">
        <v>4</v>
      </c>
      <c r="G61" s="90">
        <v>3</v>
      </c>
      <c r="H61" s="91">
        <v>5</v>
      </c>
      <c r="I61" s="91">
        <v>6</v>
      </c>
      <c r="J61" s="91">
        <v>3</v>
      </c>
      <c r="K61" s="91">
        <v>4</v>
      </c>
      <c r="L61" s="90">
        <v>2</v>
      </c>
      <c r="M61" s="90">
        <v>3</v>
      </c>
      <c r="N61" s="90">
        <v>5</v>
      </c>
      <c r="O61" s="90">
        <v>5</v>
      </c>
      <c r="P61" s="90">
        <v>1</v>
      </c>
      <c r="Q61" s="90">
        <v>1</v>
      </c>
      <c r="R61" s="90">
        <v>7</v>
      </c>
      <c r="S61" s="90">
        <v>7</v>
      </c>
    </row>
    <row r="62" spans="1:27" ht="14.25" customHeight="1">
      <c r="A62" s="86">
        <v>45</v>
      </c>
      <c r="B62" s="90">
        <v>7</v>
      </c>
      <c r="C62" s="90">
        <v>5</v>
      </c>
      <c r="D62" s="90">
        <v>2</v>
      </c>
      <c r="E62" s="90">
        <v>3</v>
      </c>
      <c r="F62" s="90">
        <v>5</v>
      </c>
      <c r="G62" s="90">
        <v>7</v>
      </c>
      <c r="H62" s="91">
        <v>3</v>
      </c>
      <c r="I62" s="91">
        <v>3</v>
      </c>
      <c r="J62" s="91">
        <v>2</v>
      </c>
      <c r="K62" s="91">
        <v>4</v>
      </c>
      <c r="L62" s="90">
        <v>4</v>
      </c>
      <c r="M62" s="90">
        <v>5</v>
      </c>
      <c r="N62" s="90">
        <v>4</v>
      </c>
      <c r="O62" s="90">
        <v>5</v>
      </c>
      <c r="P62" s="90">
        <v>1</v>
      </c>
      <c r="Q62" s="90">
        <v>1</v>
      </c>
      <c r="R62" s="90">
        <v>7</v>
      </c>
      <c r="S62" s="90">
        <v>5</v>
      </c>
      <c r="V62" s="99" t="s">
        <v>142</v>
      </c>
      <c r="W62" s="99"/>
      <c r="X62" s="99"/>
      <c r="Y62" s="99"/>
      <c r="Z62" s="99"/>
      <c r="AA62" s="99"/>
    </row>
    <row r="63" spans="1:27" ht="14.25" customHeight="1">
      <c r="A63" s="86">
        <v>46</v>
      </c>
      <c r="B63" s="90">
        <v>6</v>
      </c>
      <c r="C63" s="90">
        <v>5</v>
      </c>
      <c r="D63" s="90">
        <v>1</v>
      </c>
      <c r="E63" s="90">
        <v>1</v>
      </c>
      <c r="F63" s="90">
        <v>6</v>
      </c>
      <c r="G63" s="90">
        <v>7</v>
      </c>
      <c r="H63" s="91">
        <v>7</v>
      </c>
      <c r="I63" s="91">
        <v>7</v>
      </c>
      <c r="J63" s="91">
        <v>1</v>
      </c>
      <c r="K63" s="91">
        <v>3</v>
      </c>
      <c r="L63" s="90">
        <v>7</v>
      </c>
      <c r="M63" s="90">
        <v>7</v>
      </c>
      <c r="N63" s="90">
        <v>4</v>
      </c>
      <c r="O63" s="90">
        <v>5</v>
      </c>
      <c r="P63" s="90">
        <v>1</v>
      </c>
      <c r="Q63" s="90">
        <v>3</v>
      </c>
      <c r="R63" s="90">
        <v>6</v>
      </c>
      <c r="S63" s="90">
        <v>6</v>
      </c>
      <c r="V63" s="99"/>
      <c r="W63" s="99"/>
      <c r="X63" s="99"/>
      <c r="Y63" s="99"/>
      <c r="Z63" s="99"/>
      <c r="AA63" s="99"/>
    </row>
    <row r="64" spans="1:27" ht="14.25" customHeight="1">
      <c r="A64" s="86">
        <v>47</v>
      </c>
      <c r="B64" s="90">
        <v>5</v>
      </c>
      <c r="C64" s="90">
        <v>6</v>
      </c>
      <c r="D64" s="90">
        <v>2</v>
      </c>
      <c r="E64" s="90">
        <v>1</v>
      </c>
      <c r="F64" s="90">
        <v>4</v>
      </c>
      <c r="G64" s="90">
        <v>5</v>
      </c>
      <c r="H64" s="91">
        <v>7</v>
      </c>
      <c r="I64" s="91">
        <v>4</v>
      </c>
      <c r="J64" s="91">
        <v>3</v>
      </c>
      <c r="K64" s="91">
        <v>4</v>
      </c>
      <c r="L64" s="90">
        <v>4</v>
      </c>
      <c r="M64" s="90">
        <v>7</v>
      </c>
      <c r="N64" s="90">
        <v>7</v>
      </c>
      <c r="O64" s="90">
        <v>4</v>
      </c>
      <c r="P64" s="90">
        <v>2</v>
      </c>
      <c r="Q64" s="90">
        <v>4</v>
      </c>
      <c r="R64" s="90">
        <v>7</v>
      </c>
      <c r="S64" s="90">
        <v>5</v>
      </c>
      <c r="V64" s="99"/>
      <c r="W64" s="99"/>
      <c r="X64" s="99"/>
      <c r="Y64" s="99"/>
      <c r="Z64" s="99"/>
      <c r="AA64" s="99"/>
    </row>
    <row r="65" spans="1:27" ht="14.25" customHeight="1">
      <c r="A65" s="86">
        <v>48</v>
      </c>
      <c r="B65" s="90">
        <v>7</v>
      </c>
      <c r="C65" s="90">
        <v>6</v>
      </c>
      <c r="D65" s="90">
        <v>3</v>
      </c>
      <c r="E65" s="90">
        <v>3</v>
      </c>
      <c r="F65" s="90">
        <v>7</v>
      </c>
      <c r="G65" s="90">
        <v>5</v>
      </c>
      <c r="H65" s="91">
        <v>6</v>
      </c>
      <c r="I65" s="91">
        <v>3</v>
      </c>
      <c r="J65" s="91">
        <v>3</v>
      </c>
      <c r="K65" s="91">
        <v>6</v>
      </c>
      <c r="L65" s="90">
        <v>4</v>
      </c>
      <c r="M65" s="90">
        <v>6</v>
      </c>
      <c r="N65" s="90">
        <v>7</v>
      </c>
      <c r="O65" s="90">
        <v>6</v>
      </c>
      <c r="P65" s="90">
        <v>1</v>
      </c>
      <c r="Q65" s="90">
        <v>2</v>
      </c>
      <c r="R65" s="90">
        <v>5</v>
      </c>
      <c r="S65" s="90">
        <v>6</v>
      </c>
      <c r="V65" s="99"/>
      <c r="W65" s="99"/>
      <c r="X65" s="99"/>
      <c r="Y65" s="99"/>
      <c r="Z65" s="99"/>
      <c r="AA65" s="99"/>
    </row>
    <row r="66" spans="1:27" ht="14.25" customHeight="1">
      <c r="A66" s="86">
        <v>49</v>
      </c>
      <c r="B66" s="90">
        <v>5</v>
      </c>
      <c r="C66" s="90">
        <v>3</v>
      </c>
      <c r="D66" s="90">
        <v>5</v>
      </c>
      <c r="E66" s="90">
        <v>3</v>
      </c>
      <c r="F66" s="90">
        <v>4</v>
      </c>
      <c r="G66" s="90">
        <v>3</v>
      </c>
      <c r="H66" s="91">
        <v>7</v>
      </c>
      <c r="I66" s="91">
        <v>6</v>
      </c>
      <c r="J66" s="91">
        <v>1</v>
      </c>
      <c r="K66" s="91">
        <v>3</v>
      </c>
      <c r="L66" s="90">
        <v>7</v>
      </c>
      <c r="M66" s="90">
        <v>6</v>
      </c>
      <c r="N66" s="90">
        <v>4</v>
      </c>
      <c r="O66" s="90">
        <v>3</v>
      </c>
      <c r="P66" s="90">
        <v>2</v>
      </c>
      <c r="Q66" s="90">
        <v>6</v>
      </c>
      <c r="R66" s="90">
        <v>5</v>
      </c>
      <c r="S66" s="90">
        <v>2</v>
      </c>
    </row>
    <row r="67" spans="1:27" ht="14.25" customHeight="1">
      <c r="A67" s="86">
        <v>50</v>
      </c>
      <c r="B67" s="90">
        <v>6</v>
      </c>
      <c r="C67" s="90">
        <v>4</v>
      </c>
      <c r="D67" s="90">
        <v>3</v>
      </c>
      <c r="E67" s="90">
        <v>3</v>
      </c>
      <c r="F67" s="90">
        <v>3</v>
      </c>
      <c r="G67" s="90">
        <v>4</v>
      </c>
      <c r="H67" s="91">
        <v>7</v>
      </c>
      <c r="I67" s="91">
        <v>5</v>
      </c>
      <c r="J67" s="91">
        <v>1</v>
      </c>
      <c r="K67" s="91">
        <v>1</v>
      </c>
      <c r="L67" s="90">
        <v>7</v>
      </c>
      <c r="M67" s="90">
        <v>7</v>
      </c>
      <c r="N67" s="90">
        <v>5</v>
      </c>
      <c r="O67" s="90">
        <v>3</v>
      </c>
      <c r="P67" s="90">
        <v>3</v>
      </c>
      <c r="Q67" s="90">
        <v>6</v>
      </c>
      <c r="R67" s="90">
        <v>5</v>
      </c>
      <c r="S67" s="90">
        <v>2</v>
      </c>
    </row>
    <row r="68" spans="1:27" ht="14.25" customHeight="1">
      <c r="A68" s="86">
        <v>51</v>
      </c>
      <c r="B68" s="90">
        <v>6</v>
      </c>
      <c r="C68" s="90">
        <v>7</v>
      </c>
      <c r="D68" s="90">
        <v>2</v>
      </c>
      <c r="E68" s="90">
        <v>1</v>
      </c>
      <c r="F68" s="90">
        <v>7</v>
      </c>
      <c r="G68" s="90">
        <v>6</v>
      </c>
      <c r="H68" s="91">
        <v>6</v>
      </c>
      <c r="I68" s="91">
        <v>7</v>
      </c>
      <c r="J68" s="91">
        <v>1</v>
      </c>
      <c r="K68" s="91">
        <v>1</v>
      </c>
      <c r="L68" s="90">
        <v>6</v>
      </c>
      <c r="M68" s="90">
        <v>6</v>
      </c>
      <c r="N68" s="90">
        <v>7</v>
      </c>
      <c r="O68" s="90">
        <v>6</v>
      </c>
      <c r="P68" s="90">
        <v>1</v>
      </c>
      <c r="Q68" s="90">
        <v>2</v>
      </c>
      <c r="R68" s="90">
        <v>7</v>
      </c>
      <c r="S68" s="90">
        <v>7</v>
      </c>
      <c r="V68" s="99" t="s">
        <v>143</v>
      </c>
      <c r="W68" s="99"/>
      <c r="X68" s="99"/>
      <c r="Y68" s="99"/>
      <c r="Z68" s="99"/>
      <c r="AA68" s="99"/>
    </row>
    <row r="69" spans="1:27" ht="14.25" customHeight="1">
      <c r="A69" s="86">
        <v>52</v>
      </c>
      <c r="B69" s="90">
        <v>5</v>
      </c>
      <c r="C69" s="90">
        <v>4</v>
      </c>
      <c r="D69" s="90">
        <v>2</v>
      </c>
      <c r="E69" s="90">
        <v>4</v>
      </c>
      <c r="F69" s="90">
        <v>2</v>
      </c>
      <c r="G69" s="90">
        <v>1</v>
      </c>
      <c r="H69" s="91">
        <v>6</v>
      </c>
      <c r="I69" s="91">
        <v>5</v>
      </c>
      <c r="J69" s="91">
        <v>3</v>
      </c>
      <c r="K69" s="91">
        <v>2</v>
      </c>
      <c r="L69" s="90">
        <v>7</v>
      </c>
      <c r="M69" s="90">
        <v>7</v>
      </c>
      <c r="N69" s="90">
        <v>7</v>
      </c>
      <c r="O69" s="90">
        <v>5</v>
      </c>
      <c r="P69" s="90">
        <v>1</v>
      </c>
      <c r="Q69" s="90">
        <v>1</v>
      </c>
      <c r="R69" s="90">
        <v>7</v>
      </c>
      <c r="S69" s="90">
        <v>5</v>
      </c>
      <c r="V69" s="99"/>
      <c r="W69" s="99"/>
      <c r="X69" s="99"/>
      <c r="Y69" s="99"/>
      <c r="Z69" s="99"/>
      <c r="AA69" s="99"/>
    </row>
    <row r="70" spans="1:27" ht="14.25" customHeight="1">
      <c r="A70" s="86">
        <v>53</v>
      </c>
      <c r="B70" s="90">
        <v>5</v>
      </c>
      <c r="C70" s="90">
        <v>5</v>
      </c>
      <c r="D70" s="90">
        <v>2</v>
      </c>
      <c r="E70" s="90">
        <v>3</v>
      </c>
      <c r="F70" s="90">
        <v>4</v>
      </c>
      <c r="G70" s="90">
        <v>5</v>
      </c>
      <c r="H70" s="91">
        <v>2</v>
      </c>
      <c r="I70" s="91">
        <v>3</v>
      </c>
      <c r="J70" s="91">
        <v>6</v>
      </c>
      <c r="K70" s="91">
        <v>2</v>
      </c>
      <c r="L70" s="90">
        <v>3</v>
      </c>
      <c r="M70" s="90">
        <v>4</v>
      </c>
      <c r="N70" s="90">
        <v>7</v>
      </c>
      <c r="O70" s="90">
        <v>4</v>
      </c>
      <c r="P70" s="90">
        <v>2</v>
      </c>
      <c r="Q70" s="90">
        <v>1</v>
      </c>
      <c r="R70" s="90">
        <v>7</v>
      </c>
      <c r="S70" s="90">
        <v>6</v>
      </c>
    </row>
    <row r="71" spans="1:27" ht="14.25" customHeight="1">
      <c r="A71" s="86">
        <v>54</v>
      </c>
      <c r="B71" s="90">
        <v>5</v>
      </c>
      <c r="C71" s="90">
        <v>6</v>
      </c>
      <c r="D71" s="90">
        <v>2</v>
      </c>
      <c r="E71" s="90">
        <v>1</v>
      </c>
      <c r="F71" s="90">
        <v>3</v>
      </c>
      <c r="G71" s="90">
        <v>5</v>
      </c>
      <c r="H71" s="91">
        <v>4</v>
      </c>
      <c r="I71" s="91">
        <v>3</v>
      </c>
      <c r="J71" s="91">
        <v>2</v>
      </c>
      <c r="K71" s="91">
        <v>5</v>
      </c>
      <c r="L71" s="90">
        <v>4</v>
      </c>
      <c r="M71" s="90">
        <v>3</v>
      </c>
      <c r="N71" s="90">
        <v>3</v>
      </c>
      <c r="O71" s="90">
        <v>3</v>
      </c>
      <c r="P71" s="90">
        <v>4</v>
      </c>
      <c r="Q71" s="90">
        <v>3</v>
      </c>
      <c r="R71" s="90">
        <v>2</v>
      </c>
      <c r="S71" s="90">
        <v>2</v>
      </c>
      <c r="V71" s="99" t="s">
        <v>144</v>
      </c>
      <c r="W71" s="99"/>
      <c r="X71" s="99"/>
      <c r="Y71" s="99"/>
      <c r="Z71" s="99"/>
      <c r="AA71" s="99"/>
    </row>
    <row r="72" spans="1:27" ht="14.25" customHeight="1">
      <c r="A72" s="86">
        <v>55</v>
      </c>
      <c r="B72" s="90">
        <v>6</v>
      </c>
      <c r="C72" s="90">
        <v>4</v>
      </c>
      <c r="D72" s="90">
        <v>2</v>
      </c>
      <c r="E72" s="90">
        <v>1</v>
      </c>
      <c r="F72" s="90">
        <v>7</v>
      </c>
      <c r="G72" s="90">
        <v>6</v>
      </c>
      <c r="H72" s="91">
        <v>5</v>
      </c>
      <c r="I72" s="91">
        <v>6</v>
      </c>
      <c r="J72" s="91">
        <v>2</v>
      </c>
      <c r="K72" s="91">
        <v>3</v>
      </c>
      <c r="L72" s="90">
        <v>7</v>
      </c>
      <c r="M72" s="90">
        <v>6</v>
      </c>
      <c r="N72" s="90">
        <v>3</v>
      </c>
      <c r="O72" s="90">
        <v>3</v>
      </c>
      <c r="P72" s="90">
        <v>2</v>
      </c>
      <c r="Q72" s="90">
        <v>3</v>
      </c>
      <c r="R72" s="90">
        <v>3</v>
      </c>
      <c r="S72" s="90">
        <v>3</v>
      </c>
      <c r="V72" s="99"/>
      <c r="W72" s="99"/>
      <c r="X72" s="99"/>
      <c r="Y72" s="99"/>
      <c r="Z72" s="99"/>
      <c r="AA72" s="99"/>
    </row>
    <row r="73" spans="1:27" ht="14.25" customHeight="1">
      <c r="A73" s="86">
        <v>56</v>
      </c>
      <c r="B73" s="90">
        <v>7</v>
      </c>
      <c r="C73" s="90">
        <v>7</v>
      </c>
      <c r="D73" s="90">
        <v>1</v>
      </c>
      <c r="E73" s="90">
        <v>2</v>
      </c>
      <c r="F73" s="90">
        <v>7</v>
      </c>
      <c r="G73" s="90">
        <v>7</v>
      </c>
      <c r="H73" s="91">
        <v>7</v>
      </c>
      <c r="I73" s="91">
        <v>2</v>
      </c>
      <c r="J73" s="91">
        <v>1</v>
      </c>
      <c r="K73" s="91">
        <v>2</v>
      </c>
      <c r="L73" s="90">
        <v>7</v>
      </c>
      <c r="M73" s="90">
        <v>5</v>
      </c>
      <c r="N73" s="90">
        <v>6</v>
      </c>
      <c r="O73" s="90">
        <v>5</v>
      </c>
      <c r="P73" s="90">
        <v>1</v>
      </c>
      <c r="Q73" s="90">
        <v>4</v>
      </c>
      <c r="R73" s="90">
        <v>7</v>
      </c>
      <c r="S73" s="90">
        <v>5</v>
      </c>
      <c r="V73" s="99"/>
      <c r="W73" s="99"/>
      <c r="X73" s="99"/>
      <c r="Y73" s="99"/>
      <c r="Z73" s="99"/>
      <c r="AA73" s="99"/>
    </row>
    <row r="74" spans="1:27" ht="14.25" customHeight="1">
      <c r="A74" s="86">
        <v>57</v>
      </c>
      <c r="B74" s="90">
        <v>3</v>
      </c>
      <c r="C74" s="90">
        <v>5</v>
      </c>
      <c r="D74" s="90">
        <v>2</v>
      </c>
      <c r="E74" s="90">
        <v>2</v>
      </c>
      <c r="F74" s="90">
        <v>2</v>
      </c>
      <c r="G74" s="90">
        <v>3</v>
      </c>
      <c r="H74" s="91">
        <v>5</v>
      </c>
      <c r="I74" s="91">
        <v>2</v>
      </c>
      <c r="J74" s="91">
        <v>4</v>
      </c>
      <c r="K74" s="91">
        <v>5</v>
      </c>
      <c r="L74" s="90">
        <v>5</v>
      </c>
      <c r="M74" s="90">
        <v>5</v>
      </c>
      <c r="N74" s="90">
        <v>4</v>
      </c>
      <c r="O74" s="90">
        <v>5</v>
      </c>
      <c r="P74" s="90">
        <v>2</v>
      </c>
      <c r="Q74" s="90">
        <v>2</v>
      </c>
      <c r="R74" s="90">
        <v>6</v>
      </c>
      <c r="S74" s="90">
        <v>3</v>
      </c>
      <c r="V74" s="99"/>
      <c r="W74" s="99"/>
      <c r="X74" s="99"/>
      <c r="Y74" s="99"/>
      <c r="Z74" s="99"/>
      <c r="AA74" s="99"/>
    </row>
    <row r="75" spans="1:27" ht="14.25" customHeight="1">
      <c r="A75" s="86">
        <v>58</v>
      </c>
      <c r="B75" s="90">
        <v>4</v>
      </c>
      <c r="C75" s="90">
        <v>3</v>
      </c>
      <c r="D75" s="90">
        <v>4</v>
      </c>
      <c r="E75" s="90">
        <v>2</v>
      </c>
      <c r="F75" s="90">
        <v>4</v>
      </c>
      <c r="G75" s="90">
        <v>5</v>
      </c>
      <c r="H75" s="91">
        <v>7</v>
      </c>
      <c r="I75" s="91">
        <v>4</v>
      </c>
      <c r="J75" s="91">
        <v>1</v>
      </c>
      <c r="K75" s="91">
        <v>1</v>
      </c>
      <c r="L75" s="90">
        <v>7</v>
      </c>
      <c r="M75" s="90">
        <v>6</v>
      </c>
      <c r="N75" s="90">
        <v>3</v>
      </c>
      <c r="O75" s="90">
        <v>4</v>
      </c>
      <c r="P75" s="90">
        <v>3</v>
      </c>
      <c r="Q75" s="90">
        <v>3</v>
      </c>
      <c r="R75" s="90">
        <v>3</v>
      </c>
      <c r="S75" s="90">
        <v>6</v>
      </c>
    </row>
    <row r="76" spans="1:27" ht="14.25" customHeight="1">
      <c r="A76" s="86">
        <v>59</v>
      </c>
      <c r="B76" s="90">
        <v>7</v>
      </c>
      <c r="C76" s="90">
        <v>6</v>
      </c>
      <c r="D76" s="90">
        <v>3</v>
      </c>
      <c r="E76" s="90">
        <v>2</v>
      </c>
      <c r="F76" s="90">
        <v>7</v>
      </c>
      <c r="G76" s="90">
        <v>7</v>
      </c>
      <c r="H76" s="91">
        <v>4</v>
      </c>
      <c r="I76" s="91">
        <v>5</v>
      </c>
      <c r="J76" s="91">
        <v>3</v>
      </c>
      <c r="K76" s="91">
        <v>5</v>
      </c>
      <c r="L76" s="90">
        <v>4</v>
      </c>
      <c r="M76" s="90">
        <v>3</v>
      </c>
      <c r="N76" s="90">
        <v>6</v>
      </c>
      <c r="O76" s="90">
        <v>4</v>
      </c>
      <c r="P76" s="90">
        <v>2</v>
      </c>
      <c r="Q76" s="90">
        <v>3</v>
      </c>
      <c r="R76" s="90">
        <v>4</v>
      </c>
      <c r="S76" s="90">
        <v>4</v>
      </c>
    </row>
    <row r="77" spans="1:27" ht="14.25" customHeight="1">
      <c r="A77" s="86">
        <v>60</v>
      </c>
      <c r="B77" s="90">
        <v>6</v>
      </c>
      <c r="C77" s="90">
        <v>5</v>
      </c>
      <c r="D77" s="90">
        <v>2</v>
      </c>
      <c r="E77" s="90">
        <v>2</v>
      </c>
      <c r="F77" s="90">
        <v>7</v>
      </c>
      <c r="G77" s="90">
        <v>7</v>
      </c>
      <c r="H77" s="91">
        <v>5</v>
      </c>
      <c r="I77" s="91">
        <v>3</v>
      </c>
      <c r="J77" s="91">
        <v>4</v>
      </c>
      <c r="K77" s="91">
        <v>7</v>
      </c>
      <c r="L77" s="90">
        <v>1</v>
      </c>
      <c r="M77" s="90">
        <v>1</v>
      </c>
      <c r="N77" s="90">
        <v>4</v>
      </c>
      <c r="O77" s="90">
        <v>4</v>
      </c>
      <c r="P77" s="90">
        <v>3</v>
      </c>
      <c r="Q77" s="90">
        <v>4</v>
      </c>
      <c r="R77" s="90">
        <v>3</v>
      </c>
      <c r="S77" s="90">
        <v>4</v>
      </c>
    </row>
    <row r="78" spans="1:27" ht="14.25" customHeight="1">
      <c r="A78" s="86">
        <v>61</v>
      </c>
      <c r="B78" s="90">
        <v>4</v>
      </c>
      <c r="C78" s="90">
        <v>5</v>
      </c>
      <c r="D78" s="90">
        <v>3</v>
      </c>
      <c r="E78" s="90">
        <v>2</v>
      </c>
      <c r="F78" s="90">
        <v>3</v>
      </c>
      <c r="G78" s="90">
        <v>5</v>
      </c>
      <c r="H78" s="91">
        <v>5</v>
      </c>
      <c r="I78" s="91">
        <v>6</v>
      </c>
      <c r="J78" s="91">
        <v>2</v>
      </c>
      <c r="K78" s="91">
        <v>1</v>
      </c>
      <c r="L78" s="90">
        <v>5</v>
      </c>
      <c r="M78" s="90">
        <v>7</v>
      </c>
      <c r="N78" s="90">
        <v>3</v>
      </c>
      <c r="O78" s="90">
        <v>3</v>
      </c>
      <c r="P78" s="90">
        <v>3</v>
      </c>
      <c r="Q78" s="90">
        <v>5</v>
      </c>
      <c r="R78" s="90">
        <v>4</v>
      </c>
      <c r="S78" s="90">
        <v>4</v>
      </c>
    </row>
    <row r="79" spans="1:27" ht="14.25" customHeight="1">
      <c r="A79" s="86">
        <v>62</v>
      </c>
      <c r="B79" s="90">
        <v>2</v>
      </c>
      <c r="C79" s="90">
        <v>3</v>
      </c>
      <c r="D79" s="90">
        <v>2</v>
      </c>
      <c r="E79" s="90">
        <v>3</v>
      </c>
      <c r="F79" s="90">
        <v>2</v>
      </c>
      <c r="G79" s="90">
        <v>4</v>
      </c>
      <c r="H79" s="91">
        <v>4</v>
      </c>
      <c r="I79" s="91">
        <v>5</v>
      </c>
      <c r="J79" s="91">
        <v>1</v>
      </c>
      <c r="K79" s="91">
        <v>2</v>
      </c>
      <c r="L79" s="90">
        <v>7</v>
      </c>
      <c r="M79" s="90">
        <v>6</v>
      </c>
      <c r="N79" s="90">
        <v>5</v>
      </c>
      <c r="O79" s="90">
        <v>6</v>
      </c>
      <c r="P79" s="90">
        <v>1</v>
      </c>
      <c r="Q79" s="90">
        <v>3</v>
      </c>
      <c r="R79" s="90">
        <v>5</v>
      </c>
      <c r="S79" s="90">
        <v>6</v>
      </c>
    </row>
    <row r="80" spans="1:27" ht="14.25" customHeight="1">
      <c r="A80" s="86">
        <v>63</v>
      </c>
      <c r="B80" s="90">
        <v>6</v>
      </c>
      <c r="C80" s="90">
        <v>6</v>
      </c>
      <c r="D80" s="90">
        <v>1</v>
      </c>
      <c r="E80" s="90">
        <v>1</v>
      </c>
      <c r="F80" s="90">
        <v>7</v>
      </c>
      <c r="G80" s="90">
        <v>7</v>
      </c>
      <c r="H80" s="91">
        <v>4</v>
      </c>
      <c r="I80" s="91">
        <v>3</v>
      </c>
      <c r="J80" s="91">
        <v>2</v>
      </c>
      <c r="K80" s="91">
        <v>4</v>
      </c>
      <c r="L80" s="90">
        <v>5</v>
      </c>
      <c r="M80" s="90">
        <v>4</v>
      </c>
      <c r="N80" s="90">
        <v>7</v>
      </c>
      <c r="O80" s="90">
        <v>6</v>
      </c>
      <c r="P80" s="90">
        <v>1</v>
      </c>
      <c r="Q80" s="90">
        <v>3</v>
      </c>
      <c r="R80" s="90">
        <v>7</v>
      </c>
      <c r="S80" s="90">
        <v>6</v>
      </c>
    </row>
    <row r="81" spans="1:19" ht="14.25" customHeight="1">
      <c r="A81" s="86">
        <v>64</v>
      </c>
      <c r="B81" s="90">
        <v>3</v>
      </c>
      <c r="C81" s="90">
        <v>5</v>
      </c>
      <c r="D81" s="90">
        <v>2</v>
      </c>
      <c r="E81" s="90">
        <v>3</v>
      </c>
      <c r="F81" s="90">
        <v>4</v>
      </c>
      <c r="G81" s="90">
        <v>3</v>
      </c>
      <c r="H81" s="91">
        <v>3</v>
      </c>
      <c r="I81" s="91">
        <v>5</v>
      </c>
      <c r="J81" s="91">
        <v>1</v>
      </c>
      <c r="K81" s="91">
        <v>6</v>
      </c>
      <c r="L81" s="90">
        <v>3</v>
      </c>
      <c r="M81" s="90">
        <v>3</v>
      </c>
      <c r="N81" s="90">
        <v>6</v>
      </c>
      <c r="O81" s="90">
        <v>5</v>
      </c>
      <c r="P81" s="90">
        <v>3</v>
      </c>
      <c r="Q81" s="90">
        <v>2</v>
      </c>
      <c r="R81" s="90">
        <v>6</v>
      </c>
      <c r="S81" s="90">
        <v>7</v>
      </c>
    </row>
    <row r="82" spans="1:19" ht="14.25" customHeight="1">
      <c r="A82" s="86">
        <v>65</v>
      </c>
      <c r="B82" s="90">
        <v>5</v>
      </c>
      <c r="C82" s="90">
        <v>5</v>
      </c>
      <c r="D82" s="90">
        <v>4</v>
      </c>
      <c r="E82" s="90">
        <v>1</v>
      </c>
      <c r="F82" s="90">
        <v>7</v>
      </c>
      <c r="G82" s="90">
        <v>5</v>
      </c>
      <c r="H82" s="91">
        <v>7</v>
      </c>
      <c r="I82" s="91">
        <v>3</v>
      </c>
      <c r="J82" s="91">
        <v>2</v>
      </c>
      <c r="K82" s="91">
        <v>6</v>
      </c>
      <c r="L82" s="90">
        <v>4</v>
      </c>
      <c r="M82" s="90">
        <v>3</v>
      </c>
      <c r="N82" s="90">
        <v>5</v>
      </c>
      <c r="O82" s="90">
        <v>6</v>
      </c>
      <c r="P82" s="90">
        <v>1</v>
      </c>
      <c r="Q82" s="90">
        <v>3</v>
      </c>
      <c r="R82" s="90">
        <v>5</v>
      </c>
      <c r="S82" s="90">
        <v>7</v>
      </c>
    </row>
    <row r="83" spans="1:19" ht="14.25" customHeight="1">
      <c r="A83" s="86">
        <v>66</v>
      </c>
      <c r="B83" s="90">
        <v>5</v>
      </c>
      <c r="C83" s="90">
        <v>5</v>
      </c>
      <c r="D83" s="90">
        <v>4</v>
      </c>
      <c r="E83" s="90">
        <v>4</v>
      </c>
      <c r="F83" s="90">
        <v>2</v>
      </c>
      <c r="G83" s="90">
        <v>3</v>
      </c>
      <c r="H83" s="91">
        <v>5</v>
      </c>
      <c r="I83" s="91">
        <v>4</v>
      </c>
      <c r="J83" s="91">
        <v>1</v>
      </c>
      <c r="K83" s="91">
        <v>4</v>
      </c>
      <c r="L83" s="90">
        <v>6</v>
      </c>
      <c r="M83" s="90">
        <v>6</v>
      </c>
      <c r="N83" s="90">
        <v>5</v>
      </c>
      <c r="O83" s="90">
        <v>6</v>
      </c>
      <c r="P83" s="90">
        <v>2</v>
      </c>
      <c r="Q83" s="90">
        <v>2</v>
      </c>
      <c r="R83" s="90">
        <v>5</v>
      </c>
      <c r="S83" s="90">
        <v>7</v>
      </c>
    </row>
    <row r="84" spans="1:19" ht="14.25" customHeight="1">
      <c r="A84" s="86">
        <v>67</v>
      </c>
      <c r="B84" s="90">
        <v>5</v>
      </c>
      <c r="C84" s="90">
        <v>4</v>
      </c>
      <c r="D84" s="90">
        <v>1</v>
      </c>
      <c r="E84" s="90">
        <v>1</v>
      </c>
      <c r="F84" s="90">
        <v>5</v>
      </c>
      <c r="G84" s="90">
        <v>5</v>
      </c>
      <c r="H84" s="91">
        <v>6</v>
      </c>
      <c r="I84" s="91">
        <v>6</v>
      </c>
      <c r="J84" s="91">
        <v>2</v>
      </c>
      <c r="K84" s="91">
        <v>1</v>
      </c>
      <c r="L84" s="90">
        <v>7</v>
      </c>
      <c r="M84" s="90">
        <v>7</v>
      </c>
      <c r="N84" s="90">
        <v>6</v>
      </c>
      <c r="O84" s="90">
        <v>4</v>
      </c>
      <c r="P84" s="90">
        <v>2</v>
      </c>
      <c r="Q84" s="90">
        <v>3</v>
      </c>
      <c r="R84" s="90">
        <v>5</v>
      </c>
      <c r="S84" s="90">
        <v>3</v>
      </c>
    </row>
    <row r="85" spans="1:19" ht="14.25" customHeight="1">
      <c r="A85" s="86">
        <v>68</v>
      </c>
      <c r="B85" s="90">
        <v>3</v>
      </c>
      <c r="C85" s="90">
        <v>4</v>
      </c>
      <c r="D85" s="90">
        <v>3</v>
      </c>
      <c r="E85" s="90">
        <v>4</v>
      </c>
      <c r="F85" s="90">
        <v>5</v>
      </c>
      <c r="G85" s="90">
        <v>4</v>
      </c>
      <c r="H85" s="91">
        <v>7</v>
      </c>
      <c r="I85" s="91">
        <v>6</v>
      </c>
      <c r="J85" s="91">
        <v>1</v>
      </c>
      <c r="K85" s="91">
        <v>1</v>
      </c>
      <c r="L85" s="90">
        <v>7</v>
      </c>
      <c r="M85" s="90">
        <v>7</v>
      </c>
      <c r="N85" s="90">
        <v>6</v>
      </c>
      <c r="O85" s="90">
        <v>4</v>
      </c>
      <c r="P85" s="90">
        <v>3</v>
      </c>
      <c r="Q85" s="90">
        <v>4</v>
      </c>
      <c r="R85" s="90">
        <v>4</v>
      </c>
      <c r="S85" s="90">
        <v>5</v>
      </c>
    </row>
    <row r="86" spans="1:19" ht="14.25" customHeight="1">
      <c r="A86" s="86">
        <v>69</v>
      </c>
      <c r="B86" s="90">
        <v>5</v>
      </c>
      <c r="C86" s="90">
        <v>5</v>
      </c>
      <c r="D86" s="90">
        <v>3</v>
      </c>
      <c r="E86" s="90">
        <v>3</v>
      </c>
      <c r="F86" s="90">
        <v>1</v>
      </c>
      <c r="G86" s="90">
        <v>2</v>
      </c>
      <c r="H86" s="91">
        <v>5</v>
      </c>
      <c r="I86" s="91">
        <v>5</v>
      </c>
      <c r="J86" s="91">
        <v>3</v>
      </c>
      <c r="K86" s="91">
        <v>2</v>
      </c>
      <c r="L86" s="90">
        <v>7</v>
      </c>
      <c r="M86" s="90">
        <v>5</v>
      </c>
      <c r="N86" s="90">
        <v>6</v>
      </c>
      <c r="O86" s="90">
        <v>5</v>
      </c>
      <c r="P86" s="90">
        <v>1</v>
      </c>
      <c r="Q86" s="90">
        <v>3</v>
      </c>
      <c r="R86" s="90">
        <v>4</v>
      </c>
      <c r="S86" s="90">
        <v>6</v>
      </c>
    </row>
    <row r="87" spans="1:19" ht="14.25" customHeight="1">
      <c r="A87" s="86">
        <v>70</v>
      </c>
      <c r="B87" s="90">
        <v>6</v>
      </c>
      <c r="C87" s="90">
        <v>4</v>
      </c>
      <c r="D87" s="90">
        <v>1</v>
      </c>
      <c r="E87" s="90">
        <v>2</v>
      </c>
      <c r="F87" s="90">
        <v>7</v>
      </c>
      <c r="G87" s="90">
        <v>2</v>
      </c>
      <c r="H87" s="91">
        <v>6</v>
      </c>
      <c r="I87" s="91">
        <v>1</v>
      </c>
      <c r="J87" s="91">
        <v>4</v>
      </c>
      <c r="K87" s="91">
        <v>5</v>
      </c>
      <c r="L87" s="90">
        <v>3</v>
      </c>
      <c r="M87" s="90">
        <v>4</v>
      </c>
      <c r="N87" s="90">
        <v>7</v>
      </c>
      <c r="O87" s="90">
        <v>6</v>
      </c>
      <c r="P87" s="90">
        <v>3</v>
      </c>
      <c r="Q87" s="90">
        <v>5</v>
      </c>
      <c r="R87" s="90">
        <v>7</v>
      </c>
      <c r="S87" s="90">
        <v>5</v>
      </c>
    </row>
    <row r="88" spans="1:19" ht="14.25" customHeight="1">
      <c r="A88" s="86">
        <v>71</v>
      </c>
      <c r="B88" s="90">
        <v>3</v>
      </c>
      <c r="C88" s="90">
        <v>6</v>
      </c>
      <c r="D88" s="90">
        <v>1</v>
      </c>
      <c r="E88" s="90">
        <v>2</v>
      </c>
      <c r="F88" s="90">
        <v>5</v>
      </c>
      <c r="G88" s="90">
        <v>3</v>
      </c>
      <c r="H88" s="91">
        <v>4</v>
      </c>
      <c r="I88" s="91">
        <v>3</v>
      </c>
      <c r="J88" s="91">
        <v>2</v>
      </c>
      <c r="K88" s="91">
        <v>3</v>
      </c>
      <c r="L88" s="90">
        <v>3</v>
      </c>
      <c r="M88" s="90">
        <v>3</v>
      </c>
      <c r="N88" s="90">
        <v>6</v>
      </c>
      <c r="O88" s="90">
        <v>7</v>
      </c>
      <c r="P88" s="90">
        <v>1</v>
      </c>
      <c r="Q88" s="90">
        <v>3</v>
      </c>
      <c r="R88" s="90">
        <v>4</v>
      </c>
      <c r="S88" s="90">
        <v>5</v>
      </c>
    </row>
    <row r="89" spans="1:19" ht="14.25" customHeight="1">
      <c r="A89" s="86">
        <v>72</v>
      </c>
      <c r="B89" s="90">
        <v>6</v>
      </c>
      <c r="C89" s="90">
        <v>6</v>
      </c>
      <c r="D89" s="90">
        <v>3</v>
      </c>
      <c r="E89" s="90">
        <v>1</v>
      </c>
      <c r="F89" s="90">
        <v>7</v>
      </c>
      <c r="G89" s="90">
        <v>6</v>
      </c>
      <c r="H89" s="91">
        <v>3</v>
      </c>
      <c r="I89" s="91">
        <v>4</v>
      </c>
      <c r="J89" s="91">
        <v>3</v>
      </c>
      <c r="K89" s="91">
        <v>2</v>
      </c>
      <c r="L89" s="90">
        <v>6</v>
      </c>
      <c r="M89" s="90">
        <v>5</v>
      </c>
      <c r="N89" s="90">
        <v>7</v>
      </c>
      <c r="O89" s="90">
        <v>5</v>
      </c>
      <c r="P89" s="90">
        <v>1</v>
      </c>
      <c r="Q89" s="90">
        <v>1</v>
      </c>
      <c r="R89" s="90">
        <v>7</v>
      </c>
      <c r="S89" s="90">
        <v>7</v>
      </c>
    </row>
    <row r="90" spans="1:19" ht="14.25" customHeight="1">
      <c r="A90" s="86">
        <v>73</v>
      </c>
      <c r="B90" s="90">
        <v>6</v>
      </c>
      <c r="C90" s="90">
        <v>7</v>
      </c>
      <c r="D90" s="90">
        <v>3</v>
      </c>
      <c r="E90" s="90">
        <v>1</v>
      </c>
      <c r="F90" s="90">
        <v>6</v>
      </c>
      <c r="G90" s="90">
        <v>4</v>
      </c>
      <c r="H90" s="91">
        <v>5</v>
      </c>
      <c r="I90" s="91">
        <v>5</v>
      </c>
      <c r="J90" s="91">
        <v>3</v>
      </c>
      <c r="K90" s="91">
        <v>3</v>
      </c>
      <c r="L90" s="90">
        <v>6</v>
      </c>
      <c r="M90" s="90">
        <v>6</v>
      </c>
      <c r="N90" s="90">
        <v>7</v>
      </c>
      <c r="O90" s="90">
        <v>3</v>
      </c>
      <c r="P90" s="90">
        <v>1</v>
      </c>
      <c r="Q90" s="90">
        <v>7</v>
      </c>
      <c r="R90" s="90">
        <v>5</v>
      </c>
      <c r="S90" s="90">
        <v>4</v>
      </c>
    </row>
    <row r="91" spans="1:19" ht="14.25" customHeight="1">
      <c r="A91" s="86">
        <v>74</v>
      </c>
      <c r="B91" s="90">
        <v>7</v>
      </c>
      <c r="C91" s="90">
        <v>7</v>
      </c>
      <c r="D91" s="90">
        <v>1</v>
      </c>
      <c r="E91" s="90">
        <v>1</v>
      </c>
      <c r="F91" s="90">
        <v>7</v>
      </c>
      <c r="G91" s="90">
        <v>7</v>
      </c>
      <c r="H91" s="91">
        <v>5</v>
      </c>
      <c r="I91" s="91">
        <v>3</v>
      </c>
      <c r="J91" s="91">
        <v>2</v>
      </c>
      <c r="K91" s="91">
        <v>3</v>
      </c>
      <c r="L91" s="90">
        <v>6</v>
      </c>
      <c r="M91" s="90">
        <v>5</v>
      </c>
      <c r="N91" s="90">
        <v>6</v>
      </c>
      <c r="O91" s="90">
        <v>2</v>
      </c>
      <c r="P91" s="90">
        <v>2</v>
      </c>
      <c r="Q91" s="90">
        <v>2</v>
      </c>
      <c r="R91" s="90">
        <v>5</v>
      </c>
      <c r="S91" s="90">
        <v>4</v>
      </c>
    </row>
    <row r="92" spans="1:19" ht="14.25" customHeight="1">
      <c r="A92" s="86">
        <v>75</v>
      </c>
      <c r="B92" s="90">
        <v>5</v>
      </c>
      <c r="C92" s="90">
        <v>6</v>
      </c>
      <c r="D92" s="90">
        <v>3</v>
      </c>
      <c r="E92" s="90">
        <v>1</v>
      </c>
      <c r="F92" s="90">
        <v>3</v>
      </c>
      <c r="G92" s="90">
        <v>5</v>
      </c>
      <c r="H92" s="91">
        <v>2</v>
      </c>
      <c r="I92" s="91">
        <v>4</v>
      </c>
      <c r="J92" s="91">
        <v>5</v>
      </c>
      <c r="K92" s="91">
        <v>4</v>
      </c>
      <c r="L92" s="90">
        <v>5</v>
      </c>
      <c r="M92" s="90">
        <v>5</v>
      </c>
      <c r="N92" s="90">
        <v>7</v>
      </c>
      <c r="O92" s="90">
        <v>6</v>
      </c>
      <c r="P92" s="90">
        <v>1</v>
      </c>
      <c r="Q92" s="90">
        <v>2</v>
      </c>
      <c r="R92" s="90">
        <v>7</v>
      </c>
      <c r="S92" s="90">
        <v>6</v>
      </c>
    </row>
    <row r="93" spans="1:19" ht="14.25" customHeight="1">
      <c r="A93" s="86">
        <v>76</v>
      </c>
      <c r="B93" s="90">
        <v>6</v>
      </c>
      <c r="C93" s="90">
        <v>3</v>
      </c>
      <c r="D93" s="90">
        <v>2</v>
      </c>
      <c r="E93" s="90">
        <v>4</v>
      </c>
      <c r="F93" s="90">
        <v>5</v>
      </c>
      <c r="G93" s="90">
        <v>3</v>
      </c>
      <c r="H93" s="91">
        <v>4</v>
      </c>
      <c r="I93" s="91">
        <v>3</v>
      </c>
      <c r="J93" s="91">
        <v>3</v>
      </c>
      <c r="K93" s="91">
        <v>4</v>
      </c>
      <c r="L93" s="90">
        <v>3</v>
      </c>
      <c r="M93" s="90">
        <v>6</v>
      </c>
      <c r="N93" s="90">
        <v>4</v>
      </c>
      <c r="O93" s="90">
        <v>2</v>
      </c>
      <c r="P93" s="90">
        <v>2</v>
      </c>
      <c r="Q93" s="90">
        <v>5</v>
      </c>
      <c r="R93" s="90">
        <v>4</v>
      </c>
      <c r="S93" s="90">
        <v>3</v>
      </c>
    </row>
    <row r="94" spans="1:19" ht="14.25" customHeight="1">
      <c r="A94" s="86">
        <v>77</v>
      </c>
      <c r="B94" s="90">
        <v>4</v>
      </c>
      <c r="C94" s="90">
        <v>6</v>
      </c>
      <c r="D94" s="90">
        <v>2</v>
      </c>
      <c r="E94" s="90">
        <v>4</v>
      </c>
      <c r="F94" s="90">
        <v>5</v>
      </c>
      <c r="G94" s="90">
        <v>4</v>
      </c>
      <c r="H94" s="91">
        <v>5</v>
      </c>
      <c r="I94" s="91">
        <v>5</v>
      </c>
      <c r="J94" s="91">
        <v>3</v>
      </c>
      <c r="K94" s="91">
        <v>4</v>
      </c>
      <c r="L94" s="90">
        <v>6</v>
      </c>
      <c r="M94" s="90">
        <v>4</v>
      </c>
      <c r="N94" s="90">
        <v>7</v>
      </c>
      <c r="O94" s="90">
        <v>3</v>
      </c>
      <c r="P94" s="90">
        <v>2</v>
      </c>
      <c r="Q94" s="90">
        <v>5</v>
      </c>
      <c r="R94" s="90">
        <v>7</v>
      </c>
      <c r="S94" s="90">
        <v>5</v>
      </c>
    </row>
    <row r="95" spans="1:19" ht="14.25" customHeight="1">
      <c r="A95" s="86">
        <v>78</v>
      </c>
      <c r="B95" s="90">
        <v>7</v>
      </c>
      <c r="C95" s="90">
        <v>7</v>
      </c>
      <c r="D95" s="90">
        <v>2</v>
      </c>
      <c r="E95" s="90">
        <v>1</v>
      </c>
      <c r="F95" s="90">
        <v>7</v>
      </c>
      <c r="G95" s="90">
        <v>5</v>
      </c>
      <c r="H95" s="91">
        <v>5</v>
      </c>
      <c r="I95" s="91">
        <v>5</v>
      </c>
      <c r="J95" s="91">
        <v>3</v>
      </c>
      <c r="K95" s="91">
        <v>4</v>
      </c>
      <c r="L95" s="90">
        <v>4</v>
      </c>
      <c r="M95" s="90">
        <v>4</v>
      </c>
      <c r="N95" s="90">
        <v>5</v>
      </c>
      <c r="O95" s="90">
        <v>4</v>
      </c>
      <c r="P95" s="90">
        <v>1</v>
      </c>
      <c r="Q95" s="90">
        <v>1</v>
      </c>
      <c r="R95" s="90">
        <v>7</v>
      </c>
      <c r="S95" s="90">
        <v>7</v>
      </c>
    </row>
    <row r="96" spans="1:19" ht="14.25" customHeight="1">
      <c r="A96" s="86">
        <v>79</v>
      </c>
      <c r="B96" s="90">
        <v>3</v>
      </c>
      <c r="C96" s="90">
        <v>5</v>
      </c>
      <c r="D96" s="90">
        <v>1</v>
      </c>
      <c r="E96" s="90">
        <v>2</v>
      </c>
      <c r="F96" s="90">
        <v>6</v>
      </c>
      <c r="G96" s="90">
        <v>3</v>
      </c>
      <c r="H96" s="91">
        <v>5</v>
      </c>
      <c r="I96" s="91">
        <v>3</v>
      </c>
      <c r="J96" s="91">
        <v>2</v>
      </c>
      <c r="K96" s="91">
        <v>4</v>
      </c>
      <c r="L96" s="90">
        <v>6</v>
      </c>
      <c r="M96" s="90">
        <v>4</v>
      </c>
      <c r="N96" s="90">
        <v>4</v>
      </c>
      <c r="O96" s="90">
        <v>3</v>
      </c>
      <c r="P96" s="90">
        <v>2</v>
      </c>
      <c r="Q96" s="90">
        <v>4</v>
      </c>
      <c r="R96" s="90">
        <v>2</v>
      </c>
      <c r="S96" s="90">
        <v>4</v>
      </c>
    </row>
    <row r="97" spans="1:19" ht="14.25" customHeight="1">
      <c r="A97" s="86">
        <v>80</v>
      </c>
      <c r="B97" s="90">
        <v>6</v>
      </c>
      <c r="C97" s="90">
        <v>5</v>
      </c>
      <c r="D97" s="90">
        <v>1</v>
      </c>
      <c r="E97" s="90">
        <v>2</v>
      </c>
      <c r="F97" s="90">
        <v>7</v>
      </c>
      <c r="G97" s="90">
        <v>5</v>
      </c>
      <c r="H97" s="91">
        <v>5</v>
      </c>
      <c r="I97" s="91">
        <v>7</v>
      </c>
      <c r="J97" s="91">
        <v>2</v>
      </c>
      <c r="K97" s="91">
        <v>2</v>
      </c>
      <c r="L97" s="90">
        <v>7</v>
      </c>
      <c r="M97" s="90">
        <v>6</v>
      </c>
      <c r="N97" s="90">
        <v>7</v>
      </c>
      <c r="O97" s="90">
        <v>3</v>
      </c>
      <c r="P97" s="90">
        <v>1</v>
      </c>
      <c r="Q97" s="90">
        <v>4</v>
      </c>
      <c r="R97" s="90">
        <v>6</v>
      </c>
      <c r="S97" s="90">
        <v>7</v>
      </c>
    </row>
    <row r="98" spans="1:19" ht="14.25" customHeight="1">
      <c r="A98" s="86">
        <v>81</v>
      </c>
      <c r="B98" s="90">
        <v>6</v>
      </c>
      <c r="C98" s="90">
        <v>3</v>
      </c>
      <c r="D98" s="90">
        <v>2</v>
      </c>
      <c r="E98" s="90">
        <v>1</v>
      </c>
      <c r="F98" s="90">
        <v>7</v>
      </c>
      <c r="G98" s="90">
        <v>5</v>
      </c>
      <c r="H98" s="91">
        <v>5</v>
      </c>
      <c r="I98" s="91">
        <v>4</v>
      </c>
      <c r="J98" s="91">
        <v>4</v>
      </c>
      <c r="K98" s="91">
        <v>4</v>
      </c>
      <c r="L98" s="90">
        <v>7</v>
      </c>
      <c r="M98" s="90">
        <v>5</v>
      </c>
      <c r="N98" s="90">
        <v>5</v>
      </c>
      <c r="O98" s="90">
        <v>4</v>
      </c>
      <c r="P98" s="90">
        <v>3</v>
      </c>
      <c r="Q98" s="90">
        <v>6</v>
      </c>
      <c r="R98" s="90">
        <v>3</v>
      </c>
      <c r="S98" s="90">
        <v>4</v>
      </c>
    </row>
    <row r="99" spans="1:19" ht="14.25" customHeight="1">
      <c r="A99" s="86">
        <v>82</v>
      </c>
      <c r="B99" s="90">
        <v>7</v>
      </c>
      <c r="C99" s="90">
        <v>4</v>
      </c>
      <c r="D99" s="90">
        <v>1</v>
      </c>
      <c r="E99" s="90">
        <v>1</v>
      </c>
      <c r="F99" s="90">
        <v>7</v>
      </c>
      <c r="G99" s="90">
        <v>7</v>
      </c>
      <c r="H99" s="91">
        <v>3</v>
      </c>
      <c r="I99" s="91">
        <v>4</v>
      </c>
      <c r="J99" s="91">
        <v>1</v>
      </c>
      <c r="K99" s="91">
        <v>1</v>
      </c>
      <c r="L99" s="90">
        <v>3</v>
      </c>
      <c r="M99" s="90">
        <v>4</v>
      </c>
      <c r="N99" s="90">
        <v>6</v>
      </c>
      <c r="O99" s="90">
        <v>5</v>
      </c>
      <c r="P99" s="90">
        <v>1</v>
      </c>
      <c r="Q99" s="90">
        <v>1</v>
      </c>
      <c r="R99" s="90">
        <v>7</v>
      </c>
      <c r="S99" s="90">
        <v>7</v>
      </c>
    </row>
    <row r="100" spans="1:19" ht="14.25" customHeight="1">
      <c r="A100" s="86">
        <v>83</v>
      </c>
      <c r="B100" s="90">
        <v>6</v>
      </c>
      <c r="C100" s="90">
        <v>5</v>
      </c>
      <c r="D100" s="90">
        <v>1</v>
      </c>
      <c r="E100" s="90">
        <v>2</v>
      </c>
      <c r="F100" s="90">
        <v>7</v>
      </c>
      <c r="G100" s="90">
        <v>7</v>
      </c>
      <c r="H100" s="91">
        <v>7</v>
      </c>
      <c r="I100" s="91">
        <v>4</v>
      </c>
      <c r="J100" s="91">
        <v>1</v>
      </c>
      <c r="K100" s="91">
        <v>1</v>
      </c>
      <c r="L100" s="90">
        <v>7</v>
      </c>
      <c r="M100" s="90">
        <v>7</v>
      </c>
      <c r="N100" s="90">
        <v>3</v>
      </c>
      <c r="O100" s="90">
        <v>2</v>
      </c>
      <c r="P100" s="90">
        <v>3</v>
      </c>
      <c r="Q100" s="90">
        <v>5</v>
      </c>
      <c r="R100" s="90">
        <v>2</v>
      </c>
      <c r="S100" s="90">
        <v>3</v>
      </c>
    </row>
    <row r="101" spans="1:19" ht="14.25" customHeight="1">
      <c r="A101" s="86">
        <v>84</v>
      </c>
      <c r="B101" s="90">
        <v>6</v>
      </c>
      <c r="C101" s="90">
        <v>6</v>
      </c>
      <c r="D101" s="90">
        <v>3</v>
      </c>
      <c r="E101" s="90">
        <v>1</v>
      </c>
      <c r="F101" s="90">
        <v>6</v>
      </c>
      <c r="G101" s="90">
        <v>5</v>
      </c>
      <c r="H101" s="91">
        <v>5</v>
      </c>
      <c r="I101" s="91">
        <v>2</v>
      </c>
      <c r="J101" s="91">
        <v>3</v>
      </c>
      <c r="K101" s="91">
        <v>7</v>
      </c>
      <c r="L101" s="90">
        <v>1</v>
      </c>
      <c r="M101" s="90">
        <v>1</v>
      </c>
      <c r="N101" s="90">
        <v>7</v>
      </c>
      <c r="O101" s="90">
        <v>4</v>
      </c>
      <c r="P101" s="90">
        <v>1</v>
      </c>
      <c r="Q101" s="90">
        <v>2</v>
      </c>
      <c r="R101" s="90">
        <v>7</v>
      </c>
      <c r="S101" s="90">
        <v>7</v>
      </c>
    </row>
    <row r="102" spans="1:19" ht="14.25" customHeight="1">
      <c r="A102" s="86">
        <v>85</v>
      </c>
      <c r="B102" s="90">
        <v>5</v>
      </c>
      <c r="C102" s="90">
        <v>3</v>
      </c>
      <c r="D102" s="90">
        <v>2</v>
      </c>
      <c r="E102" s="90">
        <v>4</v>
      </c>
      <c r="F102" s="90">
        <v>2</v>
      </c>
      <c r="G102" s="90">
        <v>3</v>
      </c>
      <c r="H102" s="91">
        <v>3</v>
      </c>
      <c r="I102" s="91">
        <v>4</v>
      </c>
      <c r="J102" s="91">
        <v>1</v>
      </c>
      <c r="K102" s="91">
        <v>4</v>
      </c>
      <c r="L102" s="90">
        <v>5</v>
      </c>
      <c r="M102" s="90">
        <v>5</v>
      </c>
      <c r="N102" s="90">
        <v>6</v>
      </c>
      <c r="O102" s="90">
        <v>4</v>
      </c>
      <c r="P102" s="90">
        <v>2</v>
      </c>
      <c r="Q102" s="90">
        <v>4</v>
      </c>
      <c r="R102" s="90">
        <v>6</v>
      </c>
      <c r="S102" s="90">
        <v>4</v>
      </c>
    </row>
    <row r="103" spans="1:19" ht="14.25" customHeight="1">
      <c r="A103" s="86">
        <v>86</v>
      </c>
      <c r="B103" s="90">
        <v>4</v>
      </c>
      <c r="C103" s="90">
        <v>4</v>
      </c>
      <c r="D103" s="90">
        <v>4</v>
      </c>
      <c r="E103" s="90">
        <v>2</v>
      </c>
      <c r="F103" s="90">
        <v>3</v>
      </c>
      <c r="G103" s="90">
        <v>3</v>
      </c>
      <c r="H103" s="91">
        <v>2</v>
      </c>
      <c r="I103" s="91">
        <v>3</v>
      </c>
      <c r="J103" s="91">
        <v>5</v>
      </c>
      <c r="K103" s="91">
        <v>5</v>
      </c>
      <c r="L103" s="90">
        <v>2</v>
      </c>
      <c r="M103" s="90">
        <v>2</v>
      </c>
      <c r="N103" s="90">
        <v>7</v>
      </c>
      <c r="O103" s="90">
        <v>5</v>
      </c>
      <c r="P103" s="90">
        <v>1</v>
      </c>
      <c r="Q103" s="90">
        <v>2</v>
      </c>
      <c r="R103" s="90">
        <v>7</v>
      </c>
      <c r="S103" s="90">
        <v>7</v>
      </c>
    </row>
    <row r="104" spans="1:19" ht="14.25" customHeight="1">
      <c r="A104" s="86">
        <v>87</v>
      </c>
      <c r="B104" s="90">
        <v>7</v>
      </c>
      <c r="C104" s="90">
        <v>7</v>
      </c>
      <c r="D104" s="90">
        <v>1</v>
      </c>
      <c r="E104" s="90">
        <v>1</v>
      </c>
      <c r="F104" s="90">
        <v>7</v>
      </c>
      <c r="G104" s="90">
        <v>7</v>
      </c>
      <c r="H104" s="91">
        <v>7</v>
      </c>
      <c r="I104" s="91">
        <v>6</v>
      </c>
      <c r="J104" s="91">
        <v>1</v>
      </c>
      <c r="K104" s="91">
        <v>1</v>
      </c>
      <c r="L104" s="90">
        <v>7</v>
      </c>
      <c r="M104" s="90">
        <v>7</v>
      </c>
      <c r="N104" s="90">
        <v>5</v>
      </c>
      <c r="O104" s="90">
        <v>3</v>
      </c>
      <c r="P104" s="90">
        <v>3</v>
      </c>
      <c r="Q104" s="90">
        <v>6</v>
      </c>
      <c r="R104" s="90">
        <v>4</v>
      </c>
      <c r="S104" s="90">
        <v>4</v>
      </c>
    </row>
    <row r="105" spans="1:19" ht="14.25" customHeight="1">
      <c r="A105" s="86">
        <v>88</v>
      </c>
      <c r="B105" s="90">
        <v>7</v>
      </c>
      <c r="C105" s="90">
        <v>3</v>
      </c>
      <c r="D105" s="90">
        <v>1</v>
      </c>
      <c r="E105" s="90">
        <v>4</v>
      </c>
      <c r="F105" s="90">
        <v>7</v>
      </c>
      <c r="G105" s="90">
        <v>5</v>
      </c>
      <c r="H105" s="91">
        <v>5</v>
      </c>
      <c r="I105" s="91">
        <v>5</v>
      </c>
      <c r="J105" s="91">
        <v>1</v>
      </c>
      <c r="K105" s="91">
        <v>3</v>
      </c>
      <c r="L105" s="90">
        <v>7</v>
      </c>
      <c r="M105" s="90">
        <v>7</v>
      </c>
      <c r="N105" s="90">
        <v>7</v>
      </c>
      <c r="O105" s="90">
        <v>4</v>
      </c>
      <c r="P105" s="90">
        <v>1</v>
      </c>
      <c r="Q105" s="90">
        <v>4</v>
      </c>
      <c r="R105" s="90">
        <v>7</v>
      </c>
      <c r="S105" s="90">
        <v>7</v>
      </c>
    </row>
    <row r="106" spans="1:19" ht="14.25" customHeight="1">
      <c r="A106" s="86">
        <v>89</v>
      </c>
      <c r="B106" s="90">
        <v>4</v>
      </c>
      <c r="C106" s="90">
        <v>5</v>
      </c>
      <c r="D106" s="90">
        <v>3</v>
      </c>
      <c r="E106" s="90">
        <v>2</v>
      </c>
      <c r="F106" s="90">
        <v>4</v>
      </c>
      <c r="G106" s="90">
        <v>5</v>
      </c>
      <c r="H106" s="91">
        <v>5</v>
      </c>
      <c r="I106" s="91">
        <v>4</v>
      </c>
      <c r="J106" s="91">
        <v>1</v>
      </c>
      <c r="K106" s="91">
        <v>4</v>
      </c>
      <c r="L106" s="90">
        <v>7</v>
      </c>
      <c r="M106" s="90">
        <v>6</v>
      </c>
      <c r="N106" s="90">
        <v>6</v>
      </c>
      <c r="O106" s="90">
        <v>6</v>
      </c>
      <c r="P106" s="90">
        <v>1</v>
      </c>
      <c r="Q106" s="90">
        <v>2</v>
      </c>
      <c r="R106" s="90">
        <v>7</v>
      </c>
      <c r="S106" s="90">
        <v>5</v>
      </c>
    </row>
    <row r="107" spans="1:19" ht="14.25" customHeight="1">
      <c r="A107" s="86">
        <v>90</v>
      </c>
      <c r="B107" s="90">
        <v>6</v>
      </c>
      <c r="C107" s="90">
        <v>3</v>
      </c>
      <c r="D107" s="90">
        <v>3</v>
      </c>
      <c r="E107" s="90">
        <v>3</v>
      </c>
      <c r="F107" s="90">
        <v>4</v>
      </c>
      <c r="G107" s="90">
        <v>6</v>
      </c>
      <c r="H107" s="91">
        <v>5</v>
      </c>
      <c r="I107" s="91">
        <v>4</v>
      </c>
      <c r="J107" s="91">
        <v>3</v>
      </c>
      <c r="K107" s="91">
        <v>4</v>
      </c>
      <c r="L107" s="90">
        <v>4</v>
      </c>
      <c r="M107" s="90">
        <v>6</v>
      </c>
      <c r="N107" s="90">
        <v>5</v>
      </c>
      <c r="O107" s="90">
        <v>5</v>
      </c>
      <c r="P107" s="90">
        <v>1</v>
      </c>
      <c r="Q107" s="90">
        <v>3</v>
      </c>
      <c r="R107" s="90">
        <v>5</v>
      </c>
      <c r="S107" s="90">
        <v>6</v>
      </c>
    </row>
    <row r="108" spans="1:19" ht="14.25" customHeight="1">
      <c r="A108" s="86">
        <v>91</v>
      </c>
      <c r="B108" s="90">
        <v>7</v>
      </c>
      <c r="C108" s="90">
        <v>5</v>
      </c>
      <c r="D108" s="90">
        <v>2</v>
      </c>
      <c r="E108" s="90">
        <v>1</v>
      </c>
      <c r="F108" s="90">
        <v>5</v>
      </c>
      <c r="G108" s="90">
        <v>6</v>
      </c>
      <c r="H108" s="91">
        <v>6</v>
      </c>
      <c r="I108" s="91">
        <v>5</v>
      </c>
      <c r="J108" s="91">
        <v>1</v>
      </c>
      <c r="K108" s="91">
        <v>1</v>
      </c>
      <c r="L108" s="90">
        <v>7</v>
      </c>
      <c r="M108" s="90">
        <v>7</v>
      </c>
      <c r="N108" s="90">
        <v>6</v>
      </c>
      <c r="O108" s="90">
        <v>4</v>
      </c>
      <c r="P108" s="90">
        <v>3</v>
      </c>
      <c r="Q108" s="90">
        <v>1</v>
      </c>
      <c r="R108" s="90">
        <v>7</v>
      </c>
      <c r="S108" s="90">
        <v>6</v>
      </c>
    </row>
    <row r="109" spans="1:19" ht="14.25" customHeight="1">
      <c r="A109" s="86">
        <v>92</v>
      </c>
      <c r="B109" s="90">
        <v>7</v>
      </c>
      <c r="C109" s="90">
        <v>5</v>
      </c>
      <c r="D109" s="90">
        <v>1</v>
      </c>
      <c r="E109" s="90">
        <v>3</v>
      </c>
      <c r="F109" s="90">
        <v>7</v>
      </c>
      <c r="G109" s="90">
        <v>3</v>
      </c>
      <c r="H109" s="91">
        <v>7</v>
      </c>
      <c r="I109" s="91">
        <v>5</v>
      </c>
      <c r="J109" s="91">
        <v>1</v>
      </c>
      <c r="K109" s="91">
        <v>3</v>
      </c>
      <c r="L109" s="90">
        <v>5</v>
      </c>
      <c r="M109" s="90">
        <v>6</v>
      </c>
      <c r="N109" s="90">
        <v>6</v>
      </c>
      <c r="O109" s="90">
        <v>4</v>
      </c>
      <c r="P109" s="90">
        <v>1</v>
      </c>
      <c r="Q109" s="90">
        <v>2</v>
      </c>
      <c r="R109" s="90">
        <v>7</v>
      </c>
      <c r="S109" s="90">
        <v>7</v>
      </c>
    </row>
    <row r="110" spans="1:19" ht="14.25" customHeight="1">
      <c r="A110" s="86">
        <v>93</v>
      </c>
      <c r="B110" s="90">
        <v>6</v>
      </c>
      <c r="C110" s="90">
        <v>4</v>
      </c>
      <c r="D110" s="90">
        <v>2</v>
      </c>
      <c r="E110" s="90">
        <v>3</v>
      </c>
      <c r="F110" s="90">
        <v>6</v>
      </c>
      <c r="G110" s="90">
        <v>5</v>
      </c>
      <c r="H110" s="91">
        <v>5</v>
      </c>
      <c r="I110" s="91">
        <v>5</v>
      </c>
      <c r="J110" s="91">
        <v>1</v>
      </c>
      <c r="K110" s="91">
        <v>1</v>
      </c>
      <c r="L110" s="90">
        <v>6</v>
      </c>
      <c r="M110" s="90">
        <v>6</v>
      </c>
      <c r="N110" s="90">
        <v>6</v>
      </c>
      <c r="O110" s="90">
        <v>3</v>
      </c>
      <c r="P110" s="90">
        <v>4</v>
      </c>
      <c r="Q110" s="90">
        <v>4</v>
      </c>
      <c r="R110" s="90">
        <v>3</v>
      </c>
      <c r="S110" s="90">
        <v>4</v>
      </c>
    </row>
    <row r="111" spans="1:19" ht="14.25" customHeight="1">
      <c r="A111" s="86">
        <v>94</v>
      </c>
      <c r="B111" s="90">
        <v>4</v>
      </c>
      <c r="C111" s="90">
        <v>2</v>
      </c>
      <c r="D111" s="90">
        <v>3</v>
      </c>
      <c r="E111" s="90">
        <v>2</v>
      </c>
      <c r="F111" s="90">
        <v>3</v>
      </c>
      <c r="G111" s="90">
        <v>5</v>
      </c>
      <c r="H111" s="91">
        <v>4</v>
      </c>
      <c r="I111" s="91">
        <v>4</v>
      </c>
      <c r="J111" s="91">
        <v>2</v>
      </c>
      <c r="K111" s="91">
        <v>5</v>
      </c>
      <c r="L111" s="90">
        <v>5</v>
      </c>
      <c r="M111" s="90">
        <v>5</v>
      </c>
      <c r="N111" s="90">
        <v>4</v>
      </c>
      <c r="O111" s="90">
        <v>5</v>
      </c>
      <c r="P111" s="90">
        <v>1</v>
      </c>
      <c r="Q111" s="90">
        <v>4</v>
      </c>
      <c r="R111" s="90">
        <v>3</v>
      </c>
      <c r="S111" s="90">
        <v>3</v>
      </c>
    </row>
    <row r="112" spans="1:19" ht="14.25" customHeight="1">
      <c r="A112" s="86">
        <v>95</v>
      </c>
      <c r="B112" s="90">
        <v>4</v>
      </c>
      <c r="C112" s="90">
        <v>4</v>
      </c>
      <c r="D112" s="90">
        <v>2</v>
      </c>
      <c r="E112" s="90">
        <v>1</v>
      </c>
      <c r="F112" s="90">
        <v>5</v>
      </c>
      <c r="G112" s="90">
        <v>3</v>
      </c>
      <c r="H112" s="91">
        <v>5</v>
      </c>
      <c r="I112" s="91">
        <v>4</v>
      </c>
      <c r="J112" s="91">
        <v>3</v>
      </c>
      <c r="K112" s="91">
        <v>4</v>
      </c>
      <c r="L112" s="90">
        <v>6</v>
      </c>
      <c r="M112" s="90">
        <v>5</v>
      </c>
      <c r="N112" s="90">
        <v>5</v>
      </c>
      <c r="O112" s="90">
        <v>4</v>
      </c>
      <c r="P112" s="90">
        <v>1</v>
      </c>
      <c r="Q112" s="90">
        <v>2</v>
      </c>
      <c r="R112" s="90">
        <v>7</v>
      </c>
      <c r="S112" s="90">
        <v>6</v>
      </c>
    </row>
    <row r="113" spans="1:19" ht="14.25" customHeight="1">
      <c r="A113" s="86">
        <v>96</v>
      </c>
      <c r="B113" s="90">
        <v>4</v>
      </c>
      <c r="C113" s="90">
        <v>4</v>
      </c>
      <c r="D113" s="90">
        <v>2</v>
      </c>
      <c r="E113" s="90">
        <v>1</v>
      </c>
      <c r="F113" s="90">
        <v>7</v>
      </c>
      <c r="G113" s="90">
        <v>4</v>
      </c>
      <c r="H113" s="91">
        <v>4</v>
      </c>
      <c r="I113" s="91">
        <v>6</v>
      </c>
      <c r="J113" s="91">
        <v>2</v>
      </c>
      <c r="K113" s="91">
        <v>3</v>
      </c>
      <c r="L113" s="90">
        <v>5</v>
      </c>
      <c r="M113" s="90">
        <v>7</v>
      </c>
      <c r="N113" s="90">
        <v>7</v>
      </c>
      <c r="O113" s="90">
        <v>5</v>
      </c>
      <c r="P113" s="90">
        <v>3</v>
      </c>
      <c r="Q113" s="90">
        <v>3</v>
      </c>
      <c r="R113" s="90">
        <v>7</v>
      </c>
      <c r="S113" s="90">
        <v>7</v>
      </c>
    </row>
    <row r="114" spans="1:19" ht="14.25" customHeight="1">
      <c r="A114" s="86">
        <v>97</v>
      </c>
      <c r="B114" s="90">
        <v>6</v>
      </c>
      <c r="C114" s="90">
        <v>5</v>
      </c>
      <c r="D114" s="90">
        <v>1</v>
      </c>
      <c r="E114" s="90">
        <v>3</v>
      </c>
      <c r="F114" s="90">
        <v>7</v>
      </c>
      <c r="G114" s="90">
        <v>5</v>
      </c>
      <c r="H114" s="91">
        <v>6</v>
      </c>
      <c r="I114" s="91">
        <v>4</v>
      </c>
      <c r="J114" s="91">
        <v>2</v>
      </c>
      <c r="K114" s="91">
        <v>4</v>
      </c>
      <c r="L114" s="90">
        <v>5</v>
      </c>
      <c r="M114" s="90">
        <v>6</v>
      </c>
      <c r="N114" s="90">
        <v>3</v>
      </c>
      <c r="O114" s="90">
        <v>2</v>
      </c>
      <c r="P114" s="90">
        <v>3</v>
      </c>
      <c r="Q114" s="90">
        <v>7</v>
      </c>
      <c r="R114" s="90">
        <v>1</v>
      </c>
      <c r="S114" s="90">
        <v>2</v>
      </c>
    </row>
    <row r="115" spans="1:19" ht="14.25" customHeight="1">
      <c r="A115" s="86">
        <v>98</v>
      </c>
      <c r="B115" s="90">
        <v>5</v>
      </c>
      <c r="C115" s="90">
        <v>5</v>
      </c>
      <c r="D115" s="90">
        <v>1</v>
      </c>
      <c r="E115" s="90">
        <v>1</v>
      </c>
      <c r="F115" s="90">
        <v>6</v>
      </c>
      <c r="G115" s="90">
        <v>7</v>
      </c>
      <c r="H115" s="91">
        <v>6</v>
      </c>
      <c r="I115" s="91">
        <v>6</v>
      </c>
      <c r="J115" s="91">
        <v>1</v>
      </c>
      <c r="K115" s="91">
        <v>3</v>
      </c>
      <c r="L115" s="90">
        <v>7</v>
      </c>
      <c r="M115" s="90">
        <v>7</v>
      </c>
      <c r="N115" s="90">
        <v>5</v>
      </c>
      <c r="O115" s="90">
        <v>4</v>
      </c>
      <c r="P115" s="90">
        <v>3</v>
      </c>
      <c r="Q115" s="90">
        <v>2</v>
      </c>
      <c r="R115" s="90">
        <v>6</v>
      </c>
      <c r="S115" s="90">
        <v>5</v>
      </c>
    </row>
    <row r="116" spans="1:19" ht="14.25" customHeight="1">
      <c r="A116" s="86">
        <v>99</v>
      </c>
      <c r="B116" s="90">
        <v>5</v>
      </c>
      <c r="C116" s="90">
        <v>5</v>
      </c>
      <c r="D116" s="90">
        <v>4</v>
      </c>
      <c r="E116" s="90">
        <v>3</v>
      </c>
      <c r="F116" s="90">
        <v>4</v>
      </c>
      <c r="G116" s="90">
        <v>6</v>
      </c>
      <c r="H116" s="91">
        <v>6</v>
      </c>
      <c r="I116" s="91">
        <v>4</v>
      </c>
      <c r="J116" s="91">
        <v>3</v>
      </c>
      <c r="K116" s="91">
        <v>2</v>
      </c>
      <c r="L116" s="90">
        <v>7</v>
      </c>
      <c r="M116" s="90">
        <v>7</v>
      </c>
      <c r="N116" s="90">
        <v>6</v>
      </c>
      <c r="O116" s="90">
        <v>6</v>
      </c>
      <c r="P116" s="90">
        <v>1</v>
      </c>
      <c r="Q116" s="90">
        <v>2</v>
      </c>
      <c r="R116" s="90">
        <v>7</v>
      </c>
      <c r="S116" s="90">
        <v>7</v>
      </c>
    </row>
    <row r="117" spans="1:19" ht="14.25" customHeight="1">
      <c r="A117" s="86">
        <v>100</v>
      </c>
      <c r="B117" s="90">
        <v>7</v>
      </c>
      <c r="C117" s="90">
        <v>7</v>
      </c>
      <c r="D117" s="90">
        <v>2</v>
      </c>
      <c r="E117" s="90">
        <v>3</v>
      </c>
      <c r="F117" s="90">
        <v>4</v>
      </c>
      <c r="G117" s="90">
        <v>7</v>
      </c>
      <c r="H117" s="91">
        <v>6</v>
      </c>
      <c r="I117" s="91">
        <v>4</v>
      </c>
      <c r="J117" s="91">
        <v>1</v>
      </c>
      <c r="K117" s="91">
        <v>6</v>
      </c>
      <c r="L117" s="90">
        <v>7</v>
      </c>
      <c r="M117" s="90">
        <v>5</v>
      </c>
      <c r="N117" s="90">
        <v>5</v>
      </c>
      <c r="O117" s="90">
        <v>3</v>
      </c>
      <c r="P117" s="90">
        <v>3</v>
      </c>
      <c r="Q117" s="90">
        <v>4</v>
      </c>
      <c r="R117" s="90">
        <v>2</v>
      </c>
      <c r="S117" s="90">
        <v>4</v>
      </c>
    </row>
    <row r="118" spans="1:19" ht="14.25" customHeight="1">
      <c r="A118" s="86">
        <v>101</v>
      </c>
      <c r="B118" s="90">
        <v>4</v>
      </c>
      <c r="C118" s="90">
        <v>5</v>
      </c>
      <c r="D118" s="90">
        <v>3</v>
      </c>
      <c r="E118" s="90">
        <v>1</v>
      </c>
      <c r="F118" s="90">
        <v>6</v>
      </c>
      <c r="G118" s="90">
        <v>5</v>
      </c>
      <c r="H118" s="91">
        <v>3</v>
      </c>
      <c r="I118" s="91">
        <v>2</v>
      </c>
      <c r="J118" s="91">
        <v>1</v>
      </c>
      <c r="K118" s="91">
        <v>2</v>
      </c>
      <c r="L118" s="90">
        <v>6</v>
      </c>
      <c r="M118" s="90">
        <v>5</v>
      </c>
      <c r="N118" s="90">
        <v>4</v>
      </c>
      <c r="O118" s="90">
        <v>5</v>
      </c>
      <c r="P118" s="90">
        <v>1</v>
      </c>
      <c r="Q118" s="90">
        <v>3</v>
      </c>
      <c r="R118" s="90">
        <v>4</v>
      </c>
      <c r="S118" s="90">
        <v>6</v>
      </c>
    </row>
    <row r="119" spans="1:19" ht="14.25" customHeight="1">
      <c r="A119" s="86">
        <v>102</v>
      </c>
      <c r="B119" s="90">
        <v>7</v>
      </c>
      <c r="C119" s="90">
        <v>4</v>
      </c>
      <c r="D119" s="90">
        <v>2</v>
      </c>
      <c r="E119" s="90">
        <v>3</v>
      </c>
      <c r="F119" s="90">
        <v>5</v>
      </c>
      <c r="G119" s="90">
        <v>7</v>
      </c>
      <c r="H119" s="91">
        <v>5</v>
      </c>
      <c r="I119" s="91">
        <v>4</v>
      </c>
      <c r="J119" s="91">
        <v>2</v>
      </c>
      <c r="K119" s="91">
        <v>2</v>
      </c>
      <c r="L119" s="90">
        <v>4</v>
      </c>
      <c r="M119" s="90">
        <v>6</v>
      </c>
      <c r="N119" s="90">
        <v>6</v>
      </c>
      <c r="O119" s="90">
        <v>3</v>
      </c>
      <c r="P119" s="90">
        <v>1</v>
      </c>
      <c r="Q119" s="90">
        <v>4</v>
      </c>
      <c r="R119" s="90">
        <v>6</v>
      </c>
      <c r="S119" s="90">
        <v>4</v>
      </c>
    </row>
    <row r="120" spans="1:19" ht="14.25" customHeight="1">
      <c r="A120" s="86">
        <v>103</v>
      </c>
      <c r="B120" s="90">
        <v>6</v>
      </c>
      <c r="C120" s="90">
        <v>5</v>
      </c>
      <c r="D120" s="90">
        <v>1</v>
      </c>
      <c r="E120" s="90">
        <v>1</v>
      </c>
      <c r="F120" s="90">
        <v>7</v>
      </c>
      <c r="G120" s="90">
        <v>5</v>
      </c>
      <c r="H120" s="91">
        <v>3</v>
      </c>
      <c r="I120" s="91">
        <v>3</v>
      </c>
      <c r="J120" s="91">
        <v>4</v>
      </c>
      <c r="K120" s="91">
        <v>7</v>
      </c>
      <c r="L120" s="90">
        <v>2</v>
      </c>
      <c r="M120" s="90">
        <v>3</v>
      </c>
      <c r="N120" s="90">
        <v>6</v>
      </c>
      <c r="O120" s="90">
        <v>4</v>
      </c>
      <c r="P120" s="90">
        <v>1</v>
      </c>
      <c r="Q120" s="90">
        <v>5</v>
      </c>
      <c r="R120" s="90">
        <v>5</v>
      </c>
      <c r="S120" s="90">
        <v>4</v>
      </c>
    </row>
    <row r="121" spans="1:19" ht="14.25" customHeight="1">
      <c r="A121" s="86">
        <v>104</v>
      </c>
      <c r="B121" s="90">
        <v>5</v>
      </c>
      <c r="C121" s="90">
        <v>3</v>
      </c>
      <c r="D121" s="90">
        <v>2</v>
      </c>
      <c r="E121" s="90">
        <v>2</v>
      </c>
      <c r="F121" s="90">
        <v>5</v>
      </c>
      <c r="G121" s="90">
        <v>4</v>
      </c>
      <c r="H121" s="91">
        <v>5</v>
      </c>
      <c r="I121" s="91">
        <v>5</v>
      </c>
      <c r="J121" s="91">
        <v>4</v>
      </c>
      <c r="K121" s="91">
        <v>5</v>
      </c>
      <c r="L121" s="90">
        <v>5</v>
      </c>
      <c r="M121" s="90">
        <v>3</v>
      </c>
      <c r="N121" s="90">
        <v>5</v>
      </c>
      <c r="O121" s="90">
        <v>3</v>
      </c>
      <c r="P121" s="90">
        <v>2</v>
      </c>
      <c r="Q121" s="90">
        <v>5</v>
      </c>
      <c r="R121" s="90">
        <v>4</v>
      </c>
      <c r="S121" s="90">
        <v>5</v>
      </c>
    </row>
    <row r="122" spans="1:19" ht="14.25" customHeight="1">
      <c r="A122" s="86">
        <v>105</v>
      </c>
      <c r="B122" s="90">
        <v>7</v>
      </c>
      <c r="C122" s="90">
        <v>7</v>
      </c>
      <c r="D122" s="90">
        <v>2</v>
      </c>
      <c r="E122" s="90">
        <v>2</v>
      </c>
      <c r="F122" s="90">
        <v>7</v>
      </c>
      <c r="G122" s="90">
        <v>5</v>
      </c>
      <c r="H122" s="91">
        <v>6</v>
      </c>
      <c r="I122" s="91">
        <v>5</v>
      </c>
      <c r="J122" s="91">
        <v>1</v>
      </c>
      <c r="K122" s="91">
        <v>3</v>
      </c>
      <c r="L122" s="90">
        <v>7</v>
      </c>
      <c r="M122" s="90">
        <v>6</v>
      </c>
      <c r="N122" s="90">
        <v>7</v>
      </c>
      <c r="O122" s="90">
        <v>4</v>
      </c>
      <c r="P122" s="90">
        <v>1</v>
      </c>
      <c r="Q122" s="90">
        <v>3</v>
      </c>
      <c r="R122" s="90">
        <v>7</v>
      </c>
      <c r="S122" s="90">
        <v>5</v>
      </c>
    </row>
    <row r="123" spans="1:19" ht="14.25" customHeight="1">
      <c r="A123" s="86">
        <v>106</v>
      </c>
      <c r="B123" s="90">
        <v>6</v>
      </c>
      <c r="C123" s="90">
        <v>5</v>
      </c>
      <c r="D123" s="90">
        <v>2</v>
      </c>
      <c r="E123" s="90">
        <v>2</v>
      </c>
      <c r="F123" s="90">
        <v>7</v>
      </c>
      <c r="G123" s="90">
        <v>6</v>
      </c>
      <c r="H123" s="91">
        <v>2</v>
      </c>
      <c r="I123" s="91">
        <v>7</v>
      </c>
      <c r="J123" s="91">
        <v>3</v>
      </c>
      <c r="K123" s="91">
        <v>4</v>
      </c>
      <c r="L123" s="90">
        <v>7</v>
      </c>
      <c r="M123" s="90">
        <v>5</v>
      </c>
      <c r="N123" s="90">
        <v>4</v>
      </c>
      <c r="O123" s="90">
        <v>4</v>
      </c>
      <c r="P123" s="90">
        <v>3</v>
      </c>
      <c r="Q123" s="90">
        <v>3</v>
      </c>
      <c r="R123" s="90">
        <v>4</v>
      </c>
      <c r="S123" s="90">
        <v>7</v>
      </c>
    </row>
    <row r="124" spans="1:19" ht="14.25" customHeight="1">
      <c r="A124" s="86">
        <v>107</v>
      </c>
      <c r="B124" s="90">
        <v>6</v>
      </c>
      <c r="C124" s="90">
        <v>3</v>
      </c>
      <c r="D124" s="90">
        <v>3</v>
      </c>
      <c r="E124" s="90">
        <v>3</v>
      </c>
      <c r="F124" s="90">
        <v>5</v>
      </c>
      <c r="G124" s="90">
        <v>6</v>
      </c>
      <c r="H124" s="91">
        <v>2</v>
      </c>
      <c r="I124" s="91">
        <v>4</v>
      </c>
      <c r="J124" s="91">
        <v>4</v>
      </c>
      <c r="K124" s="91">
        <v>4</v>
      </c>
      <c r="L124" s="90">
        <v>3</v>
      </c>
      <c r="M124" s="90">
        <v>2</v>
      </c>
      <c r="N124" s="90">
        <v>4</v>
      </c>
      <c r="O124" s="90">
        <v>3</v>
      </c>
      <c r="P124" s="90">
        <v>2</v>
      </c>
      <c r="Q124" s="90">
        <v>2</v>
      </c>
      <c r="R124" s="90">
        <v>5</v>
      </c>
      <c r="S124" s="90">
        <v>3</v>
      </c>
    </row>
    <row r="125" spans="1:19" ht="14.25" customHeight="1">
      <c r="A125" s="86">
        <v>108</v>
      </c>
      <c r="B125" s="90">
        <v>5</v>
      </c>
      <c r="C125" s="90">
        <v>6</v>
      </c>
      <c r="D125" s="90">
        <v>2</v>
      </c>
      <c r="E125" s="90">
        <v>1</v>
      </c>
      <c r="F125" s="90">
        <v>7</v>
      </c>
      <c r="G125" s="90">
        <v>7</v>
      </c>
      <c r="H125" s="91">
        <v>4</v>
      </c>
      <c r="I125" s="91">
        <v>4</v>
      </c>
      <c r="J125" s="91">
        <v>4</v>
      </c>
      <c r="K125" s="91">
        <v>5</v>
      </c>
      <c r="L125" s="90">
        <v>3</v>
      </c>
      <c r="M125" s="90">
        <v>1</v>
      </c>
      <c r="N125" s="90">
        <v>2</v>
      </c>
      <c r="O125" s="90">
        <v>2</v>
      </c>
      <c r="P125" s="90">
        <v>2</v>
      </c>
      <c r="Q125" s="90">
        <v>4</v>
      </c>
      <c r="R125" s="90">
        <v>1</v>
      </c>
      <c r="S125" s="90">
        <v>4</v>
      </c>
    </row>
    <row r="126" spans="1:19" ht="14.25" customHeight="1">
      <c r="A126" s="86">
        <v>109</v>
      </c>
      <c r="B126" s="90">
        <v>4</v>
      </c>
      <c r="C126" s="90">
        <v>4</v>
      </c>
      <c r="D126" s="90">
        <v>3</v>
      </c>
      <c r="E126" s="90">
        <v>1</v>
      </c>
      <c r="F126" s="90">
        <v>3</v>
      </c>
      <c r="G126" s="90">
        <v>5</v>
      </c>
      <c r="H126" s="91">
        <v>3</v>
      </c>
      <c r="I126" s="91">
        <v>3</v>
      </c>
      <c r="J126" s="91">
        <v>1</v>
      </c>
      <c r="K126" s="91">
        <v>4</v>
      </c>
      <c r="L126" s="90">
        <v>7</v>
      </c>
      <c r="M126" s="90">
        <v>6</v>
      </c>
      <c r="N126" s="90">
        <v>7</v>
      </c>
      <c r="O126" s="90">
        <v>4</v>
      </c>
      <c r="P126" s="90">
        <v>2</v>
      </c>
      <c r="Q126" s="90">
        <v>2</v>
      </c>
      <c r="R126" s="90">
        <v>6</v>
      </c>
      <c r="S126" s="90">
        <v>7</v>
      </c>
    </row>
    <row r="127" spans="1:19" ht="14.25" customHeight="1">
      <c r="A127" s="86">
        <v>110</v>
      </c>
      <c r="B127" s="90">
        <v>5</v>
      </c>
      <c r="C127" s="90">
        <v>3</v>
      </c>
      <c r="D127" s="90">
        <v>3</v>
      </c>
      <c r="E127" s="90">
        <v>1</v>
      </c>
      <c r="F127" s="90">
        <v>3</v>
      </c>
      <c r="G127" s="90">
        <v>3</v>
      </c>
      <c r="H127" s="91">
        <v>4</v>
      </c>
      <c r="I127" s="91">
        <v>4</v>
      </c>
      <c r="J127" s="91">
        <v>1</v>
      </c>
      <c r="K127" s="91">
        <v>2</v>
      </c>
      <c r="L127" s="90">
        <v>4</v>
      </c>
      <c r="M127" s="90">
        <v>5</v>
      </c>
      <c r="N127" s="90">
        <v>3</v>
      </c>
      <c r="O127" s="90">
        <v>4</v>
      </c>
      <c r="P127" s="90">
        <v>2</v>
      </c>
      <c r="Q127" s="90">
        <v>3</v>
      </c>
      <c r="R127" s="90">
        <v>3</v>
      </c>
      <c r="S127" s="90">
        <v>4</v>
      </c>
    </row>
    <row r="128" spans="1:19" ht="14.25" customHeight="1">
      <c r="A128" s="86">
        <v>111</v>
      </c>
      <c r="B128" s="90">
        <v>5</v>
      </c>
      <c r="C128" s="90">
        <v>5</v>
      </c>
      <c r="D128" s="90">
        <v>1</v>
      </c>
      <c r="E128" s="90">
        <v>5</v>
      </c>
      <c r="F128" s="90">
        <v>3</v>
      </c>
      <c r="G128" s="90">
        <v>5</v>
      </c>
      <c r="H128" s="91">
        <v>6</v>
      </c>
      <c r="I128" s="91">
        <v>6</v>
      </c>
      <c r="J128" s="91">
        <v>1</v>
      </c>
      <c r="K128" s="91">
        <v>2</v>
      </c>
      <c r="L128" s="90">
        <v>7</v>
      </c>
      <c r="M128" s="90">
        <v>7</v>
      </c>
      <c r="N128" s="90">
        <v>6</v>
      </c>
      <c r="O128" s="90">
        <v>4</v>
      </c>
      <c r="P128" s="90">
        <v>1</v>
      </c>
      <c r="Q128" s="90">
        <v>5</v>
      </c>
      <c r="R128" s="90">
        <v>4</v>
      </c>
      <c r="S128" s="90">
        <v>6</v>
      </c>
    </row>
    <row r="129" spans="1:19" ht="14.25" customHeight="1">
      <c r="A129" s="86">
        <v>112</v>
      </c>
      <c r="B129" s="90">
        <v>3</v>
      </c>
      <c r="C129" s="90">
        <v>4</v>
      </c>
      <c r="D129" s="90">
        <v>3</v>
      </c>
      <c r="E129" s="90">
        <v>3</v>
      </c>
      <c r="F129" s="90">
        <v>3</v>
      </c>
      <c r="G129" s="90">
        <v>4</v>
      </c>
      <c r="H129" s="91">
        <v>5</v>
      </c>
      <c r="I129" s="91">
        <v>5</v>
      </c>
      <c r="J129" s="91">
        <v>1</v>
      </c>
      <c r="K129" s="91">
        <v>2</v>
      </c>
      <c r="L129" s="90">
        <v>6</v>
      </c>
      <c r="M129" s="90">
        <v>5</v>
      </c>
      <c r="N129" s="90">
        <v>5</v>
      </c>
      <c r="O129" s="90">
        <v>4</v>
      </c>
      <c r="P129" s="90">
        <v>2</v>
      </c>
      <c r="Q129" s="90">
        <v>4</v>
      </c>
      <c r="R129" s="90">
        <v>5</v>
      </c>
      <c r="S129" s="90">
        <v>7</v>
      </c>
    </row>
    <row r="130" spans="1:19" ht="14.25" customHeight="1">
      <c r="A130" s="86">
        <v>113</v>
      </c>
      <c r="B130" s="90">
        <v>7</v>
      </c>
      <c r="C130" s="90">
        <v>4</v>
      </c>
      <c r="D130" s="90">
        <v>4</v>
      </c>
      <c r="E130" s="90">
        <v>1</v>
      </c>
      <c r="F130" s="90">
        <v>4</v>
      </c>
      <c r="G130" s="90">
        <v>6</v>
      </c>
      <c r="H130" s="91">
        <v>5</v>
      </c>
      <c r="I130" s="91">
        <v>5</v>
      </c>
      <c r="J130" s="91">
        <v>1</v>
      </c>
      <c r="K130" s="91">
        <v>1</v>
      </c>
      <c r="L130" s="90">
        <v>7</v>
      </c>
      <c r="M130" s="90">
        <v>5</v>
      </c>
      <c r="N130" s="90">
        <v>5</v>
      </c>
      <c r="O130" s="90">
        <v>5</v>
      </c>
      <c r="P130" s="90">
        <v>1</v>
      </c>
      <c r="Q130" s="90">
        <v>2</v>
      </c>
      <c r="R130" s="90">
        <v>6</v>
      </c>
      <c r="S130" s="90">
        <v>7</v>
      </c>
    </row>
    <row r="131" spans="1:19" ht="14.25" customHeight="1">
      <c r="A131" s="86">
        <v>114</v>
      </c>
      <c r="B131" s="90">
        <v>2</v>
      </c>
      <c r="C131" s="90">
        <v>2</v>
      </c>
      <c r="D131" s="90">
        <v>6</v>
      </c>
      <c r="E131" s="90">
        <v>4</v>
      </c>
      <c r="F131" s="90">
        <v>1</v>
      </c>
      <c r="G131" s="90">
        <v>1</v>
      </c>
      <c r="H131" s="91">
        <v>3</v>
      </c>
      <c r="I131" s="91">
        <v>4</v>
      </c>
      <c r="J131" s="91">
        <v>2</v>
      </c>
      <c r="K131" s="91">
        <v>3</v>
      </c>
      <c r="L131" s="90">
        <v>4</v>
      </c>
      <c r="M131" s="90">
        <v>4</v>
      </c>
      <c r="N131" s="90">
        <v>3</v>
      </c>
      <c r="O131" s="90">
        <v>3</v>
      </c>
      <c r="P131" s="90">
        <v>2</v>
      </c>
      <c r="Q131" s="90">
        <v>6</v>
      </c>
      <c r="R131" s="90">
        <v>1</v>
      </c>
      <c r="S131" s="90">
        <v>1</v>
      </c>
    </row>
    <row r="132" spans="1:19" ht="14.25" customHeight="1">
      <c r="A132" s="86">
        <v>115</v>
      </c>
      <c r="B132" s="90">
        <v>7</v>
      </c>
      <c r="C132" s="90">
        <v>4</v>
      </c>
      <c r="D132" s="90">
        <v>4</v>
      </c>
      <c r="E132" s="90">
        <v>1</v>
      </c>
      <c r="F132" s="90">
        <v>5</v>
      </c>
      <c r="G132" s="90">
        <v>7</v>
      </c>
      <c r="H132" s="91">
        <v>3</v>
      </c>
      <c r="I132" s="91">
        <v>4</v>
      </c>
      <c r="J132" s="91">
        <v>1</v>
      </c>
      <c r="K132" s="91">
        <v>3</v>
      </c>
      <c r="L132" s="90">
        <v>6</v>
      </c>
      <c r="M132" s="90">
        <v>5</v>
      </c>
      <c r="N132" s="90">
        <v>7</v>
      </c>
      <c r="O132" s="90">
        <v>6</v>
      </c>
      <c r="P132" s="90">
        <v>1</v>
      </c>
      <c r="Q132" s="90">
        <v>2</v>
      </c>
      <c r="R132" s="90">
        <v>7</v>
      </c>
      <c r="S132" s="90">
        <v>7</v>
      </c>
    </row>
    <row r="133" spans="1:19" ht="14.25" customHeight="1">
      <c r="A133" s="86">
        <v>116</v>
      </c>
      <c r="B133" s="90">
        <v>7</v>
      </c>
      <c r="C133" s="90">
        <v>6</v>
      </c>
      <c r="D133" s="90">
        <v>1</v>
      </c>
      <c r="E133" s="90">
        <v>1</v>
      </c>
      <c r="F133" s="90">
        <v>7</v>
      </c>
      <c r="G133" s="90">
        <v>7</v>
      </c>
      <c r="H133" s="91">
        <v>5</v>
      </c>
      <c r="I133" s="91">
        <v>5</v>
      </c>
      <c r="J133" s="91">
        <v>1</v>
      </c>
      <c r="K133" s="91">
        <v>2</v>
      </c>
      <c r="L133" s="90">
        <v>5</v>
      </c>
      <c r="M133" s="90">
        <v>6</v>
      </c>
      <c r="N133" s="90">
        <v>5</v>
      </c>
      <c r="O133" s="90">
        <v>4</v>
      </c>
      <c r="P133" s="90">
        <v>2</v>
      </c>
      <c r="Q133" s="90">
        <v>5</v>
      </c>
      <c r="R133" s="90">
        <v>6</v>
      </c>
      <c r="S133" s="90">
        <v>4</v>
      </c>
    </row>
    <row r="134" spans="1:19" ht="14.25" customHeight="1">
      <c r="A134" s="86">
        <v>117</v>
      </c>
      <c r="B134" s="90">
        <v>6</v>
      </c>
      <c r="C134" s="90">
        <v>6</v>
      </c>
      <c r="D134" s="90">
        <v>1</v>
      </c>
      <c r="E134" s="90">
        <v>1</v>
      </c>
      <c r="F134" s="90">
        <v>7</v>
      </c>
      <c r="G134" s="90">
        <v>7</v>
      </c>
      <c r="H134" s="91">
        <v>7</v>
      </c>
      <c r="I134" s="91">
        <v>4</v>
      </c>
      <c r="J134" s="91">
        <v>1</v>
      </c>
      <c r="K134" s="91">
        <v>2</v>
      </c>
      <c r="L134" s="90">
        <v>6</v>
      </c>
      <c r="M134" s="90">
        <v>7</v>
      </c>
      <c r="N134" s="90">
        <v>5</v>
      </c>
      <c r="O134" s="90">
        <v>5</v>
      </c>
      <c r="P134" s="90">
        <v>2</v>
      </c>
      <c r="Q134" s="90">
        <v>1</v>
      </c>
      <c r="R134" s="90">
        <v>5</v>
      </c>
      <c r="S134" s="90">
        <v>4</v>
      </c>
    </row>
    <row r="135" spans="1:19" ht="14.25" customHeight="1">
      <c r="A135" s="86">
        <v>118</v>
      </c>
      <c r="B135" s="90">
        <v>6</v>
      </c>
      <c r="C135" s="90">
        <v>5</v>
      </c>
      <c r="D135" s="90">
        <v>1</v>
      </c>
      <c r="E135" s="90">
        <v>1</v>
      </c>
      <c r="F135" s="90">
        <v>6</v>
      </c>
      <c r="G135" s="90">
        <v>7</v>
      </c>
      <c r="H135" s="91">
        <v>5</v>
      </c>
      <c r="I135" s="91">
        <v>4</v>
      </c>
      <c r="J135" s="91">
        <v>1</v>
      </c>
      <c r="K135" s="91">
        <v>4</v>
      </c>
      <c r="L135" s="90">
        <v>6</v>
      </c>
      <c r="M135" s="90">
        <v>6</v>
      </c>
      <c r="N135" s="90">
        <v>4</v>
      </c>
      <c r="O135" s="90">
        <v>6</v>
      </c>
      <c r="P135" s="90">
        <v>1</v>
      </c>
      <c r="Q135" s="90">
        <v>2</v>
      </c>
      <c r="R135" s="90">
        <v>5</v>
      </c>
      <c r="S135" s="90">
        <v>6</v>
      </c>
    </row>
    <row r="136" spans="1:19" ht="14.25" customHeight="1">
      <c r="A136" s="86">
        <v>119</v>
      </c>
      <c r="B136" s="90">
        <v>4</v>
      </c>
      <c r="C136" s="90">
        <v>4</v>
      </c>
      <c r="D136" s="90">
        <v>3</v>
      </c>
      <c r="E136" s="90">
        <v>3</v>
      </c>
      <c r="F136" s="90">
        <v>4</v>
      </c>
      <c r="G136" s="90">
        <v>5</v>
      </c>
      <c r="H136" s="91">
        <v>6</v>
      </c>
      <c r="I136" s="91">
        <v>5</v>
      </c>
      <c r="J136" s="91">
        <v>1</v>
      </c>
      <c r="K136" s="91">
        <v>4</v>
      </c>
      <c r="L136" s="90">
        <v>7</v>
      </c>
      <c r="M136" s="90">
        <v>6</v>
      </c>
      <c r="N136" s="90">
        <v>7</v>
      </c>
      <c r="O136" s="90">
        <v>5</v>
      </c>
      <c r="P136" s="90">
        <v>1</v>
      </c>
      <c r="Q136" s="90">
        <v>4</v>
      </c>
      <c r="R136" s="90">
        <v>7</v>
      </c>
      <c r="S136" s="90">
        <v>7</v>
      </c>
    </row>
    <row r="137" spans="1:19" ht="14.25" customHeight="1">
      <c r="A137" s="86">
        <v>120</v>
      </c>
      <c r="B137" s="90">
        <v>5</v>
      </c>
      <c r="C137" s="90">
        <v>2</v>
      </c>
      <c r="D137" s="90">
        <v>4</v>
      </c>
      <c r="E137" s="90">
        <v>2</v>
      </c>
      <c r="F137" s="90">
        <v>5</v>
      </c>
      <c r="G137" s="90">
        <v>3</v>
      </c>
      <c r="H137" s="91">
        <v>7</v>
      </c>
      <c r="I137" s="91">
        <v>5</v>
      </c>
      <c r="J137" s="91">
        <v>2</v>
      </c>
      <c r="K137" s="91">
        <v>2</v>
      </c>
      <c r="L137" s="90">
        <v>7</v>
      </c>
      <c r="M137" s="90">
        <v>7</v>
      </c>
      <c r="N137" s="90">
        <v>4</v>
      </c>
      <c r="O137" s="90">
        <v>5</v>
      </c>
      <c r="P137" s="90">
        <v>1</v>
      </c>
      <c r="Q137" s="90">
        <v>5</v>
      </c>
      <c r="R137" s="90">
        <v>4</v>
      </c>
      <c r="S137" s="90">
        <v>4</v>
      </c>
    </row>
    <row r="138" spans="1:19" ht="14.25" customHeight="1">
      <c r="A138" s="86">
        <v>121</v>
      </c>
      <c r="B138" s="90">
        <v>7</v>
      </c>
      <c r="C138" s="90">
        <v>5</v>
      </c>
      <c r="D138" s="90">
        <v>1</v>
      </c>
      <c r="E138" s="90">
        <v>3</v>
      </c>
      <c r="F138" s="90">
        <v>5</v>
      </c>
      <c r="G138" s="90">
        <v>3</v>
      </c>
      <c r="H138" s="91">
        <v>5</v>
      </c>
      <c r="I138" s="91">
        <v>4</v>
      </c>
      <c r="J138" s="91">
        <v>1</v>
      </c>
      <c r="K138" s="91">
        <v>3</v>
      </c>
      <c r="L138" s="90">
        <v>6</v>
      </c>
      <c r="M138" s="90">
        <v>4</v>
      </c>
      <c r="N138" s="90">
        <v>5</v>
      </c>
      <c r="O138" s="90">
        <v>4</v>
      </c>
      <c r="P138" s="90">
        <v>2</v>
      </c>
      <c r="Q138" s="90">
        <v>4</v>
      </c>
      <c r="R138" s="90">
        <v>3</v>
      </c>
      <c r="S138" s="90">
        <v>5</v>
      </c>
    </row>
    <row r="139" spans="1:19" ht="14.25" customHeight="1">
      <c r="A139" s="86">
        <v>122</v>
      </c>
      <c r="B139" s="90">
        <v>4</v>
      </c>
      <c r="C139" s="90">
        <v>2</v>
      </c>
      <c r="D139" s="90">
        <v>3</v>
      </c>
      <c r="E139" s="90">
        <v>4</v>
      </c>
      <c r="F139" s="90">
        <v>2</v>
      </c>
      <c r="G139" s="90">
        <v>3</v>
      </c>
      <c r="H139" s="91">
        <v>7</v>
      </c>
      <c r="I139" s="91">
        <v>5</v>
      </c>
      <c r="J139" s="91">
        <v>2</v>
      </c>
      <c r="K139" s="91">
        <v>2</v>
      </c>
      <c r="L139" s="90">
        <v>7</v>
      </c>
      <c r="M139" s="90">
        <v>6</v>
      </c>
      <c r="N139" s="90">
        <v>6</v>
      </c>
      <c r="O139" s="90">
        <v>4</v>
      </c>
      <c r="P139" s="90">
        <v>1</v>
      </c>
      <c r="Q139" s="90">
        <v>3</v>
      </c>
      <c r="R139" s="90">
        <v>5</v>
      </c>
      <c r="S139" s="90">
        <v>4</v>
      </c>
    </row>
    <row r="140" spans="1:19" ht="14.25" customHeight="1">
      <c r="A140" s="86">
        <v>123</v>
      </c>
      <c r="B140" s="90">
        <v>7</v>
      </c>
      <c r="C140" s="90">
        <v>5</v>
      </c>
      <c r="D140" s="90">
        <v>1</v>
      </c>
      <c r="E140" s="90">
        <v>1</v>
      </c>
      <c r="F140" s="90">
        <v>7</v>
      </c>
      <c r="G140" s="90">
        <v>7</v>
      </c>
      <c r="H140" s="91">
        <v>6</v>
      </c>
      <c r="I140" s="91">
        <v>6</v>
      </c>
      <c r="J140" s="91">
        <v>3</v>
      </c>
      <c r="K140" s="91">
        <v>2</v>
      </c>
      <c r="L140" s="90">
        <v>7</v>
      </c>
      <c r="M140" s="90">
        <v>7</v>
      </c>
      <c r="N140" s="90">
        <v>7</v>
      </c>
      <c r="O140" s="90">
        <v>6</v>
      </c>
      <c r="P140" s="90">
        <v>1</v>
      </c>
      <c r="Q140" s="90">
        <v>1</v>
      </c>
      <c r="R140" s="90">
        <v>7</v>
      </c>
      <c r="S140" s="90">
        <v>7</v>
      </c>
    </row>
    <row r="141" spans="1:19" ht="14.25" customHeight="1">
      <c r="A141" s="86">
        <v>124</v>
      </c>
      <c r="B141" s="90">
        <v>6</v>
      </c>
      <c r="C141" s="90">
        <v>4</v>
      </c>
      <c r="D141" s="90">
        <v>2</v>
      </c>
      <c r="E141" s="90">
        <v>3</v>
      </c>
      <c r="F141" s="90">
        <v>5</v>
      </c>
      <c r="G141" s="90">
        <v>7</v>
      </c>
      <c r="H141" s="91">
        <v>7</v>
      </c>
      <c r="I141" s="91">
        <v>4</v>
      </c>
      <c r="J141" s="91">
        <v>1</v>
      </c>
      <c r="K141" s="91">
        <v>3</v>
      </c>
      <c r="L141" s="90">
        <v>7</v>
      </c>
      <c r="M141" s="90">
        <v>6</v>
      </c>
      <c r="N141" s="90">
        <v>6</v>
      </c>
      <c r="O141" s="90">
        <v>3</v>
      </c>
      <c r="P141" s="90">
        <v>2</v>
      </c>
      <c r="Q141" s="90">
        <v>7</v>
      </c>
      <c r="R141" s="90">
        <v>4</v>
      </c>
      <c r="S141" s="90">
        <v>7</v>
      </c>
    </row>
    <row r="142" spans="1:19" ht="14.25" customHeight="1">
      <c r="A142" s="86">
        <v>125</v>
      </c>
      <c r="B142" s="90">
        <v>7</v>
      </c>
      <c r="C142" s="90">
        <v>6</v>
      </c>
      <c r="D142" s="90">
        <v>1</v>
      </c>
      <c r="E142" s="90">
        <v>1</v>
      </c>
      <c r="F142" s="90">
        <v>7</v>
      </c>
      <c r="G142" s="90">
        <v>6</v>
      </c>
      <c r="H142" s="91">
        <v>5</v>
      </c>
      <c r="I142" s="91">
        <v>3</v>
      </c>
      <c r="J142" s="91">
        <v>2</v>
      </c>
      <c r="K142" s="91">
        <v>5</v>
      </c>
      <c r="L142" s="90">
        <v>3</v>
      </c>
      <c r="M142" s="90">
        <v>5</v>
      </c>
      <c r="N142" s="90">
        <v>7</v>
      </c>
      <c r="O142" s="90">
        <v>5</v>
      </c>
      <c r="P142" s="90">
        <v>1</v>
      </c>
      <c r="Q142" s="90">
        <v>1</v>
      </c>
      <c r="R142" s="90">
        <v>7</v>
      </c>
      <c r="S142" s="90">
        <v>7</v>
      </c>
    </row>
    <row r="143" spans="1:19" ht="14.25" customHeight="1">
      <c r="A143" s="86">
        <v>126</v>
      </c>
      <c r="B143" s="90">
        <v>7</v>
      </c>
      <c r="C143" s="90">
        <v>5</v>
      </c>
      <c r="D143" s="90">
        <v>1</v>
      </c>
      <c r="E143" s="90">
        <v>1</v>
      </c>
      <c r="F143" s="90">
        <v>7</v>
      </c>
      <c r="G143" s="90">
        <v>7</v>
      </c>
      <c r="H143" s="91">
        <v>4</v>
      </c>
      <c r="I143" s="91">
        <v>4</v>
      </c>
      <c r="J143" s="91">
        <v>2</v>
      </c>
      <c r="K143" s="91">
        <v>5</v>
      </c>
      <c r="L143" s="90">
        <v>4</v>
      </c>
      <c r="M143" s="90">
        <v>3</v>
      </c>
      <c r="N143" s="90">
        <v>6</v>
      </c>
      <c r="O143" s="90">
        <v>5</v>
      </c>
      <c r="P143" s="90">
        <v>1</v>
      </c>
      <c r="Q143" s="90">
        <v>4</v>
      </c>
      <c r="R143" s="90">
        <v>5</v>
      </c>
      <c r="S143" s="90">
        <v>6</v>
      </c>
    </row>
    <row r="144" spans="1:19" ht="14.25" customHeight="1">
      <c r="A144" s="86">
        <v>127</v>
      </c>
      <c r="B144" s="90">
        <v>6</v>
      </c>
      <c r="C144" s="90">
        <v>5</v>
      </c>
      <c r="D144" s="90">
        <v>3</v>
      </c>
      <c r="E144" s="90">
        <v>1</v>
      </c>
      <c r="F144" s="90">
        <v>7</v>
      </c>
      <c r="G144" s="90">
        <v>5</v>
      </c>
      <c r="H144" s="91">
        <v>5</v>
      </c>
      <c r="I144" s="91">
        <v>4</v>
      </c>
      <c r="J144" s="91">
        <v>2</v>
      </c>
      <c r="K144" s="91">
        <v>3</v>
      </c>
      <c r="L144" s="90">
        <v>7</v>
      </c>
      <c r="M144" s="90">
        <v>5</v>
      </c>
      <c r="N144" s="90">
        <v>6</v>
      </c>
      <c r="O144" s="90">
        <v>5</v>
      </c>
      <c r="P144" s="90">
        <v>1</v>
      </c>
      <c r="Q144" s="90">
        <v>4</v>
      </c>
      <c r="R144" s="90">
        <v>4</v>
      </c>
      <c r="S144" s="90">
        <v>6</v>
      </c>
    </row>
    <row r="145" spans="1:19" ht="14.25" customHeight="1">
      <c r="A145" s="86">
        <v>128</v>
      </c>
      <c r="B145" s="90">
        <v>6</v>
      </c>
      <c r="C145" s="90">
        <v>6</v>
      </c>
      <c r="D145" s="90">
        <v>3</v>
      </c>
      <c r="E145" s="90">
        <v>2</v>
      </c>
      <c r="F145" s="90">
        <v>6</v>
      </c>
      <c r="G145" s="90">
        <v>6</v>
      </c>
      <c r="H145" s="91">
        <v>3</v>
      </c>
      <c r="I145" s="91">
        <v>2</v>
      </c>
      <c r="J145" s="91">
        <v>5</v>
      </c>
      <c r="K145" s="91">
        <v>4</v>
      </c>
      <c r="L145" s="90">
        <v>2</v>
      </c>
      <c r="M145" s="90">
        <v>2</v>
      </c>
      <c r="N145" s="90">
        <v>4</v>
      </c>
      <c r="O145" s="90">
        <v>4</v>
      </c>
      <c r="P145" s="90">
        <v>1</v>
      </c>
      <c r="Q145" s="90">
        <v>5</v>
      </c>
      <c r="R145" s="90">
        <v>5</v>
      </c>
      <c r="S145" s="90">
        <v>4</v>
      </c>
    </row>
    <row r="146" spans="1:19" ht="14.25" customHeight="1">
      <c r="A146" s="86">
        <v>129</v>
      </c>
      <c r="B146" s="90">
        <v>6</v>
      </c>
      <c r="C146" s="90">
        <v>6</v>
      </c>
      <c r="D146" s="90">
        <v>2</v>
      </c>
      <c r="E146" s="90">
        <v>1</v>
      </c>
      <c r="F146" s="90">
        <v>7</v>
      </c>
      <c r="G146" s="90">
        <v>7</v>
      </c>
      <c r="H146" s="91">
        <v>6</v>
      </c>
      <c r="I146" s="91">
        <v>2</v>
      </c>
      <c r="J146" s="91">
        <v>3</v>
      </c>
      <c r="K146" s="91">
        <v>4</v>
      </c>
      <c r="L146" s="90">
        <v>7</v>
      </c>
      <c r="M146" s="90">
        <v>5</v>
      </c>
      <c r="N146" s="90">
        <v>4</v>
      </c>
      <c r="O146" s="90">
        <v>4</v>
      </c>
      <c r="P146" s="90">
        <v>2</v>
      </c>
      <c r="Q146" s="90">
        <v>3</v>
      </c>
      <c r="R146" s="90">
        <v>3</v>
      </c>
      <c r="S146" s="90">
        <v>3</v>
      </c>
    </row>
    <row r="147" spans="1:19" ht="14.25" customHeight="1">
      <c r="A147" s="86">
        <v>130</v>
      </c>
      <c r="B147" s="90">
        <v>6</v>
      </c>
      <c r="C147" s="90">
        <v>5</v>
      </c>
      <c r="D147" s="90">
        <v>3</v>
      </c>
      <c r="E147" s="90">
        <v>1</v>
      </c>
      <c r="F147" s="90">
        <v>7</v>
      </c>
      <c r="G147" s="90">
        <v>6</v>
      </c>
      <c r="H147" s="91">
        <v>5</v>
      </c>
      <c r="I147" s="91">
        <v>4</v>
      </c>
      <c r="J147" s="91">
        <v>2</v>
      </c>
      <c r="K147" s="91">
        <v>4</v>
      </c>
      <c r="L147" s="90">
        <v>5</v>
      </c>
      <c r="M147" s="90">
        <v>4</v>
      </c>
      <c r="N147" s="90">
        <v>7</v>
      </c>
      <c r="O147" s="90">
        <v>7</v>
      </c>
      <c r="P147" s="90">
        <v>2</v>
      </c>
      <c r="Q147" s="90">
        <v>1</v>
      </c>
      <c r="R147" s="90">
        <v>7</v>
      </c>
      <c r="S147" s="90">
        <v>7</v>
      </c>
    </row>
    <row r="148" spans="1:19" ht="14.25" customHeight="1">
      <c r="A148" s="86">
        <v>131</v>
      </c>
      <c r="B148" s="90">
        <v>6</v>
      </c>
      <c r="C148" s="90">
        <v>5</v>
      </c>
      <c r="D148" s="90">
        <v>1</v>
      </c>
      <c r="E148" s="90">
        <v>4</v>
      </c>
      <c r="F148" s="90">
        <v>5</v>
      </c>
      <c r="G148" s="90">
        <v>7</v>
      </c>
      <c r="H148" s="91">
        <v>5</v>
      </c>
      <c r="I148" s="91">
        <v>6</v>
      </c>
      <c r="J148" s="91">
        <v>1</v>
      </c>
      <c r="K148" s="91">
        <v>3</v>
      </c>
      <c r="L148" s="90">
        <v>4</v>
      </c>
      <c r="M148" s="90">
        <v>5</v>
      </c>
      <c r="N148" s="90">
        <v>1</v>
      </c>
      <c r="O148" s="90">
        <v>3</v>
      </c>
      <c r="P148" s="90">
        <v>2</v>
      </c>
      <c r="Q148" s="90">
        <v>5</v>
      </c>
      <c r="R148" s="90">
        <v>1</v>
      </c>
      <c r="S148" s="90">
        <v>2</v>
      </c>
    </row>
    <row r="149" spans="1:19" ht="14.25" customHeight="1">
      <c r="A149" s="86">
        <v>132</v>
      </c>
      <c r="B149" s="90">
        <v>4</v>
      </c>
      <c r="C149" s="90">
        <v>6</v>
      </c>
      <c r="D149" s="90">
        <v>1</v>
      </c>
      <c r="E149" s="90">
        <v>1</v>
      </c>
      <c r="F149" s="90">
        <v>7</v>
      </c>
      <c r="G149" s="90">
        <v>7</v>
      </c>
      <c r="H149" s="91">
        <v>6</v>
      </c>
      <c r="I149" s="91">
        <v>5</v>
      </c>
      <c r="J149" s="91">
        <v>2</v>
      </c>
      <c r="K149" s="91">
        <v>1</v>
      </c>
      <c r="L149" s="90">
        <v>7</v>
      </c>
      <c r="M149" s="90">
        <v>6</v>
      </c>
      <c r="N149" s="90">
        <v>7</v>
      </c>
      <c r="O149" s="90">
        <v>5</v>
      </c>
      <c r="P149" s="90">
        <v>1</v>
      </c>
      <c r="Q149" s="90">
        <v>3</v>
      </c>
      <c r="R149" s="90">
        <v>7</v>
      </c>
      <c r="S149" s="90">
        <v>5</v>
      </c>
    </row>
    <row r="150" spans="1:19" ht="14.25" customHeight="1">
      <c r="A150" s="86">
        <v>133</v>
      </c>
      <c r="B150" s="90">
        <v>3</v>
      </c>
      <c r="C150" s="90">
        <v>5</v>
      </c>
      <c r="D150" s="90">
        <v>3</v>
      </c>
      <c r="E150" s="90">
        <v>3</v>
      </c>
      <c r="F150" s="90">
        <v>3</v>
      </c>
      <c r="G150" s="90">
        <v>2</v>
      </c>
      <c r="H150" s="91">
        <v>4</v>
      </c>
      <c r="I150" s="91">
        <v>4</v>
      </c>
      <c r="J150" s="91">
        <v>2</v>
      </c>
      <c r="K150" s="91">
        <v>5</v>
      </c>
      <c r="L150" s="90">
        <v>3</v>
      </c>
      <c r="M150" s="90">
        <v>2</v>
      </c>
      <c r="N150" s="90">
        <v>5</v>
      </c>
      <c r="O150" s="90">
        <v>6</v>
      </c>
      <c r="P150" s="90">
        <v>1</v>
      </c>
      <c r="Q150" s="90">
        <v>3</v>
      </c>
      <c r="R150" s="90">
        <v>5</v>
      </c>
      <c r="S150" s="90">
        <v>4</v>
      </c>
    </row>
    <row r="151" spans="1:19" ht="14.25" customHeight="1">
      <c r="A151" s="86">
        <v>134</v>
      </c>
      <c r="B151" s="90">
        <v>6</v>
      </c>
      <c r="C151" s="90">
        <v>6</v>
      </c>
      <c r="D151" s="90">
        <v>1</v>
      </c>
      <c r="E151" s="90">
        <v>1</v>
      </c>
      <c r="F151" s="90">
        <v>7</v>
      </c>
      <c r="G151" s="90">
        <v>7</v>
      </c>
      <c r="H151" s="91">
        <v>3</v>
      </c>
      <c r="I151" s="91">
        <v>3</v>
      </c>
      <c r="J151" s="91">
        <v>3</v>
      </c>
      <c r="K151" s="91">
        <v>2</v>
      </c>
      <c r="L151" s="90">
        <v>5</v>
      </c>
      <c r="M151" s="90">
        <v>5</v>
      </c>
      <c r="N151" s="90">
        <v>6</v>
      </c>
      <c r="O151" s="90">
        <v>6</v>
      </c>
      <c r="P151" s="90">
        <v>1</v>
      </c>
      <c r="Q151" s="90">
        <v>1</v>
      </c>
      <c r="R151" s="90">
        <v>7</v>
      </c>
      <c r="S151" s="90">
        <v>7</v>
      </c>
    </row>
    <row r="152" spans="1:19" ht="14.25" customHeight="1">
      <c r="A152" s="86">
        <v>135</v>
      </c>
      <c r="B152" s="90">
        <v>7</v>
      </c>
      <c r="C152" s="90">
        <v>7</v>
      </c>
      <c r="D152" s="90">
        <v>1</v>
      </c>
      <c r="E152" s="90">
        <v>1</v>
      </c>
      <c r="F152" s="90">
        <v>6</v>
      </c>
      <c r="G152" s="90">
        <v>7</v>
      </c>
      <c r="H152" s="91">
        <v>5</v>
      </c>
      <c r="I152" s="91">
        <v>4</v>
      </c>
      <c r="J152" s="91">
        <v>3</v>
      </c>
      <c r="K152" s="91">
        <v>3</v>
      </c>
      <c r="L152" s="90">
        <v>7</v>
      </c>
      <c r="M152" s="90">
        <v>6</v>
      </c>
      <c r="N152" s="90">
        <v>5</v>
      </c>
      <c r="O152" s="90">
        <v>3</v>
      </c>
      <c r="P152" s="90">
        <v>2</v>
      </c>
      <c r="Q152" s="90">
        <v>5</v>
      </c>
      <c r="R152" s="90">
        <v>3</v>
      </c>
      <c r="S152" s="90">
        <v>6</v>
      </c>
    </row>
    <row r="153" spans="1:19" ht="14.25" customHeight="1">
      <c r="A153" s="86">
        <v>136</v>
      </c>
      <c r="B153" s="90">
        <v>2</v>
      </c>
      <c r="C153" s="90">
        <v>2</v>
      </c>
      <c r="D153" s="90">
        <v>3</v>
      </c>
      <c r="E153" s="90">
        <v>4</v>
      </c>
      <c r="F153" s="90">
        <v>1</v>
      </c>
      <c r="G153" s="90">
        <v>3</v>
      </c>
      <c r="H153" s="91">
        <v>3</v>
      </c>
      <c r="I153" s="91">
        <v>5</v>
      </c>
      <c r="J153" s="91">
        <v>2</v>
      </c>
      <c r="K153" s="91">
        <v>4</v>
      </c>
      <c r="L153" s="90">
        <v>3</v>
      </c>
      <c r="M153" s="90">
        <v>2</v>
      </c>
      <c r="N153" s="90">
        <v>4</v>
      </c>
      <c r="O153" s="90">
        <v>5</v>
      </c>
      <c r="P153" s="90">
        <v>2</v>
      </c>
      <c r="Q153" s="90">
        <v>4</v>
      </c>
      <c r="R153" s="90">
        <v>4</v>
      </c>
      <c r="S153" s="90">
        <v>5</v>
      </c>
    </row>
    <row r="154" spans="1:19" ht="14.25" customHeight="1">
      <c r="A154" s="86">
        <v>137</v>
      </c>
      <c r="B154" s="90">
        <v>4</v>
      </c>
      <c r="C154" s="90">
        <v>5</v>
      </c>
      <c r="D154" s="90">
        <v>2</v>
      </c>
      <c r="E154" s="90">
        <v>2</v>
      </c>
      <c r="F154" s="90">
        <v>5</v>
      </c>
      <c r="G154" s="90">
        <v>3</v>
      </c>
      <c r="H154" s="91">
        <v>7</v>
      </c>
      <c r="I154" s="91">
        <v>5</v>
      </c>
      <c r="J154" s="91">
        <v>2</v>
      </c>
      <c r="K154" s="91">
        <v>2</v>
      </c>
      <c r="L154" s="90">
        <v>7</v>
      </c>
      <c r="M154" s="90">
        <v>7</v>
      </c>
      <c r="N154" s="90">
        <v>5</v>
      </c>
      <c r="O154" s="90">
        <v>4</v>
      </c>
      <c r="P154" s="90">
        <v>3</v>
      </c>
      <c r="Q154" s="90">
        <v>4</v>
      </c>
      <c r="R154" s="90">
        <v>3</v>
      </c>
      <c r="S154" s="90">
        <v>6</v>
      </c>
    </row>
    <row r="155" spans="1:19" ht="14.25" customHeight="1">
      <c r="A155" s="86">
        <v>138</v>
      </c>
      <c r="B155" s="90">
        <v>5</v>
      </c>
      <c r="C155" s="90">
        <v>4</v>
      </c>
      <c r="D155" s="90">
        <v>4</v>
      </c>
      <c r="E155" s="90">
        <v>1</v>
      </c>
      <c r="F155" s="90">
        <v>5</v>
      </c>
      <c r="G155" s="90">
        <v>5</v>
      </c>
      <c r="H155" s="91">
        <v>4</v>
      </c>
      <c r="I155" s="91">
        <v>5</v>
      </c>
      <c r="J155" s="91">
        <v>4</v>
      </c>
      <c r="K155" s="91">
        <v>5</v>
      </c>
      <c r="L155" s="90">
        <v>2</v>
      </c>
      <c r="M155" s="90">
        <v>2</v>
      </c>
      <c r="N155" s="90">
        <v>5</v>
      </c>
      <c r="O155" s="90">
        <v>4</v>
      </c>
      <c r="P155" s="90">
        <v>1</v>
      </c>
      <c r="Q155" s="90">
        <v>3</v>
      </c>
      <c r="R155" s="90">
        <v>6</v>
      </c>
      <c r="S155" s="90">
        <v>7</v>
      </c>
    </row>
    <row r="156" spans="1:19" ht="14.25" customHeight="1">
      <c r="A156" s="86">
        <v>139</v>
      </c>
      <c r="B156" s="90">
        <v>5</v>
      </c>
      <c r="C156" s="90">
        <v>3</v>
      </c>
      <c r="D156" s="90">
        <v>3</v>
      </c>
      <c r="E156" s="90">
        <v>1</v>
      </c>
      <c r="F156" s="90">
        <v>7</v>
      </c>
      <c r="G156" s="90">
        <v>5</v>
      </c>
      <c r="H156" s="91">
        <v>4</v>
      </c>
      <c r="I156" s="91">
        <v>4</v>
      </c>
      <c r="J156" s="91">
        <v>5</v>
      </c>
      <c r="K156" s="91">
        <v>5</v>
      </c>
      <c r="L156" s="90">
        <v>4</v>
      </c>
      <c r="M156" s="90">
        <v>3</v>
      </c>
      <c r="N156" s="90">
        <v>5</v>
      </c>
      <c r="O156" s="90">
        <v>5</v>
      </c>
      <c r="P156" s="90">
        <v>1</v>
      </c>
      <c r="Q156" s="90">
        <v>1</v>
      </c>
      <c r="R156" s="90">
        <v>7</v>
      </c>
      <c r="S156" s="90">
        <v>7</v>
      </c>
    </row>
    <row r="157" spans="1:19" ht="14.25" customHeight="1">
      <c r="A157" s="86">
        <v>140</v>
      </c>
      <c r="B157" s="90">
        <v>5</v>
      </c>
      <c r="C157" s="90">
        <v>5</v>
      </c>
      <c r="D157" s="90">
        <v>1</v>
      </c>
      <c r="E157" s="90">
        <v>3</v>
      </c>
      <c r="F157" s="90">
        <v>7</v>
      </c>
      <c r="G157" s="90">
        <v>7</v>
      </c>
      <c r="H157" s="91">
        <v>6</v>
      </c>
      <c r="I157" s="91">
        <v>4</v>
      </c>
      <c r="J157" s="91">
        <v>2</v>
      </c>
      <c r="K157" s="91">
        <v>3</v>
      </c>
      <c r="L157" s="90">
        <v>3</v>
      </c>
      <c r="M157" s="90">
        <v>4</v>
      </c>
      <c r="N157" s="90">
        <v>4</v>
      </c>
      <c r="O157" s="90">
        <v>4</v>
      </c>
      <c r="P157" s="90">
        <v>3</v>
      </c>
      <c r="Q157" s="90">
        <v>3</v>
      </c>
      <c r="R157" s="90">
        <v>2</v>
      </c>
      <c r="S157" s="90">
        <v>1</v>
      </c>
    </row>
    <row r="158" spans="1:19" ht="14.25" customHeight="1">
      <c r="A158" s="86">
        <v>141</v>
      </c>
      <c r="B158" s="90">
        <v>7</v>
      </c>
      <c r="C158" s="90">
        <v>4</v>
      </c>
      <c r="D158" s="90">
        <v>2</v>
      </c>
      <c r="E158" s="90">
        <v>1</v>
      </c>
      <c r="F158" s="90">
        <v>7</v>
      </c>
      <c r="G158" s="90">
        <v>7</v>
      </c>
      <c r="H158" s="91">
        <v>5</v>
      </c>
      <c r="I158" s="91">
        <v>4</v>
      </c>
      <c r="J158" s="91">
        <v>4</v>
      </c>
      <c r="K158" s="91">
        <v>2</v>
      </c>
      <c r="L158" s="90">
        <v>7</v>
      </c>
      <c r="M158" s="90">
        <v>5</v>
      </c>
      <c r="N158" s="90">
        <v>6</v>
      </c>
      <c r="O158" s="90">
        <v>4</v>
      </c>
      <c r="P158" s="90">
        <v>2</v>
      </c>
      <c r="Q158" s="90">
        <v>4</v>
      </c>
      <c r="R158" s="90">
        <v>6</v>
      </c>
      <c r="S158" s="90">
        <v>7</v>
      </c>
    </row>
    <row r="159" spans="1:19" ht="14.25" customHeight="1">
      <c r="A159" s="86">
        <v>142</v>
      </c>
      <c r="B159" s="90">
        <v>5</v>
      </c>
      <c r="C159" s="90">
        <v>4</v>
      </c>
      <c r="D159" s="90">
        <v>2</v>
      </c>
      <c r="E159" s="90">
        <v>1</v>
      </c>
      <c r="F159" s="90">
        <v>7</v>
      </c>
      <c r="G159" s="90">
        <v>6</v>
      </c>
      <c r="H159" s="91">
        <v>3</v>
      </c>
      <c r="I159" s="91">
        <v>4</v>
      </c>
      <c r="J159" s="91">
        <v>3</v>
      </c>
      <c r="K159" s="91">
        <v>3</v>
      </c>
      <c r="L159" s="90">
        <v>6</v>
      </c>
      <c r="M159" s="90">
        <v>4</v>
      </c>
      <c r="N159" s="90">
        <v>6</v>
      </c>
      <c r="O159" s="90">
        <v>5</v>
      </c>
      <c r="P159" s="90">
        <v>2</v>
      </c>
      <c r="Q159" s="90">
        <v>2</v>
      </c>
      <c r="R159" s="90">
        <v>5</v>
      </c>
      <c r="S159" s="90">
        <v>7</v>
      </c>
    </row>
    <row r="160" spans="1:19" ht="14.25" customHeight="1">
      <c r="A160" s="86">
        <v>143</v>
      </c>
      <c r="B160" s="90">
        <v>6</v>
      </c>
      <c r="C160" s="90">
        <v>4</v>
      </c>
      <c r="D160" s="90">
        <v>1</v>
      </c>
      <c r="E160" s="90">
        <v>2</v>
      </c>
      <c r="F160" s="90">
        <v>7</v>
      </c>
      <c r="G160" s="90">
        <v>5</v>
      </c>
      <c r="H160" s="91">
        <v>4</v>
      </c>
      <c r="I160" s="91">
        <v>5</v>
      </c>
      <c r="J160" s="91">
        <v>1</v>
      </c>
      <c r="K160" s="91">
        <v>1</v>
      </c>
      <c r="L160" s="90">
        <v>5</v>
      </c>
      <c r="M160" s="90">
        <v>7</v>
      </c>
      <c r="N160" s="90">
        <v>7</v>
      </c>
      <c r="O160" s="90">
        <v>6</v>
      </c>
      <c r="P160" s="90">
        <v>1</v>
      </c>
      <c r="Q160" s="90">
        <v>4</v>
      </c>
      <c r="R160" s="90">
        <v>7</v>
      </c>
      <c r="S160" s="90">
        <v>7</v>
      </c>
    </row>
    <row r="161" spans="1:19" ht="14.25" customHeight="1">
      <c r="A161" s="86">
        <v>144</v>
      </c>
      <c r="B161" s="90">
        <v>6</v>
      </c>
      <c r="C161" s="90">
        <v>7</v>
      </c>
      <c r="D161" s="90">
        <v>1</v>
      </c>
      <c r="E161" s="90">
        <v>3</v>
      </c>
      <c r="F161" s="90">
        <v>6</v>
      </c>
      <c r="G161" s="90">
        <v>7</v>
      </c>
      <c r="H161" s="91">
        <v>6</v>
      </c>
      <c r="I161" s="91">
        <v>4</v>
      </c>
      <c r="J161" s="91">
        <v>3</v>
      </c>
      <c r="K161" s="91">
        <v>3</v>
      </c>
      <c r="L161" s="90">
        <v>7</v>
      </c>
      <c r="M161" s="90">
        <v>7</v>
      </c>
      <c r="N161" s="90">
        <v>7</v>
      </c>
      <c r="O161" s="90">
        <v>6</v>
      </c>
      <c r="P161" s="90">
        <v>1</v>
      </c>
      <c r="Q161" s="90">
        <v>2</v>
      </c>
      <c r="R161" s="90">
        <v>7</v>
      </c>
      <c r="S161" s="90">
        <v>7</v>
      </c>
    </row>
    <row r="162" spans="1:19" ht="14.25" customHeight="1">
      <c r="A162" s="86">
        <v>145</v>
      </c>
      <c r="B162" s="90">
        <v>6</v>
      </c>
      <c r="C162" s="90">
        <v>5</v>
      </c>
      <c r="D162" s="90">
        <v>2</v>
      </c>
      <c r="E162" s="90">
        <v>3</v>
      </c>
      <c r="F162" s="90">
        <v>6</v>
      </c>
      <c r="G162" s="90">
        <v>6</v>
      </c>
      <c r="H162" s="91">
        <v>3</v>
      </c>
      <c r="I162" s="91">
        <v>2</v>
      </c>
      <c r="J162" s="91">
        <v>2</v>
      </c>
      <c r="K162" s="91">
        <v>1</v>
      </c>
      <c r="L162" s="90">
        <v>4</v>
      </c>
      <c r="M162" s="90">
        <v>5</v>
      </c>
      <c r="N162" s="90">
        <v>6</v>
      </c>
      <c r="O162" s="90">
        <v>6</v>
      </c>
      <c r="P162" s="90">
        <v>1</v>
      </c>
      <c r="Q162" s="90">
        <v>1</v>
      </c>
      <c r="R162" s="90">
        <v>7</v>
      </c>
      <c r="S162" s="90">
        <v>6</v>
      </c>
    </row>
    <row r="163" spans="1:19" ht="14.25" customHeight="1">
      <c r="A163" s="86">
        <v>146</v>
      </c>
      <c r="B163" s="90">
        <v>7</v>
      </c>
      <c r="C163" s="90">
        <v>6</v>
      </c>
      <c r="D163" s="90">
        <v>3</v>
      </c>
      <c r="E163" s="90">
        <v>1</v>
      </c>
      <c r="F163" s="90">
        <v>7</v>
      </c>
      <c r="G163" s="90">
        <v>7</v>
      </c>
      <c r="H163" s="91">
        <v>6</v>
      </c>
      <c r="I163" s="91">
        <v>7</v>
      </c>
      <c r="J163" s="91">
        <v>2</v>
      </c>
      <c r="K163" s="91">
        <v>4</v>
      </c>
      <c r="L163" s="90">
        <v>7</v>
      </c>
      <c r="M163" s="90">
        <v>6</v>
      </c>
      <c r="N163" s="90">
        <v>5</v>
      </c>
      <c r="O163" s="90">
        <v>1</v>
      </c>
      <c r="P163" s="90">
        <v>2</v>
      </c>
      <c r="Q163" s="90">
        <v>5</v>
      </c>
      <c r="R163" s="90">
        <v>3</v>
      </c>
      <c r="S163" s="90">
        <v>5</v>
      </c>
    </row>
    <row r="164" spans="1:19" ht="14.25" customHeight="1">
      <c r="A164" s="86">
        <v>147</v>
      </c>
      <c r="B164" s="90">
        <v>6</v>
      </c>
      <c r="C164" s="90">
        <v>7</v>
      </c>
      <c r="D164" s="90">
        <v>1</v>
      </c>
      <c r="E164" s="90">
        <v>1</v>
      </c>
      <c r="F164" s="90">
        <v>7</v>
      </c>
      <c r="G164" s="90">
        <v>7</v>
      </c>
      <c r="H164" s="91">
        <v>2</v>
      </c>
      <c r="I164" s="91">
        <v>3</v>
      </c>
      <c r="J164" s="91">
        <v>3</v>
      </c>
      <c r="K164" s="91">
        <v>1</v>
      </c>
      <c r="L164" s="90">
        <v>5</v>
      </c>
      <c r="M164" s="90">
        <v>4</v>
      </c>
      <c r="N164" s="90">
        <v>3</v>
      </c>
      <c r="O164" s="90">
        <v>4</v>
      </c>
      <c r="P164" s="90">
        <v>3</v>
      </c>
      <c r="Q164" s="90">
        <v>4</v>
      </c>
      <c r="R164" s="90">
        <v>3</v>
      </c>
      <c r="S164" s="90">
        <v>3</v>
      </c>
    </row>
    <row r="165" spans="1:19" ht="14.25" customHeight="1"/>
    <row r="166" spans="1:19" ht="14.25" customHeight="1"/>
    <row r="167" spans="1:19" ht="14.25" customHeight="1"/>
    <row r="168" spans="1:19" ht="14.25" customHeight="1"/>
    <row r="169" spans="1:19" ht="14.25" customHeight="1"/>
    <row r="170" spans="1:19" ht="14.25" customHeight="1"/>
    <row r="171" spans="1:19" ht="14.25" customHeight="1"/>
    <row r="172" spans="1:19" ht="14.25" customHeight="1"/>
    <row r="173" spans="1:19" ht="14.25" customHeight="1"/>
    <row r="174" spans="1:19" ht="14.25" customHeight="1"/>
    <row r="175" spans="1:19" ht="14.25" customHeight="1"/>
    <row r="176" spans="1:19"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13">
    <mergeCell ref="V55:Z58"/>
    <mergeCell ref="V62:AA65"/>
    <mergeCell ref="V68:AA69"/>
    <mergeCell ref="V71:AA74"/>
    <mergeCell ref="A3:Q3"/>
    <mergeCell ref="A7:Q7"/>
    <mergeCell ref="A8:Q8"/>
    <mergeCell ref="A9:Q9"/>
    <mergeCell ref="A10:Q10"/>
    <mergeCell ref="A16:A17"/>
    <mergeCell ref="B16:G16"/>
    <mergeCell ref="H16:M16"/>
    <mergeCell ref="N16:S16"/>
  </mergeCells>
  <phoneticPr fontId="1" type="noConversion"/>
  <pageMargins left="0.7" right="0.7" top="0.75" bottom="0.75" header="0" footer="0"/>
  <pageSetup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BA15B-8B68-4D06-A722-FCBE9ADFF39B}">
  <sheetPr>
    <tabColor theme="8"/>
  </sheetPr>
  <dimension ref="A2:S51"/>
  <sheetViews>
    <sheetView topLeftCell="A4" workbookViewId="0">
      <selection activeCell="K52" sqref="K52"/>
    </sheetView>
  </sheetViews>
  <sheetFormatPr defaultRowHeight="14.5"/>
  <sheetData>
    <row r="2" spans="1:11">
      <c r="A2" s="46" t="s">
        <v>49</v>
      </c>
      <c r="B2" s="46" t="s">
        <v>50</v>
      </c>
      <c r="K2" s="17" t="s">
        <v>82</v>
      </c>
    </row>
    <row r="3" spans="1:11">
      <c r="A3" s="46" t="s">
        <v>51</v>
      </c>
      <c r="B3">
        <v>1</v>
      </c>
      <c r="C3">
        <v>2</v>
      </c>
      <c r="D3">
        <v>3</v>
      </c>
      <c r="E3">
        <v>4</v>
      </c>
      <c r="F3">
        <v>5</v>
      </c>
      <c r="G3">
        <v>6</v>
      </c>
      <c r="H3">
        <v>7</v>
      </c>
      <c r="I3" t="s">
        <v>52</v>
      </c>
    </row>
    <row r="4" spans="1:11">
      <c r="A4" s="38">
        <v>0</v>
      </c>
      <c r="B4">
        <v>8</v>
      </c>
      <c r="C4">
        <v>23</v>
      </c>
      <c r="D4">
        <v>25</v>
      </c>
      <c r="E4">
        <v>39</v>
      </c>
      <c r="F4">
        <v>56</v>
      </c>
      <c r="G4">
        <v>41</v>
      </c>
      <c r="H4">
        <v>34</v>
      </c>
      <c r="I4">
        <v>226</v>
      </c>
    </row>
    <row r="5" spans="1:11">
      <c r="A5" s="38">
        <v>1</v>
      </c>
      <c r="B5">
        <v>6</v>
      </c>
      <c r="C5">
        <v>9</v>
      </c>
      <c r="D5">
        <v>32</v>
      </c>
      <c r="E5">
        <v>28</v>
      </c>
      <c r="F5">
        <v>34</v>
      </c>
      <c r="G5">
        <v>38</v>
      </c>
      <c r="H5">
        <v>23</v>
      </c>
      <c r="I5">
        <v>170</v>
      </c>
    </row>
    <row r="6" spans="1:11">
      <c r="A6" s="38" t="s">
        <v>52</v>
      </c>
      <c r="B6">
        <v>14</v>
      </c>
      <c r="C6">
        <v>32</v>
      </c>
      <c r="D6">
        <v>57</v>
      </c>
      <c r="E6">
        <v>67</v>
      </c>
      <c r="F6">
        <v>90</v>
      </c>
      <c r="G6">
        <v>79</v>
      </c>
      <c r="H6">
        <v>57</v>
      </c>
      <c r="I6">
        <v>396</v>
      </c>
    </row>
    <row r="9" spans="1:11">
      <c r="A9" s="51" t="s">
        <v>49</v>
      </c>
      <c r="B9" t="s">
        <v>50</v>
      </c>
    </row>
    <row r="10" spans="1:11">
      <c r="A10" s="51" t="s">
        <v>51</v>
      </c>
      <c r="B10">
        <v>1</v>
      </c>
      <c r="C10">
        <v>2</v>
      </c>
      <c r="D10">
        <v>3</v>
      </c>
      <c r="E10">
        <v>4</v>
      </c>
      <c r="F10">
        <v>5</v>
      </c>
      <c r="G10">
        <v>6</v>
      </c>
      <c r="H10">
        <v>7</v>
      </c>
      <c r="I10" t="s">
        <v>52</v>
      </c>
    </row>
    <row r="11" spans="1:11">
      <c r="A11" s="51" t="s">
        <v>83</v>
      </c>
      <c r="B11">
        <v>8</v>
      </c>
      <c r="C11">
        <v>23</v>
      </c>
      <c r="D11">
        <v>25</v>
      </c>
      <c r="E11">
        <v>39</v>
      </c>
      <c r="F11">
        <v>56</v>
      </c>
      <c r="G11">
        <v>41</v>
      </c>
      <c r="H11">
        <v>34</v>
      </c>
      <c r="I11">
        <v>226</v>
      </c>
    </row>
    <row r="12" spans="1:11">
      <c r="A12" s="51" t="s">
        <v>84</v>
      </c>
      <c r="B12">
        <v>6</v>
      </c>
      <c r="C12">
        <v>9</v>
      </c>
      <c r="D12">
        <v>32</v>
      </c>
      <c r="E12">
        <v>28</v>
      </c>
      <c r="F12">
        <v>34</v>
      </c>
      <c r="G12">
        <v>38</v>
      </c>
      <c r="H12">
        <v>23</v>
      </c>
      <c r="I12">
        <v>170</v>
      </c>
    </row>
    <row r="13" spans="1:11">
      <c r="A13" s="51" t="s">
        <v>52</v>
      </c>
      <c r="B13">
        <v>14</v>
      </c>
      <c r="C13">
        <v>32</v>
      </c>
      <c r="D13">
        <v>57</v>
      </c>
      <c r="E13">
        <v>67</v>
      </c>
      <c r="F13">
        <v>90</v>
      </c>
      <c r="G13">
        <v>79</v>
      </c>
      <c r="H13">
        <v>57</v>
      </c>
      <c r="I13">
        <v>396</v>
      </c>
    </row>
    <row r="14" spans="1:11">
      <c r="A14" s="51"/>
    </row>
    <row r="15" spans="1:11">
      <c r="A15" s="34" t="s">
        <v>53</v>
      </c>
    </row>
    <row r="16" spans="1:11">
      <c r="A16" t="s">
        <v>54</v>
      </c>
      <c r="B16" t="s">
        <v>50</v>
      </c>
    </row>
    <row r="17" spans="1:9">
      <c r="B17">
        <v>1</v>
      </c>
      <c r="C17">
        <v>2</v>
      </c>
      <c r="D17">
        <v>3</v>
      </c>
      <c r="E17">
        <v>4</v>
      </c>
      <c r="F17">
        <v>5</v>
      </c>
      <c r="G17">
        <v>6</v>
      </c>
      <c r="H17">
        <v>7</v>
      </c>
      <c r="I17" t="s">
        <v>52</v>
      </c>
    </row>
    <row r="18" spans="1:9">
      <c r="A18" s="51" t="s">
        <v>83</v>
      </c>
      <c r="B18" s="39">
        <f>B11/$I$11</f>
        <v>3.5398230088495575E-2</v>
      </c>
      <c r="C18" s="39">
        <f t="shared" ref="C18:I18" si="0">C11/$I$11</f>
        <v>0.10176991150442478</v>
      </c>
      <c r="D18" s="39">
        <f t="shared" si="0"/>
        <v>0.11061946902654868</v>
      </c>
      <c r="E18" s="39">
        <f t="shared" si="0"/>
        <v>0.17256637168141592</v>
      </c>
      <c r="F18" s="39">
        <f t="shared" si="0"/>
        <v>0.24778761061946902</v>
      </c>
      <c r="G18" s="39">
        <f t="shared" si="0"/>
        <v>0.18141592920353983</v>
      </c>
      <c r="H18" s="39">
        <f t="shared" si="0"/>
        <v>0.15044247787610621</v>
      </c>
      <c r="I18" s="39">
        <f t="shared" si="0"/>
        <v>1</v>
      </c>
    </row>
    <row r="19" spans="1:9">
      <c r="A19" s="51" t="s">
        <v>84</v>
      </c>
      <c r="B19" s="39">
        <f>B12/$I$12</f>
        <v>3.5294117647058823E-2</v>
      </c>
      <c r="C19" s="39">
        <f t="shared" ref="C19:I19" si="1">C12/$I$12</f>
        <v>5.2941176470588235E-2</v>
      </c>
      <c r="D19" s="39">
        <f t="shared" si="1"/>
        <v>0.18823529411764706</v>
      </c>
      <c r="E19" s="39">
        <f t="shared" si="1"/>
        <v>0.16470588235294117</v>
      </c>
      <c r="F19" s="39">
        <f t="shared" si="1"/>
        <v>0.2</v>
      </c>
      <c r="G19" s="39">
        <f t="shared" si="1"/>
        <v>0.22352941176470589</v>
      </c>
      <c r="H19" s="39">
        <f t="shared" si="1"/>
        <v>0.13529411764705881</v>
      </c>
      <c r="I19" s="39">
        <f t="shared" si="1"/>
        <v>1</v>
      </c>
    </row>
    <row r="20" spans="1:9">
      <c r="A20" s="51"/>
    </row>
    <row r="21" spans="1:9">
      <c r="A21" s="51"/>
    </row>
    <row r="22" spans="1:9">
      <c r="A22" s="40"/>
      <c r="B22" s="41" t="s">
        <v>57</v>
      </c>
      <c r="C22" s="41" t="s">
        <v>58</v>
      </c>
    </row>
    <row r="23" spans="1:9">
      <c r="A23" s="52" t="s">
        <v>83</v>
      </c>
      <c r="B23" s="42">
        <f>SUM(B18:D18)</f>
        <v>0.24778761061946902</v>
      </c>
      <c r="C23" s="42">
        <f>SUM(F18:H18)</f>
        <v>0.57964601769911506</v>
      </c>
    </row>
    <row r="24" spans="1:9">
      <c r="A24" s="52" t="s">
        <v>84</v>
      </c>
      <c r="B24" s="42">
        <f>SUM(B19:D19)</f>
        <v>0.27647058823529413</v>
      </c>
      <c r="C24" s="42">
        <f>SUM(F19:H19)</f>
        <v>0.55882352941176472</v>
      </c>
    </row>
    <row r="25" spans="1:9">
      <c r="A25" s="34" t="s">
        <v>61</v>
      </c>
    </row>
    <row r="26" spans="1:9">
      <c r="A26" s="34" t="s">
        <v>62</v>
      </c>
    </row>
    <row r="27" spans="1:9">
      <c r="A27" s="51"/>
    </row>
    <row r="28" spans="1:9">
      <c r="A28" s="34" t="s">
        <v>63</v>
      </c>
      <c r="F28" s="34" t="s">
        <v>64</v>
      </c>
    </row>
    <row r="29" spans="1:9">
      <c r="A29" s="40"/>
      <c r="B29" s="41" t="s">
        <v>57</v>
      </c>
      <c r="C29" s="41" t="s">
        <v>58</v>
      </c>
      <c r="F29" s="40"/>
      <c r="G29" s="41" t="s">
        <v>57</v>
      </c>
      <c r="H29" s="41" t="s">
        <v>58</v>
      </c>
    </row>
    <row r="30" spans="1:9">
      <c r="A30" s="52" t="s">
        <v>83</v>
      </c>
      <c r="B30" s="43">
        <f>SUM(B11:D11)</f>
        <v>56</v>
      </c>
      <c r="C30" s="43">
        <f>SUM(F11:H11)</f>
        <v>131</v>
      </c>
      <c r="D30" s="44">
        <f>SUM(B30:C30)</f>
        <v>187</v>
      </c>
      <c r="F30" s="52" t="s">
        <v>83</v>
      </c>
      <c r="G30" s="43">
        <f>B32*D30/(D30+D31)</f>
        <v>58.544072948328271</v>
      </c>
      <c r="H30" s="43">
        <f>C32*D30/(D30+D31)</f>
        <v>128.45592705167172</v>
      </c>
      <c r="I30" s="44">
        <f>SUM(G30:H30)</f>
        <v>187</v>
      </c>
    </row>
    <row r="31" spans="1:9">
      <c r="A31" s="52" t="s">
        <v>84</v>
      </c>
      <c r="B31" s="43">
        <f>SUM(B12:D12)</f>
        <v>47</v>
      </c>
      <c r="C31" s="43">
        <f>SUM(F12:H12)</f>
        <v>95</v>
      </c>
      <c r="D31" s="44">
        <f>SUM(B31:C31)</f>
        <v>142</v>
      </c>
      <c r="F31" s="52" t="s">
        <v>84</v>
      </c>
      <c r="G31" s="43">
        <f>B32*D31/(D30+D31)</f>
        <v>44.455927051671729</v>
      </c>
      <c r="H31" s="43">
        <f>C32*D31/(D30+D31)</f>
        <v>97.544072948328264</v>
      </c>
      <c r="I31" s="44">
        <f>SUM(G31:H31)</f>
        <v>142</v>
      </c>
    </row>
    <row r="32" spans="1:9">
      <c r="B32" s="44">
        <f>SUM(B30:B31)</f>
        <v>103</v>
      </c>
      <c r="C32" s="44">
        <f>SUM(C30:C31)</f>
        <v>226</v>
      </c>
      <c r="G32" s="44">
        <f>SUM(G30:G31)</f>
        <v>103</v>
      </c>
      <c r="H32" s="44">
        <f>SUM(H30:H31)</f>
        <v>226</v>
      </c>
    </row>
    <row r="34" spans="3:19">
      <c r="D34" s="34" t="s">
        <v>66</v>
      </c>
    </row>
    <row r="35" spans="3:19">
      <c r="D35">
        <f>(B30-G30)^2/G30</f>
        <v>0.11055443942426485</v>
      </c>
      <c r="E35">
        <f>(C30-H30)^2/H30</f>
        <v>5.0385430357076752E-2</v>
      </c>
    </row>
    <row r="36" spans="3:19">
      <c r="D36">
        <f>(B31-G31)^2/G31</f>
        <v>0.14558929698829248</v>
      </c>
      <c r="E36">
        <f>(C31-H31)^2/H31</f>
        <v>6.63526442026285E-2</v>
      </c>
    </row>
    <row r="38" spans="3:19">
      <c r="C38" s="34" t="s">
        <v>67</v>
      </c>
    </row>
    <row r="39" spans="3:19">
      <c r="C39" s="34" t="s">
        <v>68</v>
      </c>
    </row>
    <row r="40" spans="3:19">
      <c r="C40" s="34" t="s">
        <v>69</v>
      </c>
      <c r="D40">
        <f>SUM(D35:E36)</f>
        <v>0.37288181097226258</v>
      </c>
      <c r="O40" s="96" t="s">
        <v>110</v>
      </c>
      <c r="P40" s="96"/>
      <c r="Q40" s="96"/>
      <c r="R40" s="96"/>
    </row>
    <row r="41" spans="3:19">
      <c r="C41" s="34" t="s">
        <v>70</v>
      </c>
      <c r="D41">
        <f>1-_xlfn.CHISQ.DIST(D40,(2-1)*(2-1),TRUE)</f>
        <v>0.54143760948926756</v>
      </c>
      <c r="E41" s="34" t="s">
        <v>76</v>
      </c>
      <c r="O41" s="96"/>
      <c r="P41" s="96"/>
      <c r="Q41" s="96"/>
      <c r="R41" s="96"/>
    </row>
    <row r="42" spans="3:19">
      <c r="D42" s="34" t="s">
        <v>77</v>
      </c>
      <c r="E42" s="45" t="s">
        <v>85</v>
      </c>
      <c r="O42" s="96"/>
      <c r="P42" s="96"/>
      <c r="Q42" s="96"/>
      <c r="R42" s="96"/>
    </row>
    <row r="43" spans="3:19">
      <c r="O43" s="96"/>
      <c r="P43" s="96"/>
      <c r="Q43" s="96"/>
      <c r="R43" s="96"/>
    </row>
    <row r="44" spans="3:19">
      <c r="O44" s="96"/>
      <c r="P44" s="96"/>
      <c r="Q44" s="96"/>
      <c r="R44" s="96"/>
    </row>
    <row r="47" spans="3:19">
      <c r="O47" s="64" t="s">
        <v>111</v>
      </c>
      <c r="P47" s="62"/>
      <c r="Q47" s="62"/>
      <c r="R47" s="62"/>
    </row>
    <row r="48" spans="3:19">
      <c r="O48" s="96" t="s">
        <v>112</v>
      </c>
      <c r="P48" s="96"/>
      <c r="Q48" s="96"/>
      <c r="R48" s="96"/>
      <c r="S48" s="96"/>
    </row>
    <row r="49" spans="15:19">
      <c r="O49" s="96"/>
      <c r="P49" s="96"/>
      <c r="Q49" s="96"/>
      <c r="R49" s="96"/>
      <c r="S49" s="96"/>
    </row>
    <row r="50" spans="15:19">
      <c r="O50" s="96"/>
      <c r="P50" s="96"/>
      <c r="Q50" s="96"/>
      <c r="R50" s="96"/>
      <c r="S50" s="96"/>
    </row>
    <row r="51" spans="15:19">
      <c r="O51" s="96"/>
      <c r="P51" s="96"/>
      <c r="Q51" s="96"/>
      <c r="R51" s="96"/>
      <c r="S51" s="96"/>
    </row>
  </sheetData>
  <mergeCells count="2">
    <mergeCell ref="O40:R44"/>
    <mergeCell ref="O48:S51"/>
  </mergeCells>
  <phoneticPr fontId="1"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Mattress Outlet Type</vt:lpstr>
      <vt:lpstr>Store vs online purchase</vt:lpstr>
      <vt:lpstr>Online Mattress Attitudes</vt:lpstr>
      <vt:lpstr>OnlineMattressAttitudesQuality</vt:lpstr>
      <vt:lpstr>OnlineMattressAttitudesCustomer</vt:lpstr>
      <vt:lpstr>OnlineMattressAttitudesGender</vt:lpstr>
      <vt:lpstr>OnlineMattressAttitudesMillenia</vt:lpstr>
      <vt:lpstr>Mattress Comparison</vt:lpstr>
      <vt:lpstr>OnlineMattressAttitudesIncome</vt:lpstr>
      <vt:lpstr>Purchase 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Nikhil Cherukuri</cp:lastModifiedBy>
  <dcterms:created xsi:type="dcterms:W3CDTF">2015-06-05T18:19:34Z</dcterms:created>
  <dcterms:modified xsi:type="dcterms:W3CDTF">2021-08-29T22:31:22Z</dcterms:modified>
</cp:coreProperties>
</file>