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0103F8F-277C-4B34-BF44-AAE8A1536267}" xr6:coauthVersionLast="47" xr6:coauthVersionMax="47" xr10:uidLastSave="{00000000-0000-0000-0000-000000000000}"/>
  <bookViews>
    <workbookView xWindow="-110" yWindow="-110" windowWidth="19420" windowHeight="10420" tabRatio="955" xr2:uid="{00000000-000D-0000-FFFF-FFFF00000000}"/>
  </bookViews>
  <sheets>
    <sheet name="Data" sheetId="1" r:id="rId1"/>
    <sheet name="Pivottable" sheetId="5" r:id="rId2"/>
    <sheet name="vlookup" sheetId="6" r:id="rId3"/>
    <sheet name="Pick Value" sheetId="12" r:id="rId4"/>
    <sheet name="Separate Value with Direction" sheetId="13" state="hidden" r:id="rId5"/>
    <sheet name="Text to Colum" sheetId="14" state="hidden" r:id="rId6"/>
    <sheet name="Cell Value" sheetId="15" state="hidden" r:id="rId7"/>
    <sheet name="Uniform in Text" sheetId="20" state="hidden" r:id="rId8"/>
    <sheet name="Use $ in Formula" sheetId="19" state="hidden" r:id="rId9"/>
    <sheet name="Chart" sheetId="7" state="hidden" r:id="rId10"/>
    <sheet name="Combine" sheetId="9" r:id="rId11"/>
    <sheet name="Duplicate" sheetId="11" r:id="rId12"/>
    <sheet name="Hlookup" sheetId="16" r:id="rId13"/>
    <sheet name="SumIF" sheetId="21" r:id="rId14"/>
    <sheet name="Freeze Panes" sheetId="17" state="hidden" r:id="rId15"/>
  </sheets>
  <definedNames>
    <definedName name="_xlnm._FilterDatabase" localSheetId="6" hidden="1">'Cell Value'!$A$3:$I$3</definedName>
    <definedName name="_xlnm._FilterDatabase" localSheetId="10" hidden="1">Combine!$A$3:$C$23</definedName>
    <definedName name="_xlnm._FilterDatabase" localSheetId="0" hidden="1">Data!$A$1:$P$94</definedName>
    <definedName name="_xlnm._FilterDatabase" localSheetId="11" hidden="1">Duplicate!$A$3:$A$16</definedName>
    <definedName name="_xlnm._FilterDatabase" localSheetId="3" hidden="1">'Pick Value'!$A$3:$B$21</definedName>
    <definedName name="_xlnm._FilterDatabase" localSheetId="13" hidden="1">SumIF!$A$1:$H$1</definedName>
    <definedName name="_xlnm._FilterDatabase" localSheetId="8" hidden="1">'Use $ in Formula'!$A$2:$O$20</definedName>
    <definedName name="_xlnm._FilterDatabase" localSheetId="2" hidden="1">vlookup!$A$2:$D$2</definedName>
    <definedName name="Z_D2D8C3AD_3530_40DB_A969_D988024B78C8_.wvu.FilterData" localSheetId="10" hidden="1">Combine!$A$3:$C$23</definedName>
    <definedName name="Z_D2D8C3AD_3530_40DB_A969_D988024B78C8_.wvu.FilterData" localSheetId="0" hidden="1">Data!$A$1:$P$94</definedName>
    <definedName name="Z_D2D8C3AD_3530_40DB_A969_D988024B78C8_.wvu.FilterData" localSheetId="11" hidden="1">Duplicate!$A$3:$A$16</definedName>
    <definedName name="Z_D2D8C3AD_3530_40DB_A969_D988024B78C8_.wvu.FilterData" localSheetId="3" hidden="1">'Pick Value'!$A$3:$B$21</definedName>
    <definedName name="Z_D2D8C3AD_3530_40DB_A969_D988024B78C8_.wvu.FilterData" localSheetId="8" hidden="1">'Use $ in Formula'!$A$2:$O$20</definedName>
    <definedName name="Z_D2D8C3AD_3530_40DB_A969_D988024B78C8_.wvu.FilterData" localSheetId="2" hidden="1">vlookup!$A$2:$D$2</definedName>
  </definedNames>
  <calcPr calcId="191029"/>
  <customWorkbookViews>
    <customWorkbookView name="LFR - Personal View" guid="{D2D8C3AD-3530-40DB-A969-D988024B78C8}" mergeInterval="0" personalView="1" maximized="1" xWindow="-8" yWindow="-8" windowWidth="1382" windowHeight="744" tabRatio="82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2" i="20"/>
  <c r="C3" i="20"/>
  <c r="C4" i="20"/>
  <c r="C5" i="20"/>
  <c r="C6" i="20"/>
  <c r="C7" i="20"/>
  <c r="C8" i="20"/>
  <c r="C2" i="20"/>
  <c r="B3" i="20"/>
  <c r="B4" i="20"/>
  <c r="B5" i="20"/>
  <c r="B6" i="20"/>
  <c r="B7" i="20"/>
  <c r="B8" i="20"/>
  <c r="B2" i="20"/>
  <c r="J5" i="14"/>
  <c r="J6" i="14"/>
  <c r="J7" i="14"/>
  <c r="J8" i="14"/>
  <c r="J9" i="14"/>
  <c r="J10" i="14"/>
  <c r="J4" i="14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4" i="13"/>
  <c r="I20" i="19" l="1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G14" i="17" l="1"/>
  <c r="G13" i="17"/>
  <c r="G12" i="17"/>
  <c r="G11" i="17"/>
  <c r="G10" i="17"/>
  <c r="G9" i="17"/>
  <c r="G8" i="17"/>
  <c r="G7" i="17"/>
  <c r="G6" i="17"/>
  <c r="G5" i="17"/>
  <c r="G4" i="17"/>
  <c r="G3" i="17"/>
  <c r="G2" i="17"/>
  <c r="P111" i="1" l="1"/>
  <c r="F111" i="1"/>
  <c r="P110" i="1"/>
  <c r="F110" i="1"/>
  <c r="P109" i="1"/>
  <c r="F109" i="1"/>
  <c r="P108" i="1"/>
  <c r="F108" i="1"/>
  <c r="P107" i="1"/>
  <c r="F107" i="1"/>
  <c r="P106" i="1"/>
  <c r="F106" i="1"/>
  <c r="P105" i="1"/>
  <c r="F105" i="1"/>
  <c r="P104" i="1"/>
  <c r="F104" i="1"/>
  <c r="P103" i="1"/>
  <c r="F103" i="1"/>
  <c r="P102" i="1"/>
  <c r="F102" i="1"/>
  <c r="P101" i="1"/>
  <c r="F101" i="1"/>
  <c r="P100" i="1"/>
  <c r="F100" i="1"/>
  <c r="P99" i="1"/>
  <c r="F99" i="1"/>
  <c r="P98" i="1"/>
  <c r="F98" i="1"/>
  <c r="P97" i="1"/>
  <c r="F97" i="1"/>
  <c r="P96" i="1"/>
  <c r="F96" i="1"/>
  <c r="P95" i="1"/>
  <c r="F95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<sst xmlns="http://schemas.openxmlformats.org/spreadsheetml/2006/main" count="1023" uniqueCount="361">
  <si>
    <t>Category</t>
  </si>
  <si>
    <t>Subcategory</t>
  </si>
  <si>
    <t>Active Date</t>
  </si>
  <si>
    <t>Part Number</t>
  </si>
  <si>
    <t>Product</t>
  </si>
  <si>
    <t>Purchase Price</t>
  </si>
  <si>
    <t>28th Jan</t>
  </si>
  <si>
    <t>29th Jan</t>
  </si>
  <si>
    <t>30th Jan</t>
  </si>
  <si>
    <t>31st Jan</t>
  </si>
  <si>
    <t>01st Feb</t>
  </si>
  <si>
    <t>2nd Feb</t>
  </si>
  <si>
    <t>3rd Feb</t>
  </si>
  <si>
    <t>Total 7 Days Sale</t>
  </si>
  <si>
    <t>Value</t>
  </si>
  <si>
    <t>B00JP2LK08</t>
  </si>
  <si>
    <t>Lenovo</t>
  </si>
  <si>
    <t>B011IRCV8C</t>
  </si>
  <si>
    <t>Laptop</t>
  </si>
  <si>
    <t>Acer</t>
  </si>
  <si>
    <t>B00KG61YPS</t>
  </si>
  <si>
    <t>NX.MJNSI.001</t>
  </si>
  <si>
    <t>B00K1CQI8A</t>
  </si>
  <si>
    <t>B017GWPTZU</t>
  </si>
  <si>
    <t>NX.MVPSI.001</t>
  </si>
  <si>
    <t>B017CUOTBG</t>
  </si>
  <si>
    <t>NX.G1USI.010</t>
  </si>
  <si>
    <t>B015Q5WQC8</t>
  </si>
  <si>
    <t>NX.MVHSI.043</t>
  </si>
  <si>
    <t>B017GZTQII</t>
  </si>
  <si>
    <t>NX.G0YSI.001</t>
  </si>
  <si>
    <t>B015A19G6M</t>
  </si>
  <si>
    <t>NX.MZ8SI.009</t>
  </si>
  <si>
    <t>B0166II0V0</t>
  </si>
  <si>
    <t>Nx.Myvsi.005</t>
  </si>
  <si>
    <t>B016F8SP9S</t>
  </si>
  <si>
    <t>NX.G2JSI.005</t>
  </si>
  <si>
    <t>B017D37AMW</t>
  </si>
  <si>
    <t>NX.MVMSI.046</t>
  </si>
  <si>
    <t>B017GX8HY4</t>
  </si>
  <si>
    <t>NX.MVHSI.056</t>
  </si>
  <si>
    <t>B017D47EVS</t>
  </si>
  <si>
    <t>NX.G9CSI.001</t>
  </si>
  <si>
    <t>B017DHV17I</t>
  </si>
  <si>
    <t>NX.MVMSI.035</t>
  </si>
  <si>
    <t>B0168PP1R2</t>
  </si>
  <si>
    <t>NX.G2KSI.009</t>
  </si>
  <si>
    <t>B017CW85P0</t>
  </si>
  <si>
    <t>NX.G2YSI.001</t>
  </si>
  <si>
    <t>B017GUN48Q</t>
  </si>
  <si>
    <t>NX.MVMSI.045</t>
  </si>
  <si>
    <t>B017GXN37A</t>
  </si>
  <si>
    <t>NX.MVHSI.039</t>
  </si>
  <si>
    <t>B017CTYUVG</t>
  </si>
  <si>
    <t>NX.MUYSI.001</t>
  </si>
  <si>
    <t>B01711KYNI</t>
  </si>
  <si>
    <t>NX.G1TSI.020</t>
  </si>
  <si>
    <t>B017DDX1NE</t>
  </si>
  <si>
    <t>NX.G1TSI.016</t>
  </si>
  <si>
    <t>B017DEAP2I</t>
  </si>
  <si>
    <t>NX.G3ESI.001</t>
  </si>
  <si>
    <t>B017GUDQOS</t>
  </si>
  <si>
    <t>B017CY9XZY</t>
  </si>
  <si>
    <t>NX.MVMSI.043</t>
  </si>
  <si>
    <t>B018IJITPW</t>
  </si>
  <si>
    <t>NX.MYSKI.009</t>
  </si>
  <si>
    <t>Apple</t>
  </si>
  <si>
    <t>B00VBGPA0C</t>
  </si>
  <si>
    <t>B00VBHQU78</t>
  </si>
  <si>
    <t>B00VBH9G8S</t>
  </si>
  <si>
    <t>Dell</t>
  </si>
  <si>
    <t>B00MECLP0Q</t>
  </si>
  <si>
    <t>B00O4WJICQ</t>
  </si>
  <si>
    <t>B014KV1QAW</t>
  </si>
  <si>
    <t>B00LKCWUSW</t>
  </si>
  <si>
    <t>B00Z9CUC66</t>
  </si>
  <si>
    <t>B011298MAC</t>
  </si>
  <si>
    <t>B011298G12</t>
  </si>
  <si>
    <t>B010A97GD4</t>
  </si>
  <si>
    <t>B013OXUNL0</t>
  </si>
  <si>
    <t>B00Z9CUVMG</t>
  </si>
  <si>
    <t>B014J2BHXI</t>
  </si>
  <si>
    <t>B015Q89J4S</t>
  </si>
  <si>
    <t>B018S8WBZM</t>
  </si>
  <si>
    <t>B01BBKC3VQ</t>
  </si>
  <si>
    <t>B014COL6PC</t>
  </si>
  <si>
    <t>B0151OVIMS</t>
  </si>
  <si>
    <t>B016K67VW2</t>
  </si>
  <si>
    <t>B00YDX0WLW</t>
  </si>
  <si>
    <t>B01824B6DK</t>
  </si>
  <si>
    <t>B014COKVNK</t>
  </si>
  <si>
    <t>B017H4M4X2</t>
  </si>
  <si>
    <t>B017B8AF2G</t>
  </si>
  <si>
    <t>Samsung</t>
  </si>
  <si>
    <t>B00RVA7E60</t>
  </si>
  <si>
    <t>B00ZWSB32O</t>
  </si>
  <si>
    <t>B013HPMJNK</t>
  </si>
  <si>
    <t>B00LSPH89C</t>
  </si>
  <si>
    <t>B008IEGRYS</t>
  </si>
  <si>
    <t>B00TOFCONI</t>
  </si>
  <si>
    <t>B00JHDO1NS</t>
  </si>
  <si>
    <t>B00ZU1K5T0</t>
  </si>
  <si>
    <t>B00UTGYT0W</t>
  </si>
  <si>
    <t>B00UWI81D8</t>
  </si>
  <si>
    <t>B00SF8UNE2</t>
  </si>
  <si>
    <t>B00T4GLD16</t>
  </si>
  <si>
    <t>B014DYVWWS</t>
  </si>
  <si>
    <t>B00RVA85X6</t>
  </si>
  <si>
    <t>B010B3Y86C</t>
  </si>
  <si>
    <t>B016188Q64</t>
  </si>
  <si>
    <t>B0151HYPDE</t>
  </si>
  <si>
    <t>B0151I8WQO</t>
  </si>
  <si>
    <t>B014UWQ7NC</t>
  </si>
  <si>
    <t>B01618MY62</t>
  </si>
  <si>
    <t>B014F6U5N6</t>
  </si>
  <si>
    <t>B014F6UGP8</t>
  </si>
  <si>
    <t>B00T4GL6AY</t>
  </si>
  <si>
    <t>B013UTLMNG</t>
  </si>
  <si>
    <t>B00RVA8F72</t>
  </si>
  <si>
    <t>B00UTGZD52</t>
  </si>
  <si>
    <t>B00UTGZ0GO</t>
  </si>
  <si>
    <t>B0079JZ4O2</t>
  </si>
  <si>
    <t>B00T4GLGMM</t>
  </si>
  <si>
    <t>B0161959NQ</t>
  </si>
  <si>
    <t>B011EW69EI</t>
  </si>
  <si>
    <t>B00KWDKL4K</t>
  </si>
  <si>
    <t>B00OFRKT1Y</t>
  </si>
  <si>
    <t>B00L5JVGFI</t>
  </si>
  <si>
    <t>B015J6DWL8</t>
  </si>
  <si>
    <t>B013DLMLEA</t>
  </si>
  <si>
    <t>B00LGITVU0</t>
  </si>
  <si>
    <t>B015J6B94U</t>
  </si>
  <si>
    <t>B015GZH4TS</t>
  </si>
  <si>
    <t>B013RCGHZO</t>
  </si>
  <si>
    <t>B015KQIY1U</t>
  </si>
  <si>
    <t>B012MWEH5M</t>
  </si>
  <si>
    <t>B00TAZDOXG</t>
  </si>
  <si>
    <t>B00XPQWNEC</t>
  </si>
  <si>
    <t>B00TX5OIZG</t>
  </si>
  <si>
    <t>B012NSGMU8</t>
  </si>
  <si>
    <t>B012NSG0TQ</t>
  </si>
  <si>
    <t>B013W4Y18W</t>
  </si>
  <si>
    <t>B0133W68YI</t>
  </si>
  <si>
    <t>B01B3EUJ2U</t>
  </si>
  <si>
    <t>B013HXGVWC</t>
  </si>
  <si>
    <t>B013HWUT3U</t>
  </si>
  <si>
    <t>Power Bank</t>
  </si>
  <si>
    <t>B00ZKOC928</t>
  </si>
  <si>
    <t>B016XTTBX8</t>
  </si>
  <si>
    <t>B00ZKQ9B68</t>
  </si>
  <si>
    <t>B016XTVKTQ</t>
  </si>
  <si>
    <t>B00H4XBR9E</t>
  </si>
  <si>
    <t>B00H4XC8FQ</t>
  </si>
  <si>
    <t>B00OTWRASA</t>
  </si>
  <si>
    <t>B00OTWS0L6</t>
  </si>
  <si>
    <t>B0096V3STO</t>
  </si>
  <si>
    <t>B00GRLYOPI</t>
  </si>
  <si>
    <t>B00OTWWP0S</t>
  </si>
  <si>
    <t>B00IFU1Q4G</t>
  </si>
  <si>
    <t>B00KVL8DRK</t>
  </si>
  <si>
    <t>B00KVL8H0I</t>
  </si>
  <si>
    <t>B014L2BXJ4</t>
  </si>
  <si>
    <t>B014L2BQ64</t>
  </si>
  <si>
    <t>Fill the Data as per headline</t>
  </si>
  <si>
    <t>?</t>
  </si>
  <si>
    <t>Content</t>
  </si>
  <si>
    <t>Brand</t>
  </si>
  <si>
    <t>Combine the Text from Colume A and B</t>
  </si>
  <si>
    <t>With the help of Formula show last 3 value from Contect Colum</t>
  </si>
  <si>
    <t>with the help of "Text to Colum" split the value from "."</t>
  </si>
  <si>
    <t>Date</t>
  </si>
  <si>
    <t>Change the formate and convert the number into date</t>
  </si>
  <si>
    <t>Highlight Duplicate Value</t>
  </si>
  <si>
    <t>Click on "Text to Columns" Option</t>
  </si>
  <si>
    <t>Mention the Separator in "Other :", in this case the separetor is "."</t>
  </si>
  <si>
    <t>Selling Price</t>
  </si>
  <si>
    <t>Balance Stock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</si>
  <si>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</si>
  <si>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</si>
  <si>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</si>
  <si>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</si>
  <si>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</si>
  <si>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</si>
  <si>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</si>
  <si>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</si>
  <si>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</si>
  <si>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</si>
  <si>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</si>
  <si>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</si>
  <si>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</si>
  <si>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</si>
  <si>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</si>
  <si>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</si>
  <si>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</si>
  <si>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</si>
  <si>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21</t>
  </si>
  <si>
    <t>Product 22</t>
  </si>
  <si>
    <t>Product 23</t>
  </si>
  <si>
    <t>Product 24</t>
  </si>
  <si>
    <t>Product 25</t>
  </si>
  <si>
    <t>Product 27</t>
  </si>
  <si>
    <t>Product 34</t>
  </si>
  <si>
    <t>Product 37</t>
  </si>
  <si>
    <t>Product 42</t>
  </si>
  <si>
    <t>Product 43</t>
  </si>
  <si>
    <t>Product 44</t>
  </si>
  <si>
    <t>Product 47</t>
  </si>
  <si>
    <t>Product 68</t>
  </si>
  <si>
    <t>Product 94</t>
  </si>
  <si>
    <t>Product 99</t>
  </si>
  <si>
    <t>Product 104</t>
  </si>
  <si>
    <t>Product 105</t>
  </si>
  <si>
    <t>Product 107</t>
  </si>
  <si>
    <t>Product 109</t>
  </si>
  <si>
    <t>Product 123</t>
  </si>
  <si>
    <t>Product 131</t>
  </si>
  <si>
    <t>Product 133</t>
  </si>
  <si>
    <t>Product 134</t>
  </si>
  <si>
    <t>Product 174</t>
  </si>
  <si>
    <t>Product 176</t>
  </si>
  <si>
    <t>Product 183</t>
  </si>
  <si>
    <t>Product 186</t>
  </si>
  <si>
    <t>Product 187</t>
  </si>
  <si>
    <t>Product 189</t>
  </si>
  <si>
    <t>Product 192</t>
  </si>
  <si>
    <t>Product 193</t>
  </si>
  <si>
    <t>Product 195</t>
  </si>
  <si>
    <t>Product 197</t>
  </si>
  <si>
    <t>Product 198</t>
  </si>
  <si>
    <t>Product 199</t>
  </si>
  <si>
    <t>Product 201</t>
  </si>
  <si>
    <t>Product 202</t>
  </si>
  <si>
    <t>Product 203</t>
  </si>
  <si>
    <t>Product 205</t>
  </si>
  <si>
    <t>Product 206</t>
  </si>
  <si>
    <t>Product 207</t>
  </si>
  <si>
    <t>Product 209</t>
  </si>
  <si>
    <t>Product 215</t>
  </si>
  <si>
    <t>Product 217</t>
  </si>
  <si>
    <t>Product 218</t>
  </si>
  <si>
    <t>Product 226</t>
  </si>
  <si>
    <t>Product 227</t>
  </si>
  <si>
    <t>Product 230</t>
  </si>
  <si>
    <t>Product 231</t>
  </si>
  <si>
    <t>Product 235</t>
  </si>
  <si>
    <t>Product 237</t>
  </si>
  <si>
    <t>Product 238</t>
  </si>
  <si>
    <t>Product 239</t>
  </si>
  <si>
    <t>Product 242</t>
  </si>
  <si>
    <t>Product 245</t>
  </si>
  <si>
    <t>Product 248</t>
  </si>
  <si>
    <t>Product 249</t>
  </si>
  <si>
    <t>Product 250</t>
  </si>
  <si>
    <t>Product 251</t>
  </si>
  <si>
    <t>Product 253</t>
  </si>
  <si>
    <t>Product 255</t>
  </si>
  <si>
    <t>Product 256</t>
  </si>
  <si>
    <t>Product 257</t>
  </si>
  <si>
    <t>Product 258</t>
  </si>
  <si>
    <t>Product 259</t>
  </si>
  <si>
    <t>Product 260</t>
  </si>
  <si>
    <t>Product 262</t>
  </si>
  <si>
    <t>Product 268</t>
  </si>
  <si>
    <t>Product 269</t>
  </si>
  <si>
    <t>Product 270</t>
  </si>
  <si>
    <t>Product 271</t>
  </si>
  <si>
    <t>Product 273</t>
  </si>
  <si>
    <t>Product 274</t>
  </si>
  <si>
    <t>Product 275</t>
  </si>
  <si>
    <t>Product 276</t>
  </si>
  <si>
    <t>Product 277</t>
  </si>
  <si>
    <t>Product 279</t>
  </si>
  <si>
    <t>Product 280</t>
  </si>
  <si>
    <t>Product 284</t>
  </si>
  <si>
    <t>Product 285</t>
  </si>
  <si>
    <t>Product 286</t>
  </si>
  <si>
    <t>Product 296</t>
  </si>
  <si>
    <t>Product 320</t>
  </si>
  <si>
    <t>Product 322</t>
  </si>
  <si>
    <t>Product 323</t>
  </si>
  <si>
    <t>Product 324</t>
  </si>
  <si>
    <t>Product 325</t>
  </si>
  <si>
    <t>Product 326</t>
  </si>
  <si>
    <t>Product 327</t>
  </si>
  <si>
    <t>Product 330</t>
  </si>
  <si>
    <t>Product 331</t>
  </si>
  <si>
    <t>Product 332</t>
  </si>
  <si>
    <t>Product 333</t>
  </si>
  <si>
    <t>Product 334</t>
  </si>
  <si>
    <t>Product 347</t>
  </si>
  <si>
    <t>Product 352</t>
  </si>
  <si>
    <t>Product 353</t>
  </si>
  <si>
    <t>Product 356</t>
  </si>
  <si>
    <t>Product 358</t>
  </si>
  <si>
    <t>Points to Cover</t>
  </si>
  <si>
    <t>Subtotal</t>
  </si>
  <si>
    <t>Autosum</t>
  </si>
  <si>
    <t>Sum IF</t>
  </si>
  <si>
    <r>
      <t xml:space="preserve">From </t>
    </r>
    <r>
      <rPr>
        <b/>
        <sz val="11"/>
        <color theme="1"/>
        <rFont val="Calibri"/>
        <family val="2"/>
        <scheme val="minor"/>
      </rPr>
      <t>Part Number</t>
    </r>
    <r>
      <rPr>
        <sz val="11"/>
        <color theme="1"/>
        <rFont val="Calibri"/>
        <family val="2"/>
        <scheme val="minor"/>
      </rPr>
      <t xml:space="preserve"> number find the Stock Quantity</t>
    </r>
  </si>
  <si>
    <t>B00000001</t>
  </si>
  <si>
    <t>Sr. No.</t>
  </si>
  <si>
    <t>Sale Data</t>
  </si>
  <si>
    <t>GoPro</t>
  </si>
  <si>
    <t>Camera</t>
  </si>
  <si>
    <t>Monitor</t>
  </si>
  <si>
    <t>Mount</t>
  </si>
  <si>
    <t>Headset</t>
  </si>
  <si>
    <t>Honeywell</t>
  </si>
  <si>
    <t>Olympus</t>
  </si>
  <si>
    <t>Point &amp; Shot</t>
  </si>
  <si>
    <t>Rapoo</t>
  </si>
  <si>
    <t>Keyboard</t>
  </si>
  <si>
    <t>Mouse</t>
  </si>
  <si>
    <t>TV</t>
  </si>
  <si>
    <t>RAPOO</t>
  </si>
  <si>
    <t>TestHYD7-374194712-778239</t>
  </si>
  <si>
    <t>TestMAA4-374194712-778240</t>
  </si>
  <si>
    <t>TestBOM1-374194712-778241</t>
  </si>
  <si>
    <t>TestHYD7-374194712-778242</t>
  </si>
  <si>
    <t>TestBOM1-374194712-778243</t>
  </si>
  <si>
    <t>TestMAA4-374194712-778244</t>
  </si>
  <si>
    <t>TestHYD7-374194712-778245</t>
  </si>
  <si>
    <t>TestBOM1-374194712-778246</t>
  </si>
  <si>
    <t>TestMAA4-374194712-778247</t>
  </si>
  <si>
    <t>TestHYD7-374194712-778248</t>
  </si>
  <si>
    <t>TestBOM1-374194712-778249</t>
  </si>
  <si>
    <t>TestMAA4-374194712-778250</t>
  </si>
  <si>
    <t>TestBOM1-374194712-778251</t>
  </si>
  <si>
    <t>TestBOM1-374194712-778252</t>
  </si>
  <si>
    <t>TestHYD7-374194712-778253</t>
  </si>
  <si>
    <t>TestMAA4-374194712-778254</t>
  </si>
  <si>
    <t>TestHYD7-374194712-778255</t>
  </si>
  <si>
    <t>TestBOM1-374194712-778256</t>
  </si>
  <si>
    <t>samSung</t>
  </si>
  <si>
    <t>brand NAME</t>
  </si>
  <si>
    <t>Manfrotto</t>
  </si>
  <si>
    <t>gOPro</t>
  </si>
  <si>
    <t>thermaltake</t>
  </si>
  <si>
    <t>Cooler master</t>
  </si>
  <si>
    <t>In Contect data, location is menstion: eg.: BOM is location, use formula separate the location in value colum</t>
  </si>
  <si>
    <t>NX</t>
  </si>
  <si>
    <t>MVPSI</t>
  </si>
  <si>
    <t>G1USI</t>
  </si>
  <si>
    <t>G0YSI</t>
  </si>
  <si>
    <t>Nx</t>
  </si>
  <si>
    <t>Myvsi</t>
  </si>
  <si>
    <t>MVMSI</t>
  </si>
  <si>
    <t>G9CSI</t>
  </si>
  <si>
    <t>G2KSI</t>
  </si>
  <si>
    <t>ABC</t>
  </si>
  <si>
    <t>DEF</t>
  </si>
  <si>
    <t>GHI</t>
  </si>
  <si>
    <t>KLM</t>
  </si>
  <si>
    <t>NOP</t>
  </si>
  <si>
    <t>QRS</t>
  </si>
  <si>
    <t>TUV</t>
  </si>
  <si>
    <t>WXY</t>
  </si>
  <si>
    <t>ASIN</t>
  </si>
  <si>
    <t>Qty</t>
  </si>
  <si>
    <t>Total Qty</t>
  </si>
  <si>
    <t>Plot Total Qty from Column B in Column H using Sumif Formula for respective 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</si>
</sst>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1" applyAlignment="1" applyProtection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1" fontId="2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Balance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Chart!$A$2:$A$10</c:f>
              <c:strCache>
                <c:ptCount val="9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</c:strCache>
            </c:strRef>
          </c:cat>
          <c:val>
            <c:numRef>
              <c:f>Chart!$B$2:$B$10</c:f>
              <c:numCache>
                <c:formatCode>General</c:formatCode>
                <c:ptCount val="9"/>
                <c:pt idx="0">
                  <c:v>67</c:v>
                </c:pt>
                <c:pt idx="1">
                  <c:v>43</c:v>
                </c:pt>
                <c:pt idx="2">
                  <c:v>53</c:v>
                </c:pt>
                <c:pt idx="3">
                  <c:v>23</c:v>
                </c:pt>
                <c:pt idx="4">
                  <c:v>12</c:v>
                </c:pt>
                <c:pt idx="5">
                  <c:v>5</c:v>
                </c:pt>
                <c:pt idx="6">
                  <c:v>1</c:v>
                </c:pt>
                <c:pt idx="7">
                  <c:v>15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B-4BC7-9EF2-BBEE0F60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30363448"/>
        <c:axId val="530363840"/>
      </c:barChart>
      <c:catAx>
        <c:axId val="5303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63840"/>
        <c:crosses val="autoZero"/>
        <c:auto val="1"/>
        <c:lblAlgn val="ctr"/>
        <c:lblOffset val="100"/>
        <c:noMultiLvlLbl val="0"/>
      </c:catAx>
      <c:valAx>
        <c:axId val="5303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63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72</xdr:row>
      <xdr:rowOff>91440</xdr:rowOff>
    </xdr:from>
    <xdr:to>
      <xdr:col>9</xdr:col>
      <xdr:colOff>575310</xdr:colOff>
      <xdr:row>100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26895-504F-4619-B09B-500353DF9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754" t="37635" r="29158" b="12803"/>
        <a:stretch/>
      </xdr:blipFill>
      <xdr:spPr>
        <a:xfrm>
          <a:off x="45720" y="13258800"/>
          <a:ext cx="7147560" cy="5097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129540</xdr:rowOff>
    </xdr:from>
    <xdr:to>
      <xdr:col>9</xdr:col>
      <xdr:colOff>537210</xdr:colOff>
      <xdr:row>132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3B90FC-D793-4366-9F78-83D04C33A8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29" t="37561" r="29241" b="13248"/>
        <a:stretch/>
      </xdr:blipFill>
      <xdr:spPr>
        <a:xfrm>
          <a:off x="0" y="19149060"/>
          <a:ext cx="7155180" cy="5059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4762</xdr:rowOff>
    </xdr:from>
    <xdr:to>
      <xdr:col>13</xdr:col>
      <xdr:colOff>219075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1"/>
  <sheetViews>
    <sheetView tabSelected="1" workbookViewId="0">
      <pane ySplit="1" topLeftCell="A77" activePane="bottomLeft" state="frozen"/>
      <selection pane="bottomLeft" activeCell="G83" sqref="G83"/>
    </sheetView>
  </sheetViews>
  <sheetFormatPr defaultRowHeight="14.5" x14ac:dyDescent="0.35"/>
  <cols>
    <col min="1" max="1" width="13.81640625" bestFit="1" customWidth="1"/>
    <col min="2" max="2" width="11.453125" customWidth="1"/>
    <col min="3" max="3" width="11.81640625" customWidth="1"/>
    <col min="4" max="4" width="11.1796875" customWidth="1"/>
    <col min="5" max="5" width="11.26953125" bestFit="1" customWidth="1"/>
    <col min="6" max="6" width="14" style="32" customWidth="1"/>
    <col min="7" max="7" width="13.1796875" style="32" bestFit="1" customWidth="1"/>
    <col min="8" max="8" width="14" style="32" bestFit="1" customWidth="1"/>
    <col min="9" max="11" width="8.1796875" bestFit="1" customWidth="1"/>
    <col min="12" max="12" width="7.81640625" bestFit="1" customWidth="1"/>
    <col min="13" max="13" width="8.26953125" bestFit="1" customWidth="1"/>
    <col min="14" max="14" width="8" bestFit="1" customWidth="1"/>
    <col min="15" max="15" width="7.54296875" bestFit="1" customWidth="1"/>
    <col min="16" max="16" width="15.7265625" bestFit="1" customWidth="1"/>
  </cols>
  <sheetData>
    <row r="1" spans="1:16" x14ac:dyDescent="0.35">
      <c r="A1" s="1" t="s">
        <v>3</v>
      </c>
      <c r="B1" s="1" t="s">
        <v>0</v>
      </c>
      <c r="C1" s="1" t="s">
        <v>1</v>
      </c>
      <c r="D1" s="2" t="s">
        <v>2</v>
      </c>
      <c r="E1" s="1" t="s">
        <v>4</v>
      </c>
      <c r="F1" s="3" t="s">
        <v>175</v>
      </c>
      <c r="G1" s="1" t="s">
        <v>176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1" t="s">
        <v>13</v>
      </c>
    </row>
    <row r="2" spans="1:16" x14ac:dyDescent="0.35">
      <c r="A2" s="10" t="s">
        <v>67</v>
      </c>
      <c r="B2" s="5" t="s">
        <v>306</v>
      </c>
      <c r="C2" s="5" t="s">
        <v>66</v>
      </c>
      <c r="D2" s="6">
        <v>43695</v>
      </c>
      <c r="E2" s="7" t="s">
        <v>201</v>
      </c>
      <c r="F2" s="30">
        <f t="shared" ref="F2:F33" si="0">H2+(H2*50%)</f>
        <v>87072</v>
      </c>
      <c r="G2" s="31">
        <v>1</v>
      </c>
      <c r="H2" s="30">
        <v>58048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9">
        <f t="shared" ref="P2:P33" si="1">SUM(I2:O2)</f>
        <v>0</v>
      </c>
    </row>
    <row r="3" spans="1:16" x14ac:dyDescent="0.35">
      <c r="A3" s="10" t="s">
        <v>68</v>
      </c>
      <c r="B3" s="5" t="s">
        <v>306</v>
      </c>
      <c r="C3" s="5" t="s">
        <v>66</v>
      </c>
      <c r="D3" s="6">
        <v>43751</v>
      </c>
      <c r="E3" s="7" t="s">
        <v>202</v>
      </c>
      <c r="F3" s="30">
        <f t="shared" si="0"/>
        <v>96321</v>
      </c>
      <c r="G3" s="31">
        <v>27</v>
      </c>
      <c r="H3" s="30">
        <v>64214</v>
      </c>
      <c r="I3" s="5">
        <v>9</v>
      </c>
      <c r="J3" s="5">
        <v>5</v>
      </c>
      <c r="K3" s="5">
        <v>5</v>
      </c>
      <c r="L3" s="5">
        <v>3</v>
      </c>
      <c r="M3" s="5">
        <v>2</v>
      </c>
      <c r="N3" s="5">
        <v>1</v>
      </c>
      <c r="O3" s="5">
        <v>7</v>
      </c>
      <c r="P3" s="9">
        <f t="shared" si="1"/>
        <v>32</v>
      </c>
    </row>
    <row r="4" spans="1:16" x14ac:dyDescent="0.35">
      <c r="A4" s="10" t="s">
        <v>69</v>
      </c>
      <c r="B4" s="5" t="s">
        <v>306</v>
      </c>
      <c r="C4" s="5" t="s">
        <v>66</v>
      </c>
      <c r="D4" s="6">
        <v>43765</v>
      </c>
      <c r="E4" s="7" t="s">
        <v>203</v>
      </c>
      <c r="F4" s="30">
        <f t="shared" si="0"/>
        <v>145209</v>
      </c>
      <c r="G4" s="31">
        <v>26</v>
      </c>
      <c r="H4" s="30">
        <v>96806</v>
      </c>
      <c r="I4" s="5">
        <v>3</v>
      </c>
      <c r="J4" s="5">
        <v>0</v>
      </c>
      <c r="K4" s="5">
        <v>1</v>
      </c>
      <c r="L4" s="5">
        <v>0</v>
      </c>
      <c r="M4" s="5">
        <v>4</v>
      </c>
      <c r="N4" s="5">
        <v>0</v>
      </c>
      <c r="O4" s="5">
        <v>3</v>
      </c>
      <c r="P4" s="9">
        <f t="shared" si="1"/>
        <v>11</v>
      </c>
    </row>
    <row r="5" spans="1:16" x14ac:dyDescent="0.35">
      <c r="A5" s="10" t="s">
        <v>71</v>
      </c>
      <c r="B5" s="5" t="s">
        <v>303</v>
      </c>
      <c r="C5" s="5" t="s">
        <v>308</v>
      </c>
      <c r="D5" s="6">
        <v>43744</v>
      </c>
      <c r="E5" s="7" t="s">
        <v>204</v>
      </c>
      <c r="F5" s="30">
        <f t="shared" si="0"/>
        <v>37365</v>
      </c>
      <c r="G5" s="31">
        <v>42</v>
      </c>
      <c r="H5" s="30">
        <v>24910</v>
      </c>
      <c r="I5" s="5">
        <v>8</v>
      </c>
      <c r="J5" s="5">
        <v>4</v>
      </c>
      <c r="K5" s="5">
        <v>2</v>
      </c>
      <c r="L5" s="5">
        <v>1</v>
      </c>
      <c r="M5" s="5">
        <v>2</v>
      </c>
      <c r="N5" s="5">
        <v>7</v>
      </c>
      <c r="O5" s="5">
        <v>7</v>
      </c>
      <c r="P5" s="9">
        <f t="shared" si="1"/>
        <v>31</v>
      </c>
    </row>
    <row r="6" spans="1:16" x14ac:dyDescent="0.35">
      <c r="A6" s="10" t="s">
        <v>72</v>
      </c>
      <c r="B6" s="5" t="s">
        <v>303</v>
      </c>
      <c r="C6" s="5" t="s">
        <v>308</v>
      </c>
      <c r="D6" s="6">
        <v>43775</v>
      </c>
      <c r="E6" s="7" t="s">
        <v>205</v>
      </c>
      <c r="F6" s="30">
        <f t="shared" si="0"/>
        <v>38589</v>
      </c>
      <c r="G6" s="31">
        <v>1</v>
      </c>
      <c r="H6" s="30">
        <v>25726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 t="shared" si="1"/>
        <v>0</v>
      </c>
    </row>
    <row r="7" spans="1:16" x14ac:dyDescent="0.35">
      <c r="A7" s="10" t="s">
        <v>73</v>
      </c>
      <c r="B7" s="5" t="s">
        <v>303</v>
      </c>
      <c r="C7" s="5" t="s">
        <v>308</v>
      </c>
      <c r="D7" s="6">
        <v>43800</v>
      </c>
      <c r="E7" s="7" t="s">
        <v>206</v>
      </c>
      <c r="F7" s="30">
        <f t="shared" si="0"/>
        <v>66630</v>
      </c>
      <c r="G7" s="31">
        <v>1</v>
      </c>
      <c r="H7" s="30">
        <v>44420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9">
        <f t="shared" si="1"/>
        <v>0</v>
      </c>
    </row>
    <row r="8" spans="1:16" x14ac:dyDescent="0.35">
      <c r="A8" s="7" t="s">
        <v>74</v>
      </c>
      <c r="B8" s="5" t="s">
        <v>311</v>
      </c>
      <c r="C8" s="5" t="s">
        <v>310</v>
      </c>
      <c r="D8" s="6">
        <v>41876</v>
      </c>
      <c r="E8" s="7" t="s">
        <v>207</v>
      </c>
      <c r="F8" s="30">
        <f t="shared" si="0"/>
        <v>41970</v>
      </c>
      <c r="G8" s="31">
        <v>1</v>
      </c>
      <c r="H8" s="30">
        <v>27980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9">
        <f t="shared" si="1"/>
        <v>0</v>
      </c>
    </row>
    <row r="9" spans="1:16" x14ac:dyDescent="0.35">
      <c r="A9" s="10" t="s">
        <v>75</v>
      </c>
      <c r="B9" s="5" t="s">
        <v>312</v>
      </c>
      <c r="C9" s="5" t="s">
        <v>310</v>
      </c>
      <c r="D9" s="6">
        <v>43747</v>
      </c>
      <c r="E9" s="7" t="s">
        <v>208</v>
      </c>
      <c r="F9" s="30">
        <f t="shared" si="0"/>
        <v>44400</v>
      </c>
      <c r="G9" s="31">
        <v>66</v>
      </c>
      <c r="H9" s="30">
        <v>29600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9">
        <f t="shared" si="1"/>
        <v>0</v>
      </c>
    </row>
    <row r="10" spans="1:16" x14ac:dyDescent="0.35">
      <c r="A10" s="10" t="s">
        <v>76</v>
      </c>
      <c r="B10" s="5" t="s">
        <v>311</v>
      </c>
      <c r="C10" s="5" t="s">
        <v>310</v>
      </c>
      <c r="D10" s="6">
        <v>43755</v>
      </c>
      <c r="E10" s="7" t="s">
        <v>209</v>
      </c>
      <c r="F10" s="30">
        <f t="shared" si="0"/>
        <v>46456.5</v>
      </c>
      <c r="G10" s="31">
        <v>18</v>
      </c>
      <c r="H10" s="30">
        <v>30971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9">
        <f t="shared" si="1"/>
        <v>1</v>
      </c>
    </row>
    <row r="11" spans="1:16" x14ac:dyDescent="0.35">
      <c r="A11" s="11" t="s">
        <v>77</v>
      </c>
      <c r="B11" s="5" t="s">
        <v>312</v>
      </c>
      <c r="C11" s="5" t="s">
        <v>310</v>
      </c>
      <c r="D11" s="6">
        <v>43755</v>
      </c>
      <c r="E11" s="7" t="s">
        <v>210</v>
      </c>
      <c r="F11" s="30">
        <f t="shared" si="0"/>
        <v>51912</v>
      </c>
      <c r="G11" s="31">
        <v>10</v>
      </c>
      <c r="H11" s="30">
        <v>34608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9">
        <f t="shared" si="1"/>
        <v>1</v>
      </c>
    </row>
    <row r="12" spans="1:16" x14ac:dyDescent="0.35">
      <c r="A12" s="11" t="s">
        <v>78</v>
      </c>
      <c r="B12" s="5" t="s">
        <v>311</v>
      </c>
      <c r="C12" s="5" t="s">
        <v>310</v>
      </c>
      <c r="D12" s="6">
        <v>43724</v>
      </c>
      <c r="E12" s="7" t="s">
        <v>211</v>
      </c>
      <c r="F12" s="30">
        <f t="shared" si="0"/>
        <v>31314</v>
      </c>
      <c r="G12" s="31">
        <v>17</v>
      </c>
      <c r="H12" s="30">
        <v>20876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9">
        <f t="shared" si="1"/>
        <v>0</v>
      </c>
    </row>
    <row r="13" spans="1:16" x14ac:dyDescent="0.35">
      <c r="A13" s="11" t="s">
        <v>79</v>
      </c>
      <c r="B13" s="5" t="s">
        <v>311</v>
      </c>
      <c r="C13" s="5" t="s">
        <v>310</v>
      </c>
      <c r="D13" s="12">
        <v>43755</v>
      </c>
      <c r="E13" s="7" t="s">
        <v>212</v>
      </c>
      <c r="F13" s="30">
        <f t="shared" si="0"/>
        <v>47796</v>
      </c>
      <c r="G13" s="31">
        <v>40</v>
      </c>
      <c r="H13" s="30">
        <v>31864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9">
        <f t="shared" si="1"/>
        <v>0</v>
      </c>
    </row>
    <row r="14" spans="1:16" x14ac:dyDescent="0.35">
      <c r="A14" s="11" t="s">
        <v>80</v>
      </c>
      <c r="B14" s="5" t="s">
        <v>312</v>
      </c>
      <c r="C14" s="5" t="s">
        <v>310</v>
      </c>
      <c r="D14" s="6">
        <v>43755</v>
      </c>
      <c r="E14" s="7" t="s">
        <v>213</v>
      </c>
      <c r="F14" s="30">
        <f t="shared" si="0"/>
        <v>38700</v>
      </c>
      <c r="G14" s="31">
        <v>21</v>
      </c>
      <c r="H14" s="30">
        <v>25800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9">
        <f t="shared" si="1"/>
        <v>0</v>
      </c>
    </row>
    <row r="15" spans="1:16" x14ac:dyDescent="0.35">
      <c r="A15" s="10" t="s">
        <v>81</v>
      </c>
      <c r="B15" s="5" t="s">
        <v>312</v>
      </c>
      <c r="C15" s="5" t="s">
        <v>310</v>
      </c>
      <c r="D15" s="6">
        <v>43747</v>
      </c>
      <c r="E15" s="7" t="s">
        <v>214</v>
      </c>
      <c r="F15" s="30">
        <f t="shared" si="0"/>
        <v>58117.5</v>
      </c>
      <c r="G15" s="31">
        <v>17</v>
      </c>
      <c r="H15" s="30">
        <v>38745</v>
      </c>
      <c r="I15" s="5">
        <v>0</v>
      </c>
      <c r="J15" s="5">
        <v>2</v>
      </c>
      <c r="K15" s="5">
        <v>0</v>
      </c>
      <c r="L15" s="5">
        <v>0</v>
      </c>
      <c r="M15" s="5">
        <v>2</v>
      </c>
      <c r="N15" s="5">
        <v>0</v>
      </c>
      <c r="O15" s="5">
        <v>0</v>
      </c>
      <c r="P15" s="9">
        <f t="shared" si="1"/>
        <v>4</v>
      </c>
    </row>
    <row r="16" spans="1:16" x14ac:dyDescent="0.35">
      <c r="A16" s="10" t="s">
        <v>82</v>
      </c>
      <c r="B16" s="5" t="s">
        <v>311</v>
      </c>
      <c r="C16" s="5" t="s">
        <v>310</v>
      </c>
      <c r="D16" s="6">
        <v>43750</v>
      </c>
      <c r="E16" s="7" t="s">
        <v>215</v>
      </c>
      <c r="F16" s="30">
        <f t="shared" si="0"/>
        <v>58207.5</v>
      </c>
      <c r="G16" s="31">
        <v>3</v>
      </c>
      <c r="H16" s="30">
        <v>38805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9">
        <f t="shared" si="1"/>
        <v>0</v>
      </c>
    </row>
    <row r="17" spans="1:16" x14ac:dyDescent="0.35">
      <c r="A17" s="10" t="s">
        <v>83</v>
      </c>
      <c r="B17" s="5" t="s">
        <v>312</v>
      </c>
      <c r="C17" s="5" t="s">
        <v>310</v>
      </c>
      <c r="D17" s="6">
        <v>43821</v>
      </c>
      <c r="E17" s="7" t="s">
        <v>216</v>
      </c>
      <c r="F17" s="30">
        <f t="shared" si="0"/>
        <v>40210.5</v>
      </c>
      <c r="G17" s="31">
        <v>48</v>
      </c>
      <c r="H17" s="30">
        <v>26807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9">
        <f t="shared" si="1"/>
        <v>0</v>
      </c>
    </row>
    <row r="18" spans="1:16" x14ac:dyDescent="0.35">
      <c r="A18" s="10" t="s">
        <v>84</v>
      </c>
      <c r="B18" s="5" t="s">
        <v>311</v>
      </c>
      <c r="C18" s="5" t="s">
        <v>310</v>
      </c>
      <c r="D18" s="6">
        <v>43863</v>
      </c>
      <c r="E18" s="7" t="s">
        <v>217</v>
      </c>
      <c r="F18" s="30">
        <f t="shared" si="0"/>
        <v>30900</v>
      </c>
      <c r="G18" s="31">
        <v>100</v>
      </c>
      <c r="H18" s="30">
        <v>20600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9">
        <f t="shared" si="1"/>
        <v>0</v>
      </c>
    </row>
    <row r="19" spans="1:16" x14ac:dyDescent="0.35">
      <c r="A19" s="10" t="s">
        <v>85</v>
      </c>
      <c r="B19" s="5" t="s">
        <v>303</v>
      </c>
      <c r="C19" s="5" t="s">
        <v>16</v>
      </c>
      <c r="D19" s="6">
        <v>43662</v>
      </c>
      <c r="E19" s="7" t="s">
        <v>218</v>
      </c>
      <c r="F19" s="30">
        <f t="shared" si="0"/>
        <v>43374</v>
      </c>
      <c r="G19" s="31">
        <v>26</v>
      </c>
      <c r="H19" s="30">
        <v>28916</v>
      </c>
      <c r="I19" s="5">
        <v>2</v>
      </c>
      <c r="J19" s="5">
        <v>2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9">
        <f t="shared" si="1"/>
        <v>5</v>
      </c>
    </row>
    <row r="20" spans="1:16" x14ac:dyDescent="0.35">
      <c r="A20" s="10" t="s">
        <v>86</v>
      </c>
      <c r="B20" s="5" t="s">
        <v>303</v>
      </c>
      <c r="C20" s="5" t="s">
        <v>16</v>
      </c>
      <c r="D20" s="6">
        <v>43739</v>
      </c>
      <c r="E20" s="7" t="s">
        <v>219</v>
      </c>
      <c r="F20" s="30">
        <f t="shared" si="0"/>
        <v>48717</v>
      </c>
      <c r="G20" s="31">
        <v>7</v>
      </c>
      <c r="H20" s="30">
        <v>32478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9">
        <f t="shared" si="1"/>
        <v>1</v>
      </c>
    </row>
    <row r="21" spans="1:16" x14ac:dyDescent="0.35">
      <c r="A21" s="10" t="s">
        <v>87</v>
      </c>
      <c r="B21" s="5" t="s">
        <v>303</v>
      </c>
      <c r="C21" s="5" t="s">
        <v>16</v>
      </c>
      <c r="D21" s="6">
        <v>43779</v>
      </c>
      <c r="E21" s="7" t="s">
        <v>220</v>
      </c>
      <c r="F21" s="30">
        <f t="shared" si="0"/>
        <v>30855</v>
      </c>
      <c r="G21" s="31">
        <v>159</v>
      </c>
      <c r="H21" s="30">
        <v>20570</v>
      </c>
      <c r="I21" s="5">
        <v>1</v>
      </c>
      <c r="J21" s="5">
        <v>3</v>
      </c>
      <c r="K21" s="5">
        <v>0</v>
      </c>
      <c r="L21" s="5">
        <v>0</v>
      </c>
      <c r="M21" s="5">
        <v>1</v>
      </c>
      <c r="N21" s="5">
        <v>1</v>
      </c>
      <c r="O21" s="5">
        <v>3</v>
      </c>
      <c r="P21" s="9">
        <f t="shared" si="1"/>
        <v>9</v>
      </c>
    </row>
    <row r="22" spans="1:16" x14ac:dyDescent="0.35">
      <c r="A22" s="10" t="s">
        <v>88</v>
      </c>
      <c r="B22" s="5" t="s">
        <v>303</v>
      </c>
      <c r="C22" s="5" t="s">
        <v>16</v>
      </c>
      <c r="D22" s="6">
        <v>43773</v>
      </c>
      <c r="E22" s="7" t="s">
        <v>221</v>
      </c>
      <c r="F22" s="30">
        <f t="shared" si="0"/>
        <v>70098</v>
      </c>
      <c r="G22" s="31">
        <v>11</v>
      </c>
      <c r="H22" s="30">
        <v>46732</v>
      </c>
      <c r="I22" s="5">
        <v>0</v>
      </c>
      <c r="J22" s="5">
        <v>1</v>
      </c>
      <c r="K22" s="5">
        <v>0</v>
      </c>
      <c r="L22" s="5">
        <v>1</v>
      </c>
      <c r="M22" s="5">
        <v>0</v>
      </c>
      <c r="N22" s="5">
        <v>0</v>
      </c>
      <c r="O22" s="5">
        <v>1</v>
      </c>
      <c r="P22" s="9">
        <f t="shared" si="1"/>
        <v>3</v>
      </c>
    </row>
    <row r="23" spans="1:16" x14ac:dyDescent="0.35">
      <c r="A23" s="10" t="s">
        <v>89</v>
      </c>
      <c r="B23" s="5" t="s">
        <v>303</v>
      </c>
      <c r="C23" s="5" t="s">
        <v>16</v>
      </c>
      <c r="D23" s="6">
        <v>43817</v>
      </c>
      <c r="E23" s="7" t="s">
        <v>222</v>
      </c>
      <c r="F23" s="30">
        <f t="shared" si="0"/>
        <v>36750</v>
      </c>
      <c r="G23" s="31">
        <v>86</v>
      </c>
      <c r="H23" s="30">
        <v>24500</v>
      </c>
      <c r="I23" s="5">
        <v>2</v>
      </c>
      <c r="J23" s="5">
        <v>0</v>
      </c>
      <c r="K23" s="5">
        <v>1</v>
      </c>
      <c r="L23" s="5">
        <v>0</v>
      </c>
      <c r="M23" s="5">
        <v>2</v>
      </c>
      <c r="N23" s="5">
        <v>0</v>
      </c>
      <c r="O23" s="5">
        <v>1</v>
      </c>
      <c r="P23" s="9">
        <f t="shared" si="1"/>
        <v>6</v>
      </c>
    </row>
    <row r="24" spans="1:16" x14ac:dyDescent="0.35">
      <c r="A24" s="10" t="s">
        <v>90</v>
      </c>
      <c r="B24" s="5" t="s">
        <v>303</v>
      </c>
      <c r="C24" s="5" t="s">
        <v>16</v>
      </c>
      <c r="D24" s="6">
        <v>43817</v>
      </c>
      <c r="E24" s="7" t="s">
        <v>223</v>
      </c>
      <c r="F24" s="30">
        <f t="shared" si="0"/>
        <v>52005</v>
      </c>
      <c r="G24" s="31">
        <v>6</v>
      </c>
      <c r="H24" s="30">
        <v>34670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9">
        <f t="shared" si="1"/>
        <v>0</v>
      </c>
    </row>
    <row r="25" spans="1:16" x14ac:dyDescent="0.35">
      <c r="A25" s="10" t="s">
        <v>91</v>
      </c>
      <c r="B25" s="5" t="s">
        <v>303</v>
      </c>
      <c r="C25" s="5" t="s">
        <v>16</v>
      </c>
      <c r="D25" s="6">
        <v>43841</v>
      </c>
      <c r="E25" s="7" t="s">
        <v>224</v>
      </c>
      <c r="F25" s="30">
        <f t="shared" si="0"/>
        <v>45958.5</v>
      </c>
      <c r="G25" s="31">
        <v>8</v>
      </c>
      <c r="H25" s="30">
        <v>30639</v>
      </c>
      <c r="I25" s="5">
        <v>1</v>
      </c>
      <c r="J25" s="5">
        <v>0</v>
      </c>
      <c r="K25" s="5">
        <v>2</v>
      </c>
      <c r="L25" s="5">
        <v>1</v>
      </c>
      <c r="M25" s="5">
        <v>3</v>
      </c>
      <c r="N25" s="5">
        <v>3</v>
      </c>
      <c r="O25" s="5">
        <v>1</v>
      </c>
      <c r="P25" s="9">
        <f t="shared" si="1"/>
        <v>11</v>
      </c>
    </row>
    <row r="26" spans="1:16" x14ac:dyDescent="0.35">
      <c r="A26" s="10" t="s">
        <v>92</v>
      </c>
      <c r="B26" s="5" t="s">
        <v>303</v>
      </c>
      <c r="C26" s="5" t="s">
        <v>16</v>
      </c>
      <c r="D26" s="6">
        <v>43841</v>
      </c>
      <c r="E26" s="7" t="s">
        <v>225</v>
      </c>
      <c r="F26" s="30">
        <f t="shared" si="0"/>
        <v>39510</v>
      </c>
      <c r="G26" s="31">
        <v>100</v>
      </c>
      <c r="H26" s="30">
        <v>26340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9">
        <f t="shared" si="1"/>
        <v>0</v>
      </c>
    </row>
    <row r="27" spans="1:16" x14ac:dyDescent="0.35">
      <c r="A27" s="10" t="s">
        <v>94</v>
      </c>
      <c r="B27" s="5" t="s">
        <v>304</v>
      </c>
      <c r="C27" s="5" t="s">
        <v>93</v>
      </c>
      <c r="D27" s="6">
        <v>43751</v>
      </c>
      <c r="E27" s="7" t="s">
        <v>226</v>
      </c>
      <c r="F27" s="30">
        <f t="shared" si="0"/>
        <v>18987</v>
      </c>
      <c r="G27" s="31">
        <v>19</v>
      </c>
      <c r="H27" s="30">
        <v>12658</v>
      </c>
      <c r="I27" s="5">
        <v>0</v>
      </c>
      <c r="J27" s="5">
        <v>0</v>
      </c>
      <c r="K27" s="5">
        <v>1</v>
      </c>
      <c r="L27" s="5">
        <v>1</v>
      </c>
      <c r="M27" s="5">
        <v>0</v>
      </c>
      <c r="N27" s="5">
        <v>0</v>
      </c>
      <c r="O27" s="5">
        <v>0</v>
      </c>
      <c r="P27" s="9">
        <f t="shared" si="1"/>
        <v>2</v>
      </c>
    </row>
    <row r="28" spans="1:16" x14ac:dyDescent="0.35">
      <c r="A28" s="10" t="s">
        <v>95</v>
      </c>
      <c r="B28" s="5" t="s">
        <v>304</v>
      </c>
      <c r="C28" s="5" t="s">
        <v>93</v>
      </c>
      <c r="D28" s="6">
        <v>43751</v>
      </c>
      <c r="E28" s="7" t="s">
        <v>227</v>
      </c>
      <c r="F28" s="30">
        <f t="shared" si="0"/>
        <v>1968</v>
      </c>
      <c r="G28" s="31">
        <v>61</v>
      </c>
      <c r="H28" s="30">
        <v>1312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2</v>
      </c>
      <c r="O28" s="5">
        <v>5</v>
      </c>
      <c r="P28" s="9">
        <f t="shared" si="1"/>
        <v>8</v>
      </c>
    </row>
    <row r="29" spans="1:16" x14ac:dyDescent="0.35">
      <c r="A29" s="10" t="s">
        <v>96</v>
      </c>
      <c r="B29" s="5" t="s">
        <v>304</v>
      </c>
      <c r="C29" s="5" t="s">
        <v>93</v>
      </c>
      <c r="D29" s="6">
        <v>43751</v>
      </c>
      <c r="E29" s="7" t="s">
        <v>228</v>
      </c>
      <c r="F29" s="30">
        <f t="shared" si="0"/>
        <v>35626.5</v>
      </c>
      <c r="G29" s="31">
        <v>14</v>
      </c>
      <c r="H29" s="30">
        <v>23751</v>
      </c>
      <c r="I29" s="5">
        <v>1</v>
      </c>
      <c r="J29" s="5">
        <v>1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P29" s="9">
        <f t="shared" si="1"/>
        <v>4</v>
      </c>
    </row>
    <row r="30" spans="1:16" x14ac:dyDescent="0.35">
      <c r="A30" s="10" t="s">
        <v>97</v>
      </c>
      <c r="B30" s="5" t="s">
        <v>304</v>
      </c>
      <c r="C30" s="5" t="s">
        <v>93</v>
      </c>
      <c r="D30" s="6">
        <v>43755</v>
      </c>
      <c r="E30" s="7" t="s">
        <v>229</v>
      </c>
      <c r="F30" s="30">
        <f t="shared" si="0"/>
        <v>9876</v>
      </c>
      <c r="G30" s="31">
        <v>1</v>
      </c>
      <c r="H30" s="30">
        <v>6584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9">
        <f t="shared" si="1"/>
        <v>0</v>
      </c>
    </row>
    <row r="31" spans="1:16" x14ac:dyDescent="0.35">
      <c r="A31" s="10" t="s">
        <v>98</v>
      </c>
      <c r="B31" s="5" t="s">
        <v>304</v>
      </c>
      <c r="C31" s="5" t="s">
        <v>93</v>
      </c>
      <c r="D31" s="6">
        <v>43721</v>
      </c>
      <c r="E31" s="7" t="s">
        <v>230</v>
      </c>
      <c r="F31" s="30">
        <f t="shared" si="0"/>
        <v>1576.5</v>
      </c>
      <c r="G31" s="31">
        <v>103</v>
      </c>
      <c r="H31" s="30">
        <v>1051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9">
        <f t="shared" si="1"/>
        <v>0</v>
      </c>
    </row>
    <row r="32" spans="1:16" x14ac:dyDescent="0.35">
      <c r="A32" s="10" t="s">
        <v>99</v>
      </c>
      <c r="B32" s="5" t="s">
        <v>304</v>
      </c>
      <c r="C32" s="5" t="s">
        <v>93</v>
      </c>
      <c r="D32" s="6">
        <v>43747</v>
      </c>
      <c r="E32" s="7" t="s">
        <v>231</v>
      </c>
      <c r="F32" s="30">
        <f t="shared" si="0"/>
        <v>6256.5</v>
      </c>
      <c r="G32" s="31">
        <v>6</v>
      </c>
      <c r="H32" s="30">
        <v>4171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9">
        <f t="shared" si="1"/>
        <v>0</v>
      </c>
    </row>
    <row r="33" spans="1:16" x14ac:dyDescent="0.35">
      <c r="A33" s="10" t="s">
        <v>100</v>
      </c>
      <c r="B33" s="5" t="s">
        <v>304</v>
      </c>
      <c r="C33" s="5" t="s">
        <v>93</v>
      </c>
      <c r="D33" s="6">
        <v>43716</v>
      </c>
      <c r="E33" s="7" t="s">
        <v>232</v>
      </c>
      <c r="F33" s="30">
        <f t="shared" si="0"/>
        <v>15460.5</v>
      </c>
      <c r="G33" s="31">
        <v>1</v>
      </c>
      <c r="H33" s="30">
        <v>10307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  <c r="P33" s="9">
        <f t="shared" si="1"/>
        <v>2</v>
      </c>
    </row>
    <row r="34" spans="1:16" x14ac:dyDescent="0.35">
      <c r="A34" s="10" t="s">
        <v>101</v>
      </c>
      <c r="B34" s="5" t="s">
        <v>304</v>
      </c>
      <c r="C34" s="5" t="s">
        <v>93</v>
      </c>
      <c r="D34" s="6">
        <v>43773</v>
      </c>
      <c r="E34" s="7" t="s">
        <v>233</v>
      </c>
      <c r="F34" s="30">
        <f t="shared" ref="F34:F65" si="2">H34+(H34*50%)</f>
        <v>12792</v>
      </c>
      <c r="G34" s="31">
        <v>37</v>
      </c>
      <c r="H34" s="30">
        <v>8528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1</v>
      </c>
      <c r="O34" s="5">
        <v>0</v>
      </c>
      <c r="P34" s="9">
        <f t="shared" ref="P34:P65" si="3">SUM(I34:O34)</f>
        <v>1</v>
      </c>
    </row>
    <row r="35" spans="1:16" x14ac:dyDescent="0.35">
      <c r="A35" s="10" t="s">
        <v>102</v>
      </c>
      <c r="B35" s="5" t="s">
        <v>304</v>
      </c>
      <c r="C35" s="5" t="s">
        <v>93</v>
      </c>
      <c r="D35" s="6">
        <v>43755</v>
      </c>
      <c r="E35" s="7" t="s">
        <v>234</v>
      </c>
      <c r="F35" s="30">
        <f t="shared" si="2"/>
        <v>50880</v>
      </c>
      <c r="G35" s="31">
        <v>7</v>
      </c>
      <c r="H35" s="30">
        <v>33920</v>
      </c>
      <c r="I35" s="5">
        <v>0</v>
      </c>
      <c r="J35" s="5">
        <v>1</v>
      </c>
      <c r="K35" s="5">
        <v>0</v>
      </c>
      <c r="L35" s="5">
        <v>0</v>
      </c>
      <c r="M35" s="5">
        <v>1</v>
      </c>
      <c r="N35" s="5">
        <v>3</v>
      </c>
      <c r="O35" s="5">
        <v>4</v>
      </c>
      <c r="P35" s="9">
        <f t="shared" si="3"/>
        <v>9</v>
      </c>
    </row>
    <row r="36" spans="1:16" x14ac:dyDescent="0.35">
      <c r="A36" s="10" t="s">
        <v>103</v>
      </c>
      <c r="B36" s="5" t="s">
        <v>304</v>
      </c>
      <c r="C36" s="5" t="s">
        <v>93</v>
      </c>
      <c r="D36" s="6">
        <v>43752</v>
      </c>
      <c r="E36" s="7" t="s">
        <v>235</v>
      </c>
      <c r="F36" s="30">
        <f t="shared" si="2"/>
        <v>50880</v>
      </c>
      <c r="G36" s="31">
        <v>21</v>
      </c>
      <c r="H36" s="30">
        <v>33920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9">
        <f t="shared" si="3"/>
        <v>2</v>
      </c>
    </row>
    <row r="37" spans="1:16" x14ac:dyDescent="0.35">
      <c r="A37" s="10" t="s">
        <v>104</v>
      </c>
      <c r="B37" s="5" t="s">
        <v>304</v>
      </c>
      <c r="C37" s="5" t="s">
        <v>93</v>
      </c>
      <c r="D37" s="6">
        <v>43755</v>
      </c>
      <c r="E37" s="7" t="s">
        <v>236</v>
      </c>
      <c r="F37" s="30">
        <f t="shared" si="2"/>
        <v>17926.5</v>
      </c>
      <c r="G37" s="31">
        <v>2</v>
      </c>
      <c r="H37" s="30">
        <v>11951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9">
        <f t="shared" si="3"/>
        <v>0</v>
      </c>
    </row>
    <row r="38" spans="1:16" x14ac:dyDescent="0.35">
      <c r="A38" s="10" t="s">
        <v>105</v>
      </c>
      <c r="B38" s="5" t="s">
        <v>304</v>
      </c>
      <c r="C38" s="5" t="s">
        <v>93</v>
      </c>
      <c r="D38" s="6">
        <v>43755</v>
      </c>
      <c r="E38" s="7" t="s">
        <v>237</v>
      </c>
      <c r="F38" s="30">
        <f t="shared" si="2"/>
        <v>8325</v>
      </c>
      <c r="G38" s="31">
        <v>15</v>
      </c>
      <c r="H38" s="30">
        <v>5550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9">
        <f t="shared" si="3"/>
        <v>1</v>
      </c>
    </row>
    <row r="39" spans="1:16" x14ac:dyDescent="0.35">
      <c r="A39" s="7" t="s">
        <v>106</v>
      </c>
      <c r="B39" s="5" t="s">
        <v>304</v>
      </c>
      <c r="C39" s="5" t="s">
        <v>93</v>
      </c>
      <c r="D39" s="6">
        <v>43757</v>
      </c>
      <c r="E39" s="7" t="s">
        <v>238</v>
      </c>
      <c r="F39" s="30">
        <f t="shared" si="2"/>
        <v>20799</v>
      </c>
      <c r="G39" s="31">
        <v>542</v>
      </c>
      <c r="H39" s="30">
        <v>13866</v>
      </c>
      <c r="I39" s="5">
        <v>15</v>
      </c>
      <c r="J39" s="5">
        <v>6</v>
      </c>
      <c r="K39" s="5">
        <v>5</v>
      </c>
      <c r="L39" s="5">
        <v>9</v>
      </c>
      <c r="M39" s="5">
        <v>5</v>
      </c>
      <c r="N39" s="5">
        <v>5</v>
      </c>
      <c r="O39" s="5">
        <v>17</v>
      </c>
      <c r="P39" s="9">
        <f t="shared" si="3"/>
        <v>62</v>
      </c>
    </row>
    <row r="40" spans="1:16" x14ac:dyDescent="0.35">
      <c r="A40" s="10" t="s">
        <v>107</v>
      </c>
      <c r="B40" s="5" t="s">
        <v>304</v>
      </c>
      <c r="C40" s="5" t="s">
        <v>93</v>
      </c>
      <c r="D40" s="6">
        <v>43761</v>
      </c>
      <c r="E40" s="7" t="s">
        <v>239</v>
      </c>
      <c r="F40" s="30">
        <f t="shared" si="2"/>
        <v>23566.5</v>
      </c>
      <c r="G40" s="31">
        <v>5</v>
      </c>
      <c r="H40" s="30">
        <v>15711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9">
        <f t="shared" si="3"/>
        <v>1</v>
      </c>
    </row>
    <row r="41" spans="1:16" x14ac:dyDescent="0.35">
      <c r="A41" s="10" t="s">
        <v>108</v>
      </c>
      <c r="B41" s="5" t="s">
        <v>304</v>
      </c>
      <c r="C41" s="5" t="s">
        <v>93</v>
      </c>
      <c r="D41" s="6">
        <v>43755</v>
      </c>
      <c r="E41" s="7" t="s">
        <v>240</v>
      </c>
      <c r="F41" s="30">
        <f t="shared" si="2"/>
        <v>24865.5</v>
      </c>
      <c r="G41" s="31">
        <v>1</v>
      </c>
      <c r="H41" s="30">
        <v>16577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9">
        <f t="shared" si="3"/>
        <v>0</v>
      </c>
    </row>
    <row r="42" spans="1:16" x14ac:dyDescent="0.35">
      <c r="A42" s="7" t="s">
        <v>109</v>
      </c>
      <c r="B42" s="5" t="s">
        <v>304</v>
      </c>
      <c r="C42" s="5" t="s">
        <v>93</v>
      </c>
      <c r="D42" s="6">
        <v>43757</v>
      </c>
      <c r="E42" s="7" t="s">
        <v>241</v>
      </c>
      <c r="F42" s="30">
        <f t="shared" si="2"/>
        <v>17181</v>
      </c>
      <c r="G42" s="31">
        <v>7</v>
      </c>
      <c r="H42" s="30">
        <v>11454</v>
      </c>
      <c r="I42" s="5">
        <v>2</v>
      </c>
      <c r="J42" s="5">
        <v>1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9">
        <f t="shared" si="3"/>
        <v>4</v>
      </c>
    </row>
    <row r="43" spans="1:16" x14ac:dyDescent="0.35">
      <c r="A43" s="11" t="s">
        <v>110</v>
      </c>
      <c r="B43" s="5" t="s">
        <v>304</v>
      </c>
      <c r="C43" s="5" t="s">
        <v>93</v>
      </c>
      <c r="D43" s="6">
        <v>43730</v>
      </c>
      <c r="E43" s="7" t="s">
        <v>242</v>
      </c>
      <c r="F43" s="30">
        <f t="shared" si="2"/>
        <v>8796</v>
      </c>
      <c r="G43" s="31">
        <v>59</v>
      </c>
      <c r="H43" s="30">
        <v>5864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</v>
      </c>
      <c r="O43" s="5">
        <v>0</v>
      </c>
      <c r="P43" s="9">
        <f t="shared" si="3"/>
        <v>1</v>
      </c>
    </row>
    <row r="44" spans="1:16" x14ac:dyDescent="0.35">
      <c r="A44" s="11" t="s">
        <v>111</v>
      </c>
      <c r="B44" s="5" t="s">
        <v>304</v>
      </c>
      <c r="C44" s="5" t="s">
        <v>93</v>
      </c>
      <c r="D44" s="6">
        <v>43730</v>
      </c>
      <c r="E44" s="7" t="s">
        <v>243</v>
      </c>
      <c r="F44" s="30">
        <f t="shared" si="2"/>
        <v>8796</v>
      </c>
      <c r="G44" s="31">
        <v>14</v>
      </c>
      <c r="H44" s="30">
        <v>5864</v>
      </c>
      <c r="I44" s="5">
        <v>0</v>
      </c>
      <c r="J44" s="5">
        <v>2</v>
      </c>
      <c r="K44" s="5">
        <v>0</v>
      </c>
      <c r="L44" s="5">
        <v>1</v>
      </c>
      <c r="M44" s="5">
        <v>1</v>
      </c>
      <c r="N44" s="5">
        <v>0</v>
      </c>
      <c r="O44" s="5">
        <v>0</v>
      </c>
      <c r="P44" s="9">
        <f t="shared" si="3"/>
        <v>4</v>
      </c>
    </row>
    <row r="45" spans="1:16" x14ac:dyDescent="0.35">
      <c r="A45" s="11" t="s">
        <v>112</v>
      </c>
      <c r="B45" s="5" t="s">
        <v>304</v>
      </c>
      <c r="C45" s="5" t="s">
        <v>93</v>
      </c>
      <c r="D45" s="6">
        <v>43751</v>
      </c>
      <c r="E45" s="7" t="s">
        <v>244</v>
      </c>
      <c r="F45" s="30">
        <f t="shared" si="2"/>
        <v>66843</v>
      </c>
      <c r="G45" s="31">
        <v>4</v>
      </c>
      <c r="H45" s="30">
        <v>44562</v>
      </c>
      <c r="I45" s="5">
        <v>0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9">
        <f t="shared" si="3"/>
        <v>1</v>
      </c>
    </row>
    <row r="46" spans="1:16" x14ac:dyDescent="0.35">
      <c r="A46" s="7" t="s">
        <v>113</v>
      </c>
      <c r="B46" s="5" t="s">
        <v>313</v>
      </c>
      <c r="C46" s="5" t="s">
        <v>93</v>
      </c>
      <c r="D46" s="6">
        <v>43757</v>
      </c>
      <c r="E46" s="7" t="s">
        <v>245</v>
      </c>
      <c r="F46" s="30">
        <f t="shared" si="2"/>
        <v>20799</v>
      </c>
      <c r="G46" s="31">
        <v>84</v>
      </c>
      <c r="H46" s="30">
        <v>13866</v>
      </c>
      <c r="I46" s="5">
        <v>1</v>
      </c>
      <c r="J46" s="5">
        <v>0</v>
      </c>
      <c r="K46" s="5">
        <v>1</v>
      </c>
      <c r="L46" s="5">
        <v>0</v>
      </c>
      <c r="M46" s="5">
        <v>0</v>
      </c>
      <c r="N46" s="5">
        <v>1</v>
      </c>
      <c r="O46" s="5">
        <v>3</v>
      </c>
      <c r="P46" s="9">
        <f t="shared" si="3"/>
        <v>6</v>
      </c>
    </row>
    <row r="47" spans="1:16" x14ac:dyDescent="0.35">
      <c r="A47" s="11" t="s">
        <v>114</v>
      </c>
      <c r="B47" s="5" t="s">
        <v>313</v>
      </c>
      <c r="C47" s="5" t="s">
        <v>93</v>
      </c>
      <c r="D47" s="6">
        <v>43742</v>
      </c>
      <c r="E47" s="7" t="s">
        <v>246</v>
      </c>
      <c r="F47" s="30">
        <f t="shared" si="2"/>
        <v>74781</v>
      </c>
      <c r="G47" s="31">
        <v>6</v>
      </c>
      <c r="H47" s="30">
        <v>49854</v>
      </c>
      <c r="I47" s="5">
        <v>1</v>
      </c>
      <c r="J47" s="5">
        <v>0</v>
      </c>
      <c r="K47" s="5">
        <v>0</v>
      </c>
      <c r="L47" s="5">
        <v>0</v>
      </c>
      <c r="M47" s="5">
        <v>0</v>
      </c>
      <c r="N47" s="5">
        <v>1</v>
      </c>
      <c r="O47" s="5">
        <v>0</v>
      </c>
      <c r="P47" s="9">
        <f t="shared" si="3"/>
        <v>2</v>
      </c>
    </row>
    <row r="48" spans="1:16" x14ac:dyDescent="0.35">
      <c r="A48" s="11" t="s">
        <v>115</v>
      </c>
      <c r="B48" s="5" t="s">
        <v>313</v>
      </c>
      <c r="C48" s="5" t="s">
        <v>93</v>
      </c>
      <c r="D48" s="6">
        <v>43751</v>
      </c>
      <c r="E48" s="7" t="s">
        <v>247</v>
      </c>
      <c r="F48" s="30">
        <f t="shared" si="2"/>
        <v>74781</v>
      </c>
      <c r="G48" s="31">
        <v>3</v>
      </c>
      <c r="H48" s="30">
        <v>49854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9">
        <f t="shared" si="3"/>
        <v>0</v>
      </c>
    </row>
    <row r="49" spans="1:16" x14ac:dyDescent="0.35">
      <c r="A49" s="10" t="s">
        <v>116</v>
      </c>
      <c r="B49" s="5" t="s">
        <v>313</v>
      </c>
      <c r="C49" s="5" t="s">
        <v>93</v>
      </c>
      <c r="D49" s="6">
        <v>43755</v>
      </c>
      <c r="E49" s="7" t="s">
        <v>248</v>
      </c>
      <c r="F49" s="30">
        <f t="shared" si="2"/>
        <v>8325</v>
      </c>
      <c r="G49" s="31">
        <v>65</v>
      </c>
      <c r="H49" s="30">
        <v>5550</v>
      </c>
      <c r="I49" s="5">
        <v>4</v>
      </c>
      <c r="J49" s="5">
        <v>4</v>
      </c>
      <c r="K49" s="5">
        <v>5</v>
      </c>
      <c r="L49" s="5">
        <v>1</v>
      </c>
      <c r="M49" s="5">
        <v>5</v>
      </c>
      <c r="N49" s="5">
        <v>2</v>
      </c>
      <c r="O49" s="5">
        <v>2</v>
      </c>
      <c r="P49" s="9">
        <f t="shared" si="3"/>
        <v>23</v>
      </c>
    </row>
    <row r="50" spans="1:16" x14ac:dyDescent="0.35">
      <c r="A50" s="10" t="s">
        <v>117</v>
      </c>
      <c r="B50" s="5" t="s">
        <v>313</v>
      </c>
      <c r="C50" s="5" t="s">
        <v>93</v>
      </c>
      <c r="D50" s="6">
        <v>43716</v>
      </c>
      <c r="E50" s="7" t="s">
        <v>249</v>
      </c>
      <c r="F50" s="30">
        <f t="shared" si="2"/>
        <v>1968</v>
      </c>
      <c r="G50" s="31">
        <v>85</v>
      </c>
      <c r="H50" s="30">
        <v>1312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9">
        <f t="shared" si="3"/>
        <v>0</v>
      </c>
    </row>
    <row r="51" spans="1:16" x14ac:dyDescent="0.35">
      <c r="A51" s="10" t="s">
        <v>118</v>
      </c>
      <c r="B51" s="5" t="s">
        <v>313</v>
      </c>
      <c r="C51" s="5" t="s">
        <v>93</v>
      </c>
      <c r="D51" s="6">
        <v>43761</v>
      </c>
      <c r="E51" s="7" t="s">
        <v>250</v>
      </c>
      <c r="F51" s="30">
        <f t="shared" si="2"/>
        <v>23566.5</v>
      </c>
      <c r="G51" s="31">
        <v>5</v>
      </c>
      <c r="H51" s="30">
        <v>15711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9">
        <f t="shared" si="3"/>
        <v>1</v>
      </c>
    </row>
    <row r="52" spans="1:16" x14ac:dyDescent="0.35">
      <c r="A52" s="11" t="s">
        <v>119</v>
      </c>
      <c r="B52" s="5" t="s">
        <v>313</v>
      </c>
      <c r="C52" s="5" t="s">
        <v>93</v>
      </c>
      <c r="D52" s="6">
        <v>43769</v>
      </c>
      <c r="E52" s="7" t="s">
        <v>251</v>
      </c>
      <c r="F52" s="30">
        <f t="shared" si="2"/>
        <v>56028</v>
      </c>
      <c r="G52" s="31">
        <v>41</v>
      </c>
      <c r="H52" s="30">
        <v>37352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9">
        <f t="shared" si="3"/>
        <v>2</v>
      </c>
    </row>
    <row r="53" spans="1:16" x14ac:dyDescent="0.35">
      <c r="A53" s="10" t="s">
        <v>120</v>
      </c>
      <c r="B53" s="5" t="s">
        <v>313</v>
      </c>
      <c r="C53" s="5" t="s">
        <v>93</v>
      </c>
      <c r="D53" s="6">
        <v>43751</v>
      </c>
      <c r="E53" s="7" t="s">
        <v>252</v>
      </c>
      <c r="F53" s="30">
        <f t="shared" si="2"/>
        <v>56028</v>
      </c>
      <c r="G53" s="31">
        <v>4</v>
      </c>
      <c r="H53" s="30">
        <v>37352</v>
      </c>
      <c r="I53" s="5">
        <v>2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9">
        <f t="shared" si="3"/>
        <v>3</v>
      </c>
    </row>
    <row r="54" spans="1:16" x14ac:dyDescent="0.35">
      <c r="A54" s="10" t="s">
        <v>121</v>
      </c>
      <c r="B54" s="5" t="s">
        <v>313</v>
      </c>
      <c r="C54" s="5" t="s">
        <v>93</v>
      </c>
      <c r="D54" s="6">
        <v>43702</v>
      </c>
      <c r="E54" s="7" t="s">
        <v>253</v>
      </c>
      <c r="F54" s="30">
        <f t="shared" si="2"/>
        <v>1576.5</v>
      </c>
      <c r="G54" s="31">
        <v>27</v>
      </c>
      <c r="H54" s="30">
        <v>1051</v>
      </c>
      <c r="I54" s="5">
        <v>0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9">
        <f t="shared" si="3"/>
        <v>1</v>
      </c>
    </row>
    <row r="55" spans="1:16" x14ac:dyDescent="0.35">
      <c r="A55" s="10" t="s">
        <v>122</v>
      </c>
      <c r="B55" s="5" t="s">
        <v>313</v>
      </c>
      <c r="C55" s="5" t="s">
        <v>93</v>
      </c>
      <c r="D55" s="6">
        <v>43773</v>
      </c>
      <c r="E55" s="7" t="s">
        <v>254</v>
      </c>
      <c r="F55" s="30">
        <f t="shared" si="2"/>
        <v>8325</v>
      </c>
      <c r="G55" s="31">
        <v>42</v>
      </c>
      <c r="H55" s="30">
        <v>5550</v>
      </c>
      <c r="I55" s="5">
        <v>6</v>
      </c>
      <c r="J55" s="5">
        <v>0</v>
      </c>
      <c r="K55" s="5">
        <v>1</v>
      </c>
      <c r="L55" s="5">
        <v>0</v>
      </c>
      <c r="M55" s="5">
        <v>2</v>
      </c>
      <c r="N55" s="5">
        <v>2</v>
      </c>
      <c r="O55" s="5">
        <v>4</v>
      </c>
      <c r="P55" s="9">
        <f t="shared" si="3"/>
        <v>15</v>
      </c>
    </row>
    <row r="56" spans="1:16" x14ac:dyDescent="0.35">
      <c r="A56" s="7" t="s">
        <v>123</v>
      </c>
      <c r="B56" s="5" t="s">
        <v>313</v>
      </c>
      <c r="C56" s="5" t="s">
        <v>93</v>
      </c>
      <c r="D56" s="6">
        <v>43757</v>
      </c>
      <c r="E56" s="7" t="s">
        <v>255</v>
      </c>
      <c r="F56" s="30">
        <f t="shared" si="2"/>
        <v>20799</v>
      </c>
      <c r="G56" s="31">
        <v>129</v>
      </c>
      <c r="H56" s="30">
        <v>13866</v>
      </c>
      <c r="I56" s="5">
        <v>1</v>
      </c>
      <c r="J56" s="5">
        <v>2</v>
      </c>
      <c r="K56" s="5">
        <v>1</v>
      </c>
      <c r="L56" s="5">
        <v>0</v>
      </c>
      <c r="M56" s="5">
        <v>1</v>
      </c>
      <c r="N56" s="5">
        <v>0</v>
      </c>
      <c r="O56" s="5">
        <v>2</v>
      </c>
      <c r="P56" s="9">
        <f t="shared" si="3"/>
        <v>7</v>
      </c>
    </row>
    <row r="57" spans="1:16" x14ac:dyDescent="0.35">
      <c r="A57" s="10" t="s">
        <v>124</v>
      </c>
      <c r="B57" s="5" t="s">
        <v>313</v>
      </c>
      <c r="C57" s="5" t="s">
        <v>93</v>
      </c>
      <c r="D57" s="6">
        <v>43702</v>
      </c>
      <c r="E57" s="7" t="s">
        <v>256</v>
      </c>
      <c r="F57" s="30">
        <f t="shared" si="2"/>
        <v>1968</v>
      </c>
      <c r="G57" s="31">
        <v>82</v>
      </c>
      <c r="H57" s="30">
        <v>1312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9">
        <f t="shared" si="3"/>
        <v>0</v>
      </c>
    </row>
    <row r="58" spans="1:16" x14ac:dyDescent="0.35">
      <c r="A58" s="10" t="s">
        <v>125</v>
      </c>
      <c r="B58" s="5" t="s">
        <v>313</v>
      </c>
      <c r="C58" s="5" t="s">
        <v>93</v>
      </c>
      <c r="D58" s="6">
        <v>43751</v>
      </c>
      <c r="E58" s="7" t="s">
        <v>257</v>
      </c>
      <c r="F58" s="30">
        <f t="shared" si="2"/>
        <v>2275.5</v>
      </c>
      <c r="G58" s="31">
        <v>32</v>
      </c>
      <c r="H58" s="30">
        <v>1517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9">
        <f t="shared" si="3"/>
        <v>0</v>
      </c>
    </row>
    <row r="59" spans="1:16" x14ac:dyDescent="0.35">
      <c r="A59" s="10" t="s">
        <v>126</v>
      </c>
      <c r="B59" s="5" t="s">
        <v>313</v>
      </c>
      <c r="C59" s="5" t="s">
        <v>93</v>
      </c>
      <c r="D59" s="6">
        <v>43769</v>
      </c>
      <c r="E59" s="7" t="s">
        <v>258</v>
      </c>
      <c r="F59" s="30">
        <f t="shared" si="2"/>
        <v>2275.5</v>
      </c>
      <c r="G59" s="31">
        <v>1</v>
      </c>
      <c r="H59" s="30">
        <v>1517</v>
      </c>
      <c r="I59" s="5">
        <v>6</v>
      </c>
      <c r="J59" s="5">
        <v>3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9">
        <f t="shared" si="3"/>
        <v>9</v>
      </c>
    </row>
    <row r="60" spans="1:16" x14ac:dyDescent="0.35">
      <c r="A60" s="10" t="s">
        <v>127</v>
      </c>
      <c r="B60" s="5" t="s">
        <v>313</v>
      </c>
      <c r="C60" s="5" t="s">
        <v>93</v>
      </c>
      <c r="D60" s="6">
        <v>43769</v>
      </c>
      <c r="E60" s="7" t="s">
        <v>259</v>
      </c>
      <c r="F60" s="30">
        <f t="shared" si="2"/>
        <v>2275.5</v>
      </c>
      <c r="G60" s="31">
        <v>54</v>
      </c>
      <c r="H60" s="30">
        <v>1517</v>
      </c>
      <c r="I60" s="5">
        <v>0</v>
      </c>
      <c r="J60" s="5">
        <v>0</v>
      </c>
      <c r="K60" s="5">
        <v>0</v>
      </c>
      <c r="L60" s="5">
        <v>2</v>
      </c>
      <c r="M60" s="5">
        <v>2</v>
      </c>
      <c r="N60" s="5">
        <v>2</v>
      </c>
      <c r="O60" s="5">
        <v>0</v>
      </c>
      <c r="P60" s="9">
        <f t="shared" si="3"/>
        <v>6</v>
      </c>
    </row>
    <row r="61" spans="1:16" x14ac:dyDescent="0.35">
      <c r="A61" s="11" t="s">
        <v>128</v>
      </c>
      <c r="B61" s="5" t="s">
        <v>313</v>
      </c>
      <c r="C61" s="5" t="s">
        <v>93</v>
      </c>
      <c r="D61" s="6">
        <v>43747</v>
      </c>
      <c r="E61" s="7" t="s">
        <v>260</v>
      </c>
      <c r="F61" s="30">
        <f t="shared" si="2"/>
        <v>11578.5</v>
      </c>
      <c r="G61" s="31">
        <v>124</v>
      </c>
      <c r="H61" s="30">
        <v>7719</v>
      </c>
      <c r="I61" s="5">
        <v>1</v>
      </c>
      <c r="J61" s="5">
        <v>0</v>
      </c>
      <c r="K61" s="5">
        <v>1</v>
      </c>
      <c r="L61" s="5">
        <v>0</v>
      </c>
      <c r="M61" s="5">
        <v>0</v>
      </c>
      <c r="N61" s="5">
        <v>0</v>
      </c>
      <c r="O61" s="5">
        <v>1</v>
      </c>
      <c r="P61" s="9">
        <f t="shared" si="3"/>
        <v>3</v>
      </c>
    </row>
    <row r="62" spans="1:16" x14ac:dyDescent="0.35">
      <c r="A62" s="10" t="s">
        <v>129</v>
      </c>
      <c r="B62" s="5" t="s">
        <v>313</v>
      </c>
      <c r="C62" s="5" t="s">
        <v>93</v>
      </c>
      <c r="D62" s="6">
        <v>43755</v>
      </c>
      <c r="E62" s="7" t="s">
        <v>261</v>
      </c>
      <c r="F62" s="30">
        <f t="shared" si="2"/>
        <v>35626.5</v>
      </c>
      <c r="G62" s="31">
        <v>30</v>
      </c>
      <c r="H62" s="30">
        <v>23751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9">
        <f t="shared" si="3"/>
        <v>0</v>
      </c>
    </row>
    <row r="63" spans="1:16" x14ac:dyDescent="0.35">
      <c r="A63" s="7" t="s">
        <v>130</v>
      </c>
      <c r="B63" s="5" t="s">
        <v>313</v>
      </c>
      <c r="C63" s="5" t="s">
        <v>93</v>
      </c>
      <c r="D63" s="6">
        <v>43745</v>
      </c>
      <c r="E63" s="7" t="s">
        <v>262</v>
      </c>
      <c r="F63" s="30">
        <f t="shared" si="2"/>
        <v>2716.5</v>
      </c>
      <c r="G63" s="31">
        <v>174</v>
      </c>
      <c r="H63" s="30">
        <v>1811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9">
        <f t="shared" si="3"/>
        <v>0</v>
      </c>
    </row>
    <row r="64" spans="1:16" x14ac:dyDescent="0.35">
      <c r="A64" s="7" t="s">
        <v>131</v>
      </c>
      <c r="B64" s="5" t="s">
        <v>313</v>
      </c>
      <c r="C64" s="5" t="s">
        <v>93</v>
      </c>
      <c r="D64" s="6">
        <v>43745</v>
      </c>
      <c r="E64" s="7" t="s">
        <v>263</v>
      </c>
      <c r="F64" s="30">
        <f t="shared" si="2"/>
        <v>11752.5</v>
      </c>
      <c r="G64" s="31">
        <v>50</v>
      </c>
      <c r="H64" s="30">
        <v>7835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9">
        <f t="shared" si="3"/>
        <v>0</v>
      </c>
    </row>
    <row r="65" spans="1:16" x14ac:dyDescent="0.35">
      <c r="A65" s="7" t="s">
        <v>132</v>
      </c>
      <c r="B65" s="5" t="s">
        <v>313</v>
      </c>
      <c r="C65" s="5" t="s">
        <v>93</v>
      </c>
      <c r="D65" s="6">
        <v>43747</v>
      </c>
      <c r="E65" s="7" t="s">
        <v>264</v>
      </c>
      <c r="F65" s="30">
        <f t="shared" si="2"/>
        <v>2716.5</v>
      </c>
      <c r="G65" s="31">
        <v>141</v>
      </c>
      <c r="H65" s="30">
        <v>1811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9">
        <f t="shared" si="3"/>
        <v>0</v>
      </c>
    </row>
    <row r="66" spans="1:16" x14ac:dyDescent="0.35">
      <c r="A66" s="7" t="s">
        <v>133</v>
      </c>
      <c r="B66" s="5" t="s">
        <v>313</v>
      </c>
      <c r="C66" s="5" t="s">
        <v>93</v>
      </c>
      <c r="D66" s="6">
        <v>43757</v>
      </c>
      <c r="E66" s="7" t="s">
        <v>265</v>
      </c>
      <c r="F66" s="30">
        <f t="shared" ref="F66:F97" si="4">H66+(H66*50%)</f>
        <v>17181</v>
      </c>
      <c r="G66" s="31">
        <v>109</v>
      </c>
      <c r="H66" s="30">
        <v>11454</v>
      </c>
      <c r="I66" s="5">
        <v>2</v>
      </c>
      <c r="J66" s="5">
        <v>0</v>
      </c>
      <c r="K66" s="5">
        <v>0</v>
      </c>
      <c r="L66" s="5">
        <v>1</v>
      </c>
      <c r="M66" s="5">
        <v>2</v>
      </c>
      <c r="N66" s="5">
        <v>0</v>
      </c>
      <c r="O66" s="5">
        <v>0</v>
      </c>
      <c r="P66" s="9">
        <f t="shared" ref="P66:P97" si="5">SUM(I66:O66)</f>
        <v>5</v>
      </c>
    </row>
    <row r="67" spans="1:16" x14ac:dyDescent="0.35">
      <c r="A67" s="7" t="s">
        <v>134</v>
      </c>
      <c r="B67" s="5" t="s">
        <v>313</v>
      </c>
      <c r="C67" s="5" t="s">
        <v>93</v>
      </c>
      <c r="D67" s="6">
        <v>43739</v>
      </c>
      <c r="E67" s="7" t="s">
        <v>266</v>
      </c>
      <c r="F67" s="30">
        <f t="shared" si="4"/>
        <v>11578.5</v>
      </c>
      <c r="G67" s="31">
        <v>40</v>
      </c>
      <c r="H67" s="30">
        <v>7719</v>
      </c>
      <c r="I67" s="5">
        <v>3</v>
      </c>
      <c r="J67" s="5">
        <v>2</v>
      </c>
      <c r="K67" s="5">
        <v>2</v>
      </c>
      <c r="L67" s="5">
        <v>3</v>
      </c>
      <c r="M67" s="5">
        <v>1</v>
      </c>
      <c r="N67" s="5">
        <v>2</v>
      </c>
      <c r="O67" s="5">
        <v>2</v>
      </c>
      <c r="P67" s="9">
        <f t="shared" si="5"/>
        <v>15</v>
      </c>
    </row>
    <row r="68" spans="1:16" x14ac:dyDescent="0.35">
      <c r="A68" s="7" t="s">
        <v>135</v>
      </c>
      <c r="B68" s="5" t="s">
        <v>313</v>
      </c>
      <c r="C68" s="5" t="s">
        <v>93</v>
      </c>
      <c r="D68" s="6">
        <v>43739</v>
      </c>
      <c r="E68" s="7" t="s">
        <v>267</v>
      </c>
      <c r="F68" s="30">
        <f t="shared" si="4"/>
        <v>23476.5</v>
      </c>
      <c r="G68" s="31">
        <v>10</v>
      </c>
      <c r="H68" s="30">
        <v>15651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9">
        <f t="shared" si="5"/>
        <v>1</v>
      </c>
    </row>
    <row r="69" spans="1:16" x14ac:dyDescent="0.35">
      <c r="A69" s="10" t="s">
        <v>136</v>
      </c>
      <c r="B69" s="5" t="s">
        <v>313</v>
      </c>
      <c r="C69" s="5" t="s">
        <v>93</v>
      </c>
      <c r="D69" s="6">
        <v>43755</v>
      </c>
      <c r="E69" s="7" t="s">
        <v>268</v>
      </c>
      <c r="F69" s="30">
        <f t="shared" si="4"/>
        <v>18796.5</v>
      </c>
      <c r="G69" s="31">
        <v>76</v>
      </c>
      <c r="H69" s="30">
        <v>12531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9">
        <f t="shared" si="5"/>
        <v>0</v>
      </c>
    </row>
    <row r="70" spans="1:16" x14ac:dyDescent="0.35">
      <c r="A70" s="10" t="s">
        <v>137</v>
      </c>
      <c r="B70" s="5" t="s">
        <v>313</v>
      </c>
      <c r="C70" s="5" t="s">
        <v>93</v>
      </c>
      <c r="D70" s="6">
        <v>43755</v>
      </c>
      <c r="E70" s="7" t="s">
        <v>269</v>
      </c>
      <c r="F70" s="30">
        <f t="shared" si="4"/>
        <v>50880</v>
      </c>
      <c r="G70" s="31">
        <v>32</v>
      </c>
      <c r="H70" s="30">
        <v>33920</v>
      </c>
      <c r="I70" s="5">
        <v>2</v>
      </c>
      <c r="J70" s="5">
        <v>0</v>
      </c>
      <c r="K70" s="5">
        <v>1</v>
      </c>
      <c r="L70" s="5">
        <v>1</v>
      </c>
      <c r="M70" s="5">
        <v>5</v>
      </c>
      <c r="N70" s="5">
        <v>2</v>
      </c>
      <c r="O70" s="5">
        <v>3</v>
      </c>
      <c r="P70" s="9">
        <f t="shared" si="5"/>
        <v>14</v>
      </c>
    </row>
    <row r="71" spans="1:16" x14ac:dyDescent="0.35">
      <c r="A71" s="10" t="s">
        <v>138</v>
      </c>
      <c r="B71" s="5" t="s">
        <v>313</v>
      </c>
      <c r="C71" s="5" t="s">
        <v>93</v>
      </c>
      <c r="D71" s="6">
        <v>43830</v>
      </c>
      <c r="E71" s="7" t="s">
        <v>270</v>
      </c>
      <c r="F71" s="30">
        <f t="shared" si="4"/>
        <v>51360</v>
      </c>
      <c r="G71" s="31">
        <v>1</v>
      </c>
      <c r="H71" s="30">
        <v>34240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1</v>
      </c>
      <c r="P71" s="9">
        <f t="shared" si="5"/>
        <v>2</v>
      </c>
    </row>
    <row r="72" spans="1:16" x14ac:dyDescent="0.35">
      <c r="A72" s="11" t="s">
        <v>139</v>
      </c>
      <c r="B72" s="5" t="s">
        <v>313</v>
      </c>
      <c r="C72" s="5" t="s">
        <v>93</v>
      </c>
      <c r="D72" s="6">
        <v>43773</v>
      </c>
      <c r="E72" s="7" t="s">
        <v>271</v>
      </c>
      <c r="F72" s="30">
        <f t="shared" si="4"/>
        <v>12894</v>
      </c>
      <c r="G72" s="31">
        <v>5</v>
      </c>
      <c r="H72" s="30">
        <v>8596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9">
        <f t="shared" si="5"/>
        <v>0</v>
      </c>
    </row>
    <row r="73" spans="1:16" x14ac:dyDescent="0.35">
      <c r="A73" s="10" t="s">
        <v>140</v>
      </c>
      <c r="B73" s="5" t="s">
        <v>313</v>
      </c>
      <c r="C73" s="5" t="s">
        <v>93</v>
      </c>
      <c r="D73" s="6">
        <v>43773</v>
      </c>
      <c r="E73" s="7" t="s">
        <v>272</v>
      </c>
      <c r="F73" s="30">
        <f t="shared" si="4"/>
        <v>12894</v>
      </c>
      <c r="G73" s="31">
        <v>6</v>
      </c>
      <c r="H73" s="30">
        <v>8596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9">
        <f t="shared" si="5"/>
        <v>1</v>
      </c>
    </row>
    <row r="74" spans="1:16" x14ac:dyDescent="0.35">
      <c r="A74" s="11" t="s">
        <v>141</v>
      </c>
      <c r="B74" s="5" t="s">
        <v>313</v>
      </c>
      <c r="C74" s="5" t="s">
        <v>93</v>
      </c>
      <c r="D74" s="6">
        <v>43848</v>
      </c>
      <c r="E74" s="7" t="s">
        <v>273</v>
      </c>
      <c r="F74" s="30">
        <f t="shared" si="4"/>
        <v>3781.5</v>
      </c>
      <c r="G74" s="31">
        <v>18</v>
      </c>
      <c r="H74" s="30">
        <v>2521</v>
      </c>
      <c r="I74" s="5">
        <v>2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2</v>
      </c>
      <c r="P74" s="9">
        <f t="shared" si="5"/>
        <v>5</v>
      </c>
    </row>
    <row r="75" spans="1:16" x14ac:dyDescent="0.35">
      <c r="A75" s="11" t="s">
        <v>142</v>
      </c>
      <c r="B75" s="5" t="s">
        <v>313</v>
      </c>
      <c r="C75" s="5" t="s">
        <v>93</v>
      </c>
      <c r="D75" s="6">
        <v>43848</v>
      </c>
      <c r="E75" s="7" t="s">
        <v>274</v>
      </c>
      <c r="F75" s="30">
        <f t="shared" si="4"/>
        <v>3781.5</v>
      </c>
      <c r="G75" s="31">
        <v>40</v>
      </c>
      <c r="H75" s="30">
        <v>2521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9">
        <f t="shared" si="5"/>
        <v>0</v>
      </c>
    </row>
    <row r="76" spans="1:16" x14ac:dyDescent="0.35">
      <c r="A76" s="11" t="s">
        <v>143</v>
      </c>
      <c r="B76" s="5" t="s">
        <v>313</v>
      </c>
      <c r="C76" s="5" t="s">
        <v>93</v>
      </c>
      <c r="D76" s="6">
        <v>43859</v>
      </c>
      <c r="E76" s="7" t="s">
        <v>275</v>
      </c>
      <c r="F76" s="30">
        <f t="shared" si="4"/>
        <v>69604.5</v>
      </c>
      <c r="G76" s="31">
        <v>20</v>
      </c>
      <c r="H76" s="30">
        <v>46403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9">
        <f t="shared" si="5"/>
        <v>0</v>
      </c>
    </row>
    <row r="77" spans="1:16" x14ac:dyDescent="0.35">
      <c r="A77" s="7" t="s">
        <v>144</v>
      </c>
      <c r="B77" s="5" t="s">
        <v>306</v>
      </c>
      <c r="C77" s="5" t="s">
        <v>66</v>
      </c>
      <c r="D77" s="6">
        <v>43748</v>
      </c>
      <c r="E77" s="7" t="s">
        <v>276</v>
      </c>
      <c r="F77" s="30">
        <f t="shared" si="4"/>
        <v>5821.5</v>
      </c>
      <c r="G77" s="31">
        <v>11</v>
      </c>
      <c r="H77" s="34">
        <v>3881</v>
      </c>
      <c r="I77" s="5">
        <v>0</v>
      </c>
      <c r="J77" s="5">
        <v>3</v>
      </c>
      <c r="K77" s="5">
        <v>0</v>
      </c>
      <c r="L77" s="5">
        <v>2</v>
      </c>
      <c r="M77" s="5">
        <v>1</v>
      </c>
      <c r="N77" s="5">
        <v>2</v>
      </c>
      <c r="O77" s="5">
        <v>1</v>
      </c>
      <c r="P77" s="9">
        <f t="shared" si="5"/>
        <v>9</v>
      </c>
    </row>
    <row r="78" spans="1:16" x14ac:dyDescent="0.35">
      <c r="A78" s="7" t="s">
        <v>145</v>
      </c>
      <c r="B78" s="5" t="s">
        <v>306</v>
      </c>
      <c r="C78" s="5" t="s">
        <v>66</v>
      </c>
      <c r="D78" s="6">
        <v>43755</v>
      </c>
      <c r="E78" s="7" t="s">
        <v>277</v>
      </c>
      <c r="F78" s="30">
        <f t="shared" si="4"/>
        <v>5821.5</v>
      </c>
      <c r="G78" s="31">
        <v>139</v>
      </c>
      <c r="H78" s="34">
        <v>3881</v>
      </c>
      <c r="I78" s="5">
        <v>1</v>
      </c>
      <c r="J78" s="5">
        <v>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9">
        <f t="shared" si="5"/>
        <v>2</v>
      </c>
    </row>
    <row r="79" spans="1:16" x14ac:dyDescent="0.35">
      <c r="A79" s="7" t="s">
        <v>147</v>
      </c>
      <c r="B79" s="5" t="s">
        <v>146</v>
      </c>
      <c r="C79" s="5" t="s">
        <v>307</v>
      </c>
      <c r="D79" s="6">
        <v>43845</v>
      </c>
      <c r="E79" s="7" t="s">
        <v>278</v>
      </c>
      <c r="F79" s="30">
        <f t="shared" si="4"/>
        <v>1275</v>
      </c>
      <c r="G79" s="31">
        <v>44</v>
      </c>
      <c r="H79" s="34">
        <v>850</v>
      </c>
      <c r="I79" s="5">
        <v>0</v>
      </c>
      <c r="J79" s="5">
        <v>1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9">
        <f t="shared" si="5"/>
        <v>2</v>
      </c>
    </row>
    <row r="80" spans="1:16" x14ac:dyDescent="0.35">
      <c r="A80" s="7" t="s">
        <v>148</v>
      </c>
      <c r="B80" s="5" t="s">
        <v>146</v>
      </c>
      <c r="C80" s="5" t="s">
        <v>307</v>
      </c>
      <c r="D80" s="6">
        <v>43845</v>
      </c>
      <c r="E80" s="7" t="s">
        <v>279</v>
      </c>
      <c r="F80" s="30">
        <f t="shared" si="4"/>
        <v>1275</v>
      </c>
      <c r="G80" s="31">
        <v>47</v>
      </c>
      <c r="H80" s="34">
        <v>850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</v>
      </c>
      <c r="P80" s="9">
        <f t="shared" si="5"/>
        <v>1</v>
      </c>
    </row>
    <row r="81" spans="1:16" x14ac:dyDescent="0.35">
      <c r="A81" s="7" t="s">
        <v>149</v>
      </c>
      <c r="B81" s="5" t="s">
        <v>146</v>
      </c>
      <c r="C81" s="5" t="s">
        <v>307</v>
      </c>
      <c r="D81" s="6">
        <v>43845</v>
      </c>
      <c r="E81" s="7" t="s">
        <v>280</v>
      </c>
      <c r="F81" s="30">
        <f t="shared" si="4"/>
        <v>1275</v>
      </c>
      <c r="G81" s="31">
        <v>35</v>
      </c>
      <c r="H81" s="34">
        <v>850</v>
      </c>
      <c r="I81" s="5">
        <v>2</v>
      </c>
      <c r="J81" s="5">
        <v>6</v>
      </c>
      <c r="K81" s="5">
        <v>0</v>
      </c>
      <c r="L81" s="5">
        <v>0</v>
      </c>
      <c r="M81" s="5">
        <v>1</v>
      </c>
      <c r="N81" s="5">
        <v>2</v>
      </c>
      <c r="O81" s="5">
        <v>1</v>
      </c>
      <c r="P81" s="9">
        <f t="shared" si="5"/>
        <v>12</v>
      </c>
    </row>
    <row r="82" spans="1:16" x14ac:dyDescent="0.35">
      <c r="A82" s="7" t="s">
        <v>150</v>
      </c>
      <c r="B82" s="5" t="s">
        <v>146</v>
      </c>
      <c r="C82" s="5" t="s">
        <v>307</v>
      </c>
      <c r="D82" s="6">
        <v>43845</v>
      </c>
      <c r="E82" s="7" t="s">
        <v>281</v>
      </c>
      <c r="F82" s="30">
        <f t="shared" si="4"/>
        <v>1275</v>
      </c>
      <c r="G82" s="31">
        <v>38</v>
      </c>
      <c r="H82" s="34">
        <v>850</v>
      </c>
      <c r="I82" s="5">
        <v>0</v>
      </c>
      <c r="J82" s="5">
        <v>3</v>
      </c>
      <c r="K82" s="5">
        <v>1</v>
      </c>
      <c r="L82" s="5">
        <v>1</v>
      </c>
      <c r="M82" s="5">
        <v>0</v>
      </c>
      <c r="N82" s="5">
        <v>3</v>
      </c>
      <c r="O82" s="5">
        <v>3</v>
      </c>
      <c r="P82" s="9">
        <f t="shared" si="5"/>
        <v>11</v>
      </c>
    </row>
    <row r="83" spans="1:16" x14ac:dyDescent="0.35">
      <c r="A83" s="10" t="s">
        <v>151</v>
      </c>
      <c r="B83" s="5" t="s">
        <v>306</v>
      </c>
      <c r="C83" s="5" t="s">
        <v>66</v>
      </c>
      <c r="D83" s="6">
        <v>43762</v>
      </c>
      <c r="E83" s="7" t="s">
        <v>282</v>
      </c>
      <c r="F83" s="30">
        <f t="shared" si="4"/>
        <v>30432</v>
      </c>
      <c r="G83" s="31">
        <v>186</v>
      </c>
      <c r="H83" s="30">
        <v>20288</v>
      </c>
      <c r="I83" s="5">
        <v>4</v>
      </c>
      <c r="J83" s="5">
        <v>0</v>
      </c>
      <c r="K83" s="5">
        <v>4</v>
      </c>
      <c r="L83" s="5">
        <v>0</v>
      </c>
      <c r="M83" s="5">
        <v>3</v>
      </c>
      <c r="N83" s="5">
        <v>2</v>
      </c>
      <c r="O83" s="5">
        <v>3</v>
      </c>
      <c r="P83" s="9">
        <f t="shared" si="5"/>
        <v>16</v>
      </c>
    </row>
    <row r="84" spans="1:16" x14ac:dyDescent="0.35">
      <c r="A84" s="7" t="s">
        <v>152</v>
      </c>
      <c r="B84" s="5" t="s">
        <v>306</v>
      </c>
      <c r="C84" s="5" t="s">
        <v>66</v>
      </c>
      <c r="D84" s="6">
        <v>43762</v>
      </c>
      <c r="E84" s="7" t="s">
        <v>283</v>
      </c>
      <c r="F84" s="30">
        <f t="shared" si="4"/>
        <v>30432</v>
      </c>
      <c r="G84" s="31">
        <v>106</v>
      </c>
      <c r="H84" s="30">
        <v>20288</v>
      </c>
      <c r="I84" s="5">
        <v>4</v>
      </c>
      <c r="J84" s="5">
        <v>6</v>
      </c>
      <c r="K84" s="5">
        <v>7</v>
      </c>
      <c r="L84" s="5">
        <v>9</v>
      </c>
      <c r="M84" s="5">
        <v>2</v>
      </c>
      <c r="N84" s="5">
        <v>1</v>
      </c>
      <c r="O84" s="5">
        <v>0</v>
      </c>
      <c r="P84" s="9">
        <f t="shared" si="5"/>
        <v>29</v>
      </c>
    </row>
    <row r="85" spans="1:16" x14ac:dyDescent="0.35">
      <c r="A85" s="10" t="s">
        <v>153</v>
      </c>
      <c r="B85" s="5" t="s">
        <v>306</v>
      </c>
      <c r="C85" s="5" t="s">
        <v>66</v>
      </c>
      <c r="D85" s="6">
        <v>43734</v>
      </c>
      <c r="E85" s="7" t="s">
        <v>284</v>
      </c>
      <c r="F85" s="30">
        <f t="shared" si="4"/>
        <v>62454</v>
      </c>
      <c r="G85" s="31">
        <v>2</v>
      </c>
      <c r="H85" s="30">
        <v>41636</v>
      </c>
      <c r="I85" s="5">
        <v>0</v>
      </c>
      <c r="J85" s="5">
        <v>0</v>
      </c>
      <c r="K85" s="5">
        <v>1</v>
      </c>
      <c r="L85" s="5">
        <v>0</v>
      </c>
      <c r="M85" s="5">
        <v>0</v>
      </c>
      <c r="N85" s="5">
        <v>1</v>
      </c>
      <c r="O85" s="5">
        <v>0</v>
      </c>
      <c r="P85" s="9">
        <f t="shared" si="5"/>
        <v>2</v>
      </c>
    </row>
    <row r="86" spans="1:16" x14ac:dyDescent="0.35">
      <c r="A86" s="10" t="s">
        <v>154</v>
      </c>
      <c r="B86" s="5" t="s">
        <v>306</v>
      </c>
      <c r="C86" s="5" t="s">
        <v>66</v>
      </c>
      <c r="D86" s="6">
        <v>43734</v>
      </c>
      <c r="E86" s="7" t="s">
        <v>285</v>
      </c>
      <c r="F86" s="30">
        <f t="shared" si="4"/>
        <v>62454</v>
      </c>
      <c r="G86" s="31">
        <v>20</v>
      </c>
      <c r="H86" s="30">
        <v>41636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9">
        <f t="shared" si="5"/>
        <v>0</v>
      </c>
    </row>
    <row r="87" spans="1:16" x14ac:dyDescent="0.35">
      <c r="A87" s="7" t="s">
        <v>155</v>
      </c>
      <c r="B87" s="5" t="s">
        <v>306</v>
      </c>
      <c r="C87" s="5" t="s">
        <v>66</v>
      </c>
      <c r="D87" s="6">
        <v>43742</v>
      </c>
      <c r="E87" s="7" t="s">
        <v>286</v>
      </c>
      <c r="F87" s="30">
        <f t="shared" si="4"/>
        <v>35695.5</v>
      </c>
      <c r="G87" s="31">
        <v>54</v>
      </c>
      <c r="H87" s="30">
        <v>23797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9">
        <f t="shared" si="5"/>
        <v>0</v>
      </c>
    </row>
    <row r="88" spans="1:16" x14ac:dyDescent="0.35">
      <c r="A88" s="13" t="s">
        <v>156</v>
      </c>
      <c r="B88" s="5" t="s">
        <v>306</v>
      </c>
      <c r="C88" s="5" t="s">
        <v>66</v>
      </c>
      <c r="D88" s="6">
        <v>43734</v>
      </c>
      <c r="E88" s="7" t="s">
        <v>287</v>
      </c>
      <c r="F88" s="30">
        <f t="shared" si="4"/>
        <v>53203.5</v>
      </c>
      <c r="G88" s="31">
        <v>30</v>
      </c>
      <c r="H88" s="30">
        <v>35469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9">
        <f t="shared" si="5"/>
        <v>0</v>
      </c>
    </row>
    <row r="89" spans="1:16" x14ac:dyDescent="0.35">
      <c r="A89" s="10" t="s">
        <v>157</v>
      </c>
      <c r="B89" s="5" t="s">
        <v>306</v>
      </c>
      <c r="C89" s="5" t="s">
        <v>66</v>
      </c>
      <c r="D89" s="6">
        <v>43734</v>
      </c>
      <c r="E89" s="7" t="s">
        <v>288</v>
      </c>
      <c r="F89" s="30">
        <f t="shared" si="4"/>
        <v>71977.5</v>
      </c>
      <c r="G89" s="31">
        <v>87</v>
      </c>
      <c r="H89" s="30">
        <v>47985</v>
      </c>
      <c r="I89" s="5">
        <v>2</v>
      </c>
      <c r="J89" s="5">
        <v>2</v>
      </c>
      <c r="K89" s="5">
        <v>1</v>
      </c>
      <c r="L89" s="5">
        <v>0</v>
      </c>
      <c r="M89" s="5">
        <v>2</v>
      </c>
      <c r="N89" s="5">
        <v>1</v>
      </c>
      <c r="O89" s="5">
        <v>1</v>
      </c>
      <c r="P89" s="9">
        <f t="shared" si="5"/>
        <v>9</v>
      </c>
    </row>
    <row r="90" spans="1:16" x14ac:dyDescent="0.35">
      <c r="A90" s="10" t="s">
        <v>158</v>
      </c>
      <c r="B90" s="5" t="s">
        <v>309</v>
      </c>
      <c r="C90" s="5" t="s">
        <v>308</v>
      </c>
      <c r="D90" s="6">
        <v>43793</v>
      </c>
      <c r="E90" s="7" t="s">
        <v>289</v>
      </c>
      <c r="F90" s="30">
        <f t="shared" si="4"/>
        <v>10500</v>
      </c>
      <c r="G90" s="31">
        <v>57</v>
      </c>
      <c r="H90" s="30">
        <v>7000</v>
      </c>
      <c r="I90" s="5">
        <v>0</v>
      </c>
      <c r="J90" s="5">
        <v>0</v>
      </c>
      <c r="K90" s="5">
        <v>1</v>
      </c>
      <c r="L90" s="5">
        <v>0</v>
      </c>
      <c r="M90" s="5">
        <v>0</v>
      </c>
      <c r="N90" s="5">
        <v>0</v>
      </c>
      <c r="O90" s="5">
        <v>13</v>
      </c>
      <c r="P90" s="9">
        <f t="shared" si="5"/>
        <v>14</v>
      </c>
    </row>
    <row r="91" spans="1:16" x14ac:dyDescent="0.35">
      <c r="A91" s="10" t="s">
        <v>159</v>
      </c>
      <c r="B91" s="5" t="s">
        <v>313</v>
      </c>
      <c r="C91" s="5" t="s">
        <v>93</v>
      </c>
      <c r="D91" s="6">
        <v>43751</v>
      </c>
      <c r="E91" s="7" t="s">
        <v>290</v>
      </c>
      <c r="F91" s="30">
        <f t="shared" si="4"/>
        <v>15388.5</v>
      </c>
      <c r="G91" s="31">
        <v>41</v>
      </c>
      <c r="H91" s="30">
        <v>10259</v>
      </c>
      <c r="I91" s="5">
        <v>11</v>
      </c>
      <c r="J91" s="5">
        <v>4</v>
      </c>
      <c r="K91" s="5">
        <v>2</v>
      </c>
      <c r="L91" s="5">
        <v>7</v>
      </c>
      <c r="M91" s="5">
        <v>5</v>
      </c>
      <c r="N91" s="5">
        <v>4</v>
      </c>
      <c r="O91" s="5">
        <v>2</v>
      </c>
      <c r="P91" s="9">
        <f t="shared" si="5"/>
        <v>35</v>
      </c>
    </row>
    <row r="92" spans="1:16" x14ac:dyDescent="0.35">
      <c r="A92" s="7" t="s">
        <v>160</v>
      </c>
      <c r="B92" s="5" t="s">
        <v>313</v>
      </c>
      <c r="C92" s="5" t="s">
        <v>93</v>
      </c>
      <c r="D92" s="6">
        <v>43734</v>
      </c>
      <c r="E92" s="7" t="s">
        <v>291</v>
      </c>
      <c r="F92" s="30">
        <f t="shared" si="4"/>
        <v>15388.5</v>
      </c>
      <c r="G92" s="31">
        <v>12</v>
      </c>
      <c r="H92" s="30">
        <v>10259</v>
      </c>
      <c r="I92" s="5">
        <v>12</v>
      </c>
      <c r="J92" s="5">
        <v>8</v>
      </c>
      <c r="K92" s="5">
        <v>7</v>
      </c>
      <c r="L92" s="5">
        <v>7</v>
      </c>
      <c r="M92" s="5">
        <v>5</v>
      </c>
      <c r="N92" s="5">
        <v>5</v>
      </c>
      <c r="O92" s="5">
        <v>7</v>
      </c>
      <c r="P92" s="9">
        <f t="shared" si="5"/>
        <v>51</v>
      </c>
    </row>
    <row r="93" spans="1:16" x14ac:dyDescent="0.35">
      <c r="A93" s="10" t="s">
        <v>161</v>
      </c>
      <c r="B93" s="5" t="s">
        <v>313</v>
      </c>
      <c r="C93" s="5" t="s">
        <v>93</v>
      </c>
      <c r="D93" s="6">
        <v>43768</v>
      </c>
      <c r="E93" s="7" t="s">
        <v>292</v>
      </c>
      <c r="F93" s="30">
        <f t="shared" si="4"/>
        <v>53481</v>
      </c>
      <c r="G93" s="31">
        <v>27</v>
      </c>
      <c r="H93" s="30">
        <v>35654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</v>
      </c>
      <c r="O93" s="5">
        <v>0</v>
      </c>
      <c r="P93" s="9">
        <f t="shared" si="5"/>
        <v>1</v>
      </c>
    </row>
    <row r="94" spans="1:16" x14ac:dyDescent="0.35">
      <c r="A94" s="10" t="s">
        <v>162</v>
      </c>
      <c r="B94" s="5" t="s">
        <v>313</v>
      </c>
      <c r="C94" s="5" t="s">
        <v>93</v>
      </c>
      <c r="D94" s="6">
        <v>43786</v>
      </c>
      <c r="E94" s="7" t="s">
        <v>293</v>
      </c>
      <c r="F94" s="30">
        <f t="shared" si="4"/>
        <v>53481</v>
      </c>
      <c r="G94" s="31">
        <v>25</v>
      </c>
      <c r="H94" s="30">
        <v>35654</v>
      </c>
      <c r="I94" s="5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9">
        <f t="shared" si="5"/>
        <v>1</v>
      </c>
    </row>
    <row r="95" spans="1:16" x14ac:dyDescent="0.35">
      <c r="A95" s="10" t="s">
        <v>23</v>
      </c>
      <c r="B95" s="5" t="s">
        <v>303</v>
      </c>
      <c r="C95" s="5" t="s">
        <v>302</v>
      </c>
      <c r="D95" s="6">
        <v>43817</v>
      </c>
      <c r="E95" s="7" t="s">
        <v>181</v>
      </c>
      <c r="F95" s="30">
        <f t="shared" si="4"/>
        <v>39206.422018348618</v>
      </c>
      <c r="G95" s="31">
        <v>3</v>
      </c>
      <c r="H95" s="30">
        <v>26137.614678899081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1</v>
      </c>
      <c r="O95" s="5">
        <v>0</v>
      </c>
      <c r="P95" s="9">
        <f t="shared" si="5"/>
        <v>1</v>
      </c>
    </row>
    <row r="96" spans="1:16" x14ac:dyDescent="0.35">
      <c r="A96" s="10" t="s">
        <v>25</v>
      </c>
      <c r="B96" s="5" t="s">
        <v>303</v>
      </c>
      <c r="C96" s="5" t="s">
        <v>302</v>
      </c>
      <c r="D96" s="6">
        <v>43817</v>
      </c>
      <c r="E96" s="7" t="s">
        <v>182</v>
      </c>
      <c r="F96" s="30">
        <f t="shared" si="4"/>
        <v>96328.899082568794</v>
      </c>
      <c r="G96" s="31">
        <v>5</v>
      </c>
      <c r="H96" s="30">
        <v>64219.266055045868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9">
        <f t="shared" si="5"/>
        <v>0</v>
      </c>
    </row>
    <row r="97" spans="1:16" x14ac:dyDescent="0.35">
      <c r="A97" s="10" t="s">
        <v>29</v>
      </c>
      <c r="B97" s="5" t="s">
        <v>303</v>
      </c>
      <c r="C97" s="5" t="s">
        <v>302</v>
      </c>
      <c r="D97" s="6">
        <v>43817</v>
      </c>
      <c r="E97" s="7" t="s">
        <v>184</v>
      </c>
      <c r="F97" s="30">
        <f t="shared" si="4"/>
        <v>38530.733944954125</v>
      </c>
      <c r="G97" s="31">
        <v>15</v>
      </c>
      <c r="H97" s="30">
        <v>25687.15596330275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9">
        <f t="shared" si="5"/>
        <v>0</v>
      </c>
    </row>
    <row r="98" spans="1:16" x14ac:dyDescent="0.35">
      <c r="A98" s="10" t="s">
        <v>33</v>
      </c>
      <c r="B98" s="5" t="s">
        <v>303</v>
      </c>
      <c r="C98" s="5" t="s">
        <v>302</v>
      </c>
      <c r="D98" s="6">
        <v>43817</v>
      </c>
      <c r="E98" s="7" t="s">
        <v>186</v>
      </c>
      <c r="F98" s="30">
        <f t="shared" ref="F98:F111" si="6">H98+(H98*50%)</f>
        <v>25444.5</v>
      </c>
      <c r="G98" s="31">
        <v>8</v>
      </c>
      <c r="H98" s="30">
        <v>16963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9">
        <f t="shared" ref="P98:P111" si="7">SUM(I98:O98)</f>
        <v>0</v>
      </c>
    </row>
    <row r="99" spans="1:16" x14ac:dyDescent="0.35">
      <c r="A99" s="10" t="s">
        <v>37</v>
      </c>
      <c r="B99" s="5" t="s">
        <v>303</v>
      </c>
      <c r="C99" s="5" t="s">
        <v>302</v>
      </c>
      <c r="D99" s="6">
        <v>43817</v>
      </c>
      <c r="E99" s="7" t="s">
        <v>188</v>
      </c>
      <c r="F99" s="30">
        <f t="shared" si="6"/>
        <v>67404</v>
      </c>
      <c r="G99" s="31">
        <v>6</v>
      </c>
      <c r="H99" s="30">
        <v>44936</v>
      </c>
      <c r="I99" s="5">
        <v>0</v>
      </c>
      <c r="J99" s="5">
        <v>0</v>
      </c>
      <c r="K99" s="5">
        <v>0</v>
      </c>
      <c r="L99" s="5">
        <v>1</v>
      </c>
      <c r="M99" s="5">
        <v>1</v>
      </c>
      <c r="N99" s="5">
        <v>1</v>
      </c>
      <c r="O99" s="5">
        <v>0</v>
      </c>
      <c r="P99" s="9">
        <f t="shared" si="7"/>
        <v>3</v>
      </c>
    </row>
    <row r="100" spans="1:16" x14ac:dyDescent="0.35">
      <c r="A100" s="10" t="s">
        <v>41</v>
      </c>
      <c r="B100" s="5" t="s">
        <v>303</v>
      </c>
      <c r="C100" s="5" t="s">
        <v>302</v>
      </c>
      <c r="D100" s="6">
        <v>43817</v>
      </c>
      <c r="E100" s="7" t="s">
        <v>190</v>
      </c>
      <c r="F100" s="30">
        <f t="shared" si="6"/>
        <v>72246.330275229353</v>
      </c>
      <c r="G100" s="31">
        <v>5</v>
      </c>
      <c r="H100" s="30">
        <v>48164.220183486235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9">
        <f t="shared" si="7"/>
        <v>0</v>
      </c>
    </row>
    <row r="101" spans="1:16" x14ac:dyDescent="0.35">
      <c r="A101" s="10" t="s">
        <v>45</v>
      </c>
      <c r="B101" s="5" t="s">
        <v>303</v>
      </c>
      <c r="C101" s="5" t="s">
        <v>302</v>
      </c>
      <c r="D101" s="6">
        <v>43817</v>
      </c>
      <c r="E101" s="7" t="s">
        <v>192</v>
      </c>
      <c r="F101" s="30">
        <f t="shared" si="6"/>
        <v>35778.440366972478</v>
      </c>
      <c r="G101" s="31">
        <v>14</v>
      </c>
      <c r="H101" s="30">
        <v>23852.293577981651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9">
        <f t="shared" si="7"/>
        <v>0</v>
      </c>
    </row>
    <row r="102" spans="1:16" x14ac:dyDescent="0.35">
      <c r="A102" s="10" t="s">
        <v>47</v>
      </c>
      <c r="B102" s="5" t="s">
        <v>303</v>
      </c>
      <c r="C102" s="5" t="s">
        <v>302</v>
      </c>
      <c r="D102" s="6">
        <v>43817</v>
      </c>
      <c r="E102" s="7" t="s">
        <v>193</v>
      </c>
      <c r="F102" s="30">
        <f t="shared" si="6"/>
        <v>91649.999999999985</v>
      </c>
      <c r="G102" s="31">
        <v>5</v>
      </c>
      <c r="H102" s="30">
        <v>61099.999999999993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9">
        <f t="shared" si="7"/>
        <v>0</v>
      </c>
    </row>
    <row r="103" spans="1:16" x14ac:dyDescent="0.35">
      <c r="A103" s="10" t="s">
        <v>49</v>
      </c>
      <c r="B103" s="5" t="s">
        <v>303</v>
      </c>
      <c r="C103" s="5" t="s">
        <v>302</v>
      </c>
      <c r="D103" s="6">
        <v>43817</v>
      </c>
      <c r="E103" s="7" t="s">
        <v>194</v>
      </c>
      <c r="F103" s="30">
        <f t="shared" si="6"/>
        <v>39757.5</v>
      </c>
      <c r="G103" s="31">
        <v>10</v>
      </c>
      <c r="H103" s="30">
        <v>26505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9">
        <f t="shared" si="7"/>
        <v>0</v>
      </c>
    </row>
    <row r="104" spans="1:16" x14ac:dyDescent="0.35">
      <c r="A104" s="10" t="s">
        <v>51</v>
      </c>
      <c r="B104" s="5" t="s">
        <v>303</v>
      </c>
      <c r="C104" s="5" t="s">
        <v>302</v>
      </c>
      <c r="D104" s="6">
        <v>43817</v>
      </c>
      <c r="E104" s="7" t="s">
        <v>190</v>
      </c>
      <c r="F104" s="30">
        <f t="shared" si="6"/>
        <v>41271</v>
      </c>
      <c r="G104" s="31">
        <v>10</v>
      </c>
      <c r="H104" s="30">
        <v>27514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9">
        <f t="shared" si="7"/>
        <v>0</v>
      </c>
    </row>
    <row r="105" spans="1:16" x14ac:dyDescent="0.35">
      <c r="A105" s="10" t="s">
        <v>53</v>
      </c>
      <c r="B105" s="5" t="s">
        <v>303</v>
      </c>
      <c r="C105" s="5" t="s">
        <v>302</v>
      </c>
      <c r="D105" s="6">
        <v>43817</v>
      </c>
      <c r="E105" s="7" t="s">
        <v>195</v>
      </c>
      <c r="F105" s="30">
        <f t="shared" si="6"/>
        <v>151362.38532110091</v>
      </c>
      <c r="G105" s="31">
        <v>1</v>
      </c>
      <c r="H105" s="30">
        <v>100908.25688073394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9">
        <f t="shared" si="7"/>
        <v>0</v>
      </c>
    </row>
    <row r="106" spans="1:16" x14ac:dyDescent="0.35">
      <c r="A106" s="10" t="s">
        <v>55</v>
      </c>
      <c r="B106" s="5" t="s">
        <v>303</v>
      </c>
      <c r="C106" s="5" t="s">
        <v>302</v>
      </c>
      <c r="D106" s="6">
        <v>43817</v>
      </c>
      <c r="E106" s="7" t="s">
        <v>196</v>
      </c>
      <c r="F106" s="30">
        <f t="shared" si="6"/>
        <v>71545.871559633029</v>
      </c>
      <c r="G106" s="31">
        <v>2</v>
      </c>
      <c r="H106" s="30">
        <v>47697.247706422015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9">
        <f t="shared" si="7"/>
        <v>0</v>
      </c>
    </row>
    <row r="107" spans="1:16" x14ac:dyDescent="0.35">
      <c r="A107" s="10" t="s">
        <v>57</v>
      </c>
      <c r="B107" s="5" t="s">
        <v>303</v>
      </c>
      <c r="C107" s="5" t="s">
        <v>302</v>
      </c>
      <c r="D107" s="6">
        <v>43817</v>
      </c>
      <c r="E107" s="7" t="s">
        <v>197</v>
      </c>
      <c r="F107" s="30">
        <f t="shared" si="6"/>
        <v>56284.5</v>
      </c>
      <c r="G107" s="31">
        <v>4</v>
      </c>
      <c r="H107" s="30">
        <v>37523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0</v>
      </c>
      <c r="P107" s="9">
        <f t="shared" si="7"/>
        <v>1</v>
      </c>
    </row>
    <row r="108" spans="1:16" x14ac:dyDescent="0.35">
      <c r="A108" s="10" t="s">
        <v>59</v>
      </c>
      <c r="B108" s="5" t="s">
        <v>303</v>
      </c>
      <c r="C108" s="5" t="s">
        <v>302</v>
      </c>
      <c r="D108" s="6">
        <v>43817</v>
      </c>
      <c r="E108" s="7" t="s">
        <v>198</v>
      </c>
      <c r="F108" s="30">
        <f t="shared" si="6"/>
        <v>56407.5</v>
      </c>
      <c r="G108" s="31">
        <v>8</v>
      </c>
      <c r="H108" s="30">
        <v>37605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0</v>
      </c>
      <c r="O108" s="5">
        <v>0</v>
      </c>
      <c r="P108" s="9">
        <f t="shared" si="7"/>
        <v>1</v>
      </c>
    </row>
    <row r="109" spans="1:16" x14ac:dyDescent="0.35">
      <c r="A109" s="10" t="s">
        <v>61</v>
      </c>
      <c r="B109" s="5" t="s">
        <v>303</v>
      </c>
      <c r="C109" s="5" t="s">
        <v>302</v>
      </c>
      <c r="D109" s="6">
        <v>43817</v>
      </c>
      <c r="E109" s="7" t="s">
        <v>199</v>
      </c>
      <c r="F109" s="30">
        <f t="shared" si="6"/>
        <v>42646.5</v>
      </c>
      <c r="G109" s="31">
        <v>5</v>
      </c>
      <c r="H109" s="30">
        <v>28431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9">
        <f t="shared" si="7"/>
        <v>0</v>
      </c>
    </row>
    <row r="110" spans="1:16" x14ac:dyDescent="0.35">
      <c r="A110" s="10" t="s">
        <v>62</v>
      </c>
      <c r="B110" s="5" t="s">
        <v>303</v>
      </c>
      <c r="C110" s="5" t="s">
        <v>302</v>
      </c>
      <c r="D110" s="6">
        <v>43817</v>
      </c>
      <c r="E110" s="7" t="s">
        <v>182</v>
      </c>
      <c r="F110" s="30">
        <f t="shared" si="6"/>
        <v>84177</v>
      </c>
      <c r="G110" s="31">
        <v>4</v>
      </c>
      <c r="H110" s="30">
        <v>56118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9">
        <f t="shared" si="7"/>
        <v>0</v>
      </c>
    </row>
    <row r="111" spans="1:16" x14ac:dyDescent="0.35">
      <c r="A111" s="10" t="s">
        <v>64</v>
      </c>
      <c r="B111" s="5" t="s">
        <v>303</v>
      </c>
      <c r="C111" s="5" t="s">
        <v>302</v>
      </c>
      <c r="D111" s="6">
        <v>43817</v>
      </c>
      <c r="E111" s="7" t="s">
        <v>200</v>
      </c>
      <c r="F111" s="30">
        <f t="shared" si="6"/>
        <v>26557.5</v>
      </c>
      <c r="G111" s="31">
        <v>9</v>
      </c>
      <c r="H111" s="30">
        <v>17705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9">
        <f t="shared" si="7"/>
        <v>0</v>
      </c>
    </row>
  </sheetData>
  <customSheetViews>
    <customSheetView guid="{D2D8C3AD-3530-40DB-A969-D988024B78C8}" showAutoFilter="1">
      <selection activeCell="E9" sqref="E9"/>
      <pageMargins left="0.7" right="0.7" top="0.75" bottom="0.75" header="0.3" footer="0.3"/>
      <autoFilter ref="A1:P111" xr:uid="{3C82C348-A85E-465D-8847-56B8617AEF43}"/>
    </customSheetView>
  </customSheetViews>
  <conditionalFormatting sqref="A2:A112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E10"/>
  <sheetViews>
    <sheetView workbookViewId="0">
      <selection sqref="A1:B10"/>
    </sheetView>
  </sheetViews>
  <sheetFormatPr defaultRowHeight="14.5" x14ac:dyDescent="0.35"/>
  <cols>
    <col min="1" max="1" width="9.26953125" bestFit="1" customWidth="1"/>
    <col min="2" max="2" width="13.1796875" bestFit="1" customWidth="1"/>
    <col min="3" max="3" width="13.1796875" customWidth="1"/>
  </cols>
  <sheetData>
    <row r="1" spans="1:5" x14ac:dyDescent="0.35">
      <c r="A1" s="1" t="s">
        <v>4</v>
      </c>
      <c r="B1" s="1" t="s">
        <v>176</v>
      </c>
      <c r="C1" s="23"/>
      <c r="D1" s="24"/>
      <c r="E1" s="1" t="s">
        <v>301</v>
      </c>
    </row>
    <row r="2" spans="1:5" x14ac:dyDescent="0.35">
      <c r="A2" s="7" t="s">
        <v>177</v>
      </c>
      <c r="B2" s="9">
        <v>67</v>
      </c>
      <c r="C2" s="19"/>
      <c r="E2" s="10">
        <v>4</v>
      </c>
    </row>
    <row r="3" spans="1:5" x14ac:dyDescent="0.35">
      <c r="A3" s="7" t="s">
        <v>178</v>
      </c>
      <c r="B3" s="9">
        <v>43</v>
      </c>
      <c r="C3" s="19"/>
      <c r="E3" s="10">
        <v>5</v>
      </c>
    </row>
    <row r="4" spans="1:5" x14ac:dyDescent="0.35">
      <c r="A4" s="7" t="s">
        <v>179</v>
      </c>
      <c r="B4" s="9">
        <v>53</v>
      </c>
      <c r="C4" s="19"/>
      <c r="E4" s="10">
        <v>7</v>
      </c>
    </row>
    <row r="5" spans="1:5" x14ac:dyDescent="0.35">
      <c r="A5" s="7" t="s">
        <v>180</v>
      </c>
      <c r="B5" s="9">
        <v>23</v>
      </c>
      <c r="C5" s="19"/>
      <c r="E5" s="10">
        <v>5</v>
      </c>
    </row>
    <row r="6" spans="1:5" x14ac:dyDescent="0.35">
      <c r="A6" s="7" t="s">
        <v>181</v>
      </c>
      <c r="B6" s="9">
        <v>12</v>
      </c>
      <c r="C6" s="19"/>
      <c r="E6" s="10">
        <v>14</v>
      </c>
    </row>
    <row r="7" spans="1:5" x14ac:dyDescent="0.35">
      <c r="A7" s="7" t="s">
        <v>182</v>
      </c>
      <c r="B7" s="9">
        <v>5</v>
      </c>
      <c r="C7" s="19"/>
      <c r="E7" s="10">
        <v>6</v>
      </c>
    </row>
    <row r="8" spans="1:5" x14ac:dyDescent="0.35">
      <c r="A8" s="7" t="s">
        <v>183</v>
      </c>
      <c r="B8" s="9">
        <v>1</v>
      </c>
      <c r="C8" s="19"/>
      <c r="E8" s="10">
        <v>4</v>
      </c>
    </row>
    <row r="9" spans="1:5" x14ac:dyDescent="0.35">
      <c r="A9" s="7" t="s">
        <v>184</v>
      </c>
      <c r="B9" s="9">
        <v>15</v>
      </c>
      <c r="C9" s="19"/>
      <c r="E9" s="10">
        <v>3</v>
      </c>
    </row>
    <row r="10" spans="1:5" x14ac:dyDescent="0.35">
      <c r="A10" s="7" t="s">
        <v>185</v>
      </c>
      <c r="B10" s="9">
        <v>90</v>
      </c>
      <c r="C10" s="19"/>
      <c r="E10" s="10">
        <v>9</v>
      </c>
    </row>
  </sheetData>
  <customSheetViews>
    <customSheetView guid="{D2D8C3AD-3530-40DB-A969-D988024B78C8}">
      <selection activeCell="C2" sqref="C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C23"/>
  <sheetViews>
    <sheetView workbookViewId="0">
      <selection activeCell="H15" sqref="H15"/>
    </sheetView>
  </sheetViews>
  <sheetFormatPr defaultRowHeight="14.5" x14ac:dyDescent="0.35"/>
  <sheetData>
    <row r="1" spans="1:3" x14ac:dyDescent="0.35">
      <c r="A1" t="s">
        <v>167</v>
      </c>
    </row>
    <row r="3" spans="1:3" s="14" customFormat="1" x14ac:dyDescent="0.35">
      <c r="A3" s="14" t="s">
        <v>0</v>
      </c>
      <c r="B3" s="14" t="s">
        <v>166</v>
      </c>
      <c r="C3" s="14" t="s">
        <v>14</v>
      </c>
    </row>
    <row r="4" spans="1:3" x14ac:dyDescent="0.35">
      <c r="A4" t="s">
        <v>18</v>
      </c>
      <c r="B4" t="s">
        <v>19</v>
      </c>
      <c r="C4" t="s">
        <v>164</v>
      </c>
    </row>
    <row r="5" spans="1:3" x14ac:dyDescent="0.35">
      <c r="A5" t="s">
        <v>18</v>
      </c>
      <c r="B5" t="s">
        <v>19</v>
      </c>
      <c r="C5" t="s">
        <v>164</v>
      </c>
    </row>
    <row r="6" spans="1:3" x14ac:dyDescent="0.35">
      <c r="A6" t="s">
        <v>18</v>
      </c>
      <c r="B6" t="s">
        <v>19</v>
      </c>
      <c r="C6" t="s">
        <v>164</v>
      </c>
    </row>
    <row r="7" spans="1:3" x14ac:dyDescent="0.35">
      <c r="A7" t="s">
        <v>18</v>
      </c>
      <c r="B7" t="s">
        <v>19</v>
      </c>
      <c r="C7" t="s">
        <v>164</v>
      </c>
    </row>
    <row r="8" spans="1:3" x14ac:dyDescent="0.35">
      <c r="A8" t="s">
        <v>18</v>
      </c>
      <c r="B8" t="s">
        <v>19</v>
      </c>
      <c r="C8" t="s">
        <v>164</v>
      </c>
    </row>
    <row r="9" spans="1:3" x14ac:dyDescent="0.35">
      <c r="A9" t="s">
        <v>18</v>
      </c>
      <c r="B9" t="s">
        <v>19</v>
      </c>
      <c r="C9" t="s">
        <v>164</v>
      </c>
    </row>
    <row r="10" spans="1:3" x14ac:dyDescent="0.35">
      <c r="A10" t="s">
        <v>18</v>
      </c>
      <c r="B10" t="s">
        <v>19</v>
      </c>
      <c r="C10" t="s">
        <v>164</v>
      </c>
    </row>
    <row r="11" spans="1:3" x14ac:dyDescent="0.35">
      <c r="A11" t="s">
        <v>18</v>
      </c>
      <c r="B11" t="s">
        <v>19</v>
      </c>
      <c r="C11" t="s">
        <v>164</v>
      </c>
    </row>
    <row r="12" spans="1:3" x14ac:dyDescent="0.35">
      <c r="A12" t="s">
        <v>18</v>
      </c>
      <c r="B12" t="s">
        <v>19</v>
      </c>
      <c r="C12" t="s">
        <v>164</v>
      </c>
    </row>
    <row r="13" spans="1:3" x14ac:dyDescent="0.35">
      <c r="A13" t="s">
        <v>18</v>
      </c>
      <c r="B13" t="s">
        <v>19</v>
      </c>
      <c r="C13" t="s">
        <v>164</v>
      </c>
    </row>
    <row r="14" spans="1:3" x14ac:dyDescent="0.35">
      <c r="A14" t="s">
        <v>18</v>
      </c>
      <c r="B14" t="s">
        <v>19</v>
      </c>
      <c r="C14" t="s">
        <v>164</v>
      </c>
    </row>
    <row r="15" spans="1:3" x14ac:dyDescent="0.35">
      <c r="A15" t="s">
        <v>18</v>
      </c>
      <c r="B15" t="s">
        <v>19</v>
      </c>
      <c r="C15" t="s">
        <v>164</v>
      </c>
    </row>
    <row r="16" spans="1:3" x14ac:dyDescent="0.35">
      <c r="A16" t="s">
        <v>18</v>
      </c>
      <c r="B16" t="s">
        <v>19</v>
      </c>
      <c r="C16" t="s">
        <v>164</v>
      </c>
    </row>
    <row r="17" spans="1:3" x14ac:dyDescent="0.35">
      <c r="A17" t="s">
        <v>18</v>
      </c>
      <c r="B17" t="s">
        <v>19</v>
      </c>
      <c r="C17" t="s">
        <v>164</v>
      </c>
    </row>
    <row r="18" spans="1:3" x14ac:dyDescent="0.35">
      <c r="A18" t="s">
        <v>18</v>
      </c>
      <c r="B18" t="s">
        <v>66</v>
      </c>
      <c r="C18" t="s">
        <v>164</v>
      </c>
    </row>
    <row r="19" spans="1:3" x14ac:dyDescent="0.35">
      <c r="A19" t="s">
        <v>18</v>
      </c>
      <c r="B19" t="s">
        <v>66</v>
      </c>
      <c r="C19" t="s">
        <v>164</v>
      </c>
    </row>
    <row r="20" spans="1:3" x14ac:dyDescent="0.35">
      <c r="A20" t="s">
        <v>18</v>
      </c>
      <c r="B20" t="s">
        <v>66</v>
      </c>
      <c r="C20" t="s">
        <v>164</v>
      </c>
    </row>
    <row r="21" spans="1:3" x14ac:dyDescent="0.35">
      <c r="A21" t="s">
        <v>18</v>
      </c>
      <c r="B21" t="s">
        <v>70</v>
      </c>
      <c r="C21" t="s">
        <v>164</v>
      </c>
    </row>
    <row r="22" spans="1:3" x14ac:dyDescent="0.35">
      <c r="A22" t="s">
        <v>18</v>
      </c>
      <c r="B22" t="s">
        <v>70</v>
      </c>
      <c r="C22" t="s">
        <v>164</v>
      </c>
    </row>
    <row r="23" spans="1:3" x14ac:dyDescent="0.35">
      <c r="A23" t="s">
        <v>18</v>
      </c>
      <c r="B23" t="s">
        <v>70</v>
      </c>
      <c r="C23" t="s">
        <v>164</v>
      </c>
    </row>
  </sheetData>
  <customSheetViews>
    <customSheetView guid="{D2D8C3AD-3530-40DB-A969-D988024B78C8}" topLeftCell="A2">
      <selection activeCell="A12" sqref="A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/>
  <dimension ref="A3:A16"/>
  <sheetViews>
    <sheetView workbookViewId="0">
      <selection activeCell="P14" sqref="P14"/>
    </sheetView>
  </sheetViews>
  <sheetFormatPr defaultRowHeight="14.5" x14ac:dyDescent="0.35"/>
  <cols>
    <col min="1" max="1" width="23.81640625" bestFit="1" customWidth="1"/>
  </cols>
  <sheetData>
    <row r="3" spans="1:1" x14ac:dyDescent="0.35">
      <c r="A3" s="15" t="s">
        <v>172</v>
      </c>
    </row>
    <row r="4" spans="1:1" x14ac:dyDescent="0.35">
      <c r="A4" s="5" t="s">
        <v>30</v>
      </c>
    </row>
    <row r="5" spans="1:1" x14ac:dyDescent="0.35">
      <c r="A5" s="5" t="s">
        <v>34</v>
      </c>
    </row>
    <row r="6" spans="1:1" x14ac:dyDescent="0.35">
      <c r="A6" s="5" t="s">
        <v>38</v>
      </c>
    </row>
    <row r="7" spans="1:1" x14ac:dyDescent="0.35">
      <c r="A7" s="5" t="s">
        <v>30</v>
      </c>
    </row>
    <row r="8" spans="1:1" x14ac:dyDescent="0.35">
      <c r="A8" s="5" t="s">
        <v>46</v>
      </c>
    </row>
    <row r="9" spans="1:1" x14ac:dyDescent="0.35">
      <c r="A9" s="5" t="s">
        <v>48</v>
      </c>
    </row>
    <row r="10" spans="1:1" x14ac:dyDescent="0.35">
      <c r="A10" s="5" t="s">
        <v>50</v>
      </c>
    </row>
    <row r="11" spans="1:1" x14ac:dyDescent="0.35">
      <c r="A11" s="5" t="s">
        <v>52</v>
      </c>
    </row>
    <row r="12" spans="1:1" x14ac:dyDescent="0.35">
      <c r="A12" s="5" t="s">
        <v>46</v>
      </c>
    </row>
    <row r="13" spans="1:1" x14ac:dyDescent="0.35">
      <c r="A13" s="5" t="s">
        <v>38</v>
      </c>
    </row>
    <row r="14" spans="1:1" x14ac:dyDescent="0.35">
      <c r="A14" s="5" t="s">
        <v>30</v>
      </c>
    </row>
    <row r="15" spans="1:1" x14ac:dyDescent="0.35">
      <c r="A15" s="5" t="s">
        <v>30</v>
      </c>
    </row>
    <row r="16" spans="1:1" x14ac:dyDescent="0.35">
      <c r="A16" s="5" t="s">
        <v>48</v>
      </c>
    </row>
  </sheetData>
  <autoFilter ref="A3:A16" xr:uid="{00000000-0009-0000-0000-00000B000000}"/>
  <customSheetViews>
    <customSheetView guid="{D2D8C3AD-3530-40DB-A969-D988024B78C8}" showAutoFilter="1">
      <selection activeCell="D5" sqref="D5"/>
      <pageMargins left="0.7" right="0.7" top="0.75" bottom="0.75" header="0.3" footer="0.3"/>
      <pageSetup orientation="portrait" verticalDpi="0" r:id="rId1"/>
      <autoFilter ref="A3:A16" xr:uid="{9DA6F1E1-8980-4C7A-83C0-4E3BCF0EBE9B}"/>
    </customSheetView>
  </customSheetViews>
  <pageMargins left="0.7" right="0.7" top="0.75" bottom="0.75" header="0.3" footer="0.3"/>
  <pageSetup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G9"/>
  <sheetViews>
    <sheetView workbookViewId="0">
      <selection activeCell="K17" sqref="K17"/>
    </sheetView>
  </sheetViews>
  <sheetFormatPr defaultRowHeight="14.5" x14ac:dyDescent="0.35"/>
  <cols>
    <col min="1" max="1" width="13.453125" bestFit="1" customWidth="1"/>
    <col min="2" max="2" width="9.453125" bestFit="1" customWidth="1"/>
    <col min="3" max="3" width="11.81640625" bestFit="1" customWidth="1"/>
    <col min="4" max="4" width="11.1796875" bestFit="1" customWidth="1"/>
    <col min="5" max="5" width="11.26953125" bestFit="1" customWidth="1"/>
    <col min="6" max="6" width="14" bestFit="1" customWidth="1"/>
    <col min="7" max="7" width="11.81640625" bestFit="1" customWidth="1"/>
  </cols>
  <sheetData>
    <row r="1" spans="1:7" x14ac:dyDescent="0.35">
      <c r="A1" s="1" t="s">
        <v>3</v>
      </c>
      <c r="B1" s="1" t="s">
        <v>0</v>
      </c>
      <c r="C1" s="1" t="s">
        <v>1</v>
      </c>
      <c r="D1" s="2" t="s">
        <v>2</v>
      </c>
      <c r="E1" s="1" t="s">
        <v>4</v>
      </c>
      <c r="F1" s="3" t="s">
        <v>5</v>
      </c>
      <c r="G1" s="3" t="s">
        <v>175</v>
      </c>
    </row>
    <row r="2" spans="1:7" x14ac:dyDescent="0.35">
      <c r="A2" s="10" t="s">
        <v>67</v>
      </c>
      <c r="B2" s="5" t="s">
        <v>306</v>
      </c>
      <c r="C2" s="5" t="s">
        <v>66</v>
      </c>
      <c r="D2" s="6">
        <v>43695</v>
      </c>
      <c r="E2" s="7" t="s">
        <v>164</v>
      </c>
      <c r="F2" s="7" t="s">
        <v>164</v>
      </c>
      <c r="G2" s="7" t="s">
        <v>164</v>
      </c>
    </row>
    <row r="3" spans="1:7" x14ac:dyDescent="0.35">
      <c r="A3" s="10" t="s">
        <v>68</v>
      </c>
      <c r="B3" s="5" t="s">
        <v>306</v>
      </c>
      <c r="C3" s="5" t="s">
        <v>66</v>
      </c>
      <c r="D3" s="6">
        <v>43751</v>
      </c>
      <c r="E3" s="7" t="s">
        <v>164</v>
      </c>
      <c r="F3" s="7" t="s">
        <v>164</v>
      </c>
      <c r="G3" s="7" t="s">
        <v>164</v>
      </c>
    </row>
    <row r="4" spans="1:7" x14ac:dyDescent="0.35">
      <c r="A4" s="10" t="s">
        <v>69</v>
      </c>
      <c r="B4" s="5" t="s">
        <v>306</v>
      </c>
      <c r="C4" s="5" t="s">
        <v>66</v>
      </c>
      <c r="D4" s="6">
        <v>43765</v>
      </c>
      <c r="E4" s="7" t="s">
        <v>164</v>
      </c>
      <c r="F4" s="7" t="s">
        <v>164</v>
      </c>
      <c r="G4" s="7" t="s">
        <v>164</v>
      </c>
    </row>
    <row r="5" spans="1:7" x14ac:dyDescent="0.35">
      <c r="A5" s="10" t="s">
        <v>71</v>
      </c>
      <c r="B5" s="5" t="s">
        <v>303</v>
      </c>
      <c r="C5" s="5" t="s">
        <v>308</v>
      </c>
      <c r="D5" s="6">
        <v>43744</v>
      </c>
      <c r="E5" s="7" t="s">
        <v>164</v>
      </c>
      <c r="F5" s="7" t="s">
        <v>164</v>
      </c>
      <c r="G5" s="7" t="s">
        <v>164</v>
      </c>
    </row>
    <row r="6" spans="1:7" x14ac:dyDescent="0.35">
      <c r="A6" s="10" t="s">
        <v>72</v>
      </c>
      <c r="B6" s="5" t="s">
        <v>303</v>
      </c>
      <c r="C6" s="5" t="s">
        <v>308</v>
      </c>
      <c r="D6" s="6">
        <v>43775</v>
      </c>
      <c r="E6" s="7" t="s">
        <v>164</v>
      </c>
      <c r="F6" s="7" t="s">
        <v>164</v>
      </c>
      <c r="G6" s="7" t="s">
        <v>164</v>
      </c>
    </row>
    <row r="7" spans="1:7" x14ac:dyDescent="0.35">
      <c r="A7" s="10" t="s">
        <v>73</v>
      </c>
      <c r="B7" s="5" t="s">
        <v>303</v>
      </c>
      <c r="C7" s="5" t="s">
        <v>308</v>
      </c>
      <c r="D7" s="6">
        <v>43800</v>
      </c>
      <c r="E7" s="7" t="s">
        <v>164</v>
      </c>
      <c r="F7" s="7" t="s">
        <v>164</v>
      </c>
      <c r="G7" s="7" t="s">
        <v>164</v>
      </c>
    </row>
    <row r="8" spans="1:7" x14ac:dyDescent="0.35">
      <c r="A8" s="7" t="s">
        <v>74</v>
      </c>
      <c r="B8" s="5" t="s">
        <v>311</v>
      </c>
      <c r="C8" s="5" t="s">
        <v>310</v>
      </c>
      <c r="D8" s="6">
        <v>41876</v>
      </c>
      <c r="E8" s="7" t="s">
        <v>164</v>
      </c>
      <c r="F8" s="7" t="s">
        <v>164</v>
      </c>
      <c r="G8" s="7" t="s">
        <v>164</v>
      </c>
    </row>
    <row r="9" spans="1:7" x14ac:dyDescent="0.35">
      <c r="A9" s="10" t="s">
        <v>75</v>
      </c>
      <c r="B9" s="5" t="s">
        <v>312</v>
      </c>
      <c r="C9" s="5" t="s">
        <v>310</v>
      </c>
      <c r="D9" s="6">
        <v>43747</v>
      </c>
      <c r="E9" s="7" t="s">
        <v>164</v>
      </c>
      <c r="F9" s="7" t="s">
        <v>164</v>
      </c>
      <c r="G9" s="7" t="s">
        <v>164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F47B-F540-4CC7-9305-46DBECF7921F}">
  <dimension ref="A1:I65"/>
  <sheetViews>
    <sheetView workbookViewId="0">
      <pane ySplit="1" topLeftCell="A2" activePane="bottomLeft" state="frozen"/>
      <selection pane="bottomLeft" activeCell="I1" sqref="I1:I9"/>
    </sheetView>
  </sheetViews>
  <sheetFormatPr defaultRowHeight="14.5" x14ac:dyDescent="0.35"/>
  <cols>
    <col min="9" max="9" width="27.453125" customWidth="1"/>
  </cols>
  <sheetData>
    <row r="1" spans="1:9" s="14" customFormat="1" x14ac:dyDescent="0.35">
      <c r="A1" s="14" t="s">
        <v>357</v>
      </c>
      <c r="B1" s="14" t="s">
        <v>358</v>
      </c>
      <c r="G1" s="14" t="s">
        <v>357</v>
      </c>
      <c r="H1" s="14" t="s">
        <v>359</v>
      </c>
      <c r="I1" s="38" t="s">
        <v>360</v>
      </c>
    </row>
    <row r="2" spans="1:9" x14ac:dyDescent="0.35">
      <c r="A2" t="s">
        <v>349</v>
      </c>
      <c r="B2">
        <v>200</v>
      </c>
      <c r="G2" t="s">
        <v>349</v>
      </c>
      <c r="H2" s="32"/>
      <c r="I2" s="38"/>
    </row>
    <row r="3" spans="1:9" x14ac:dyDescent="0.35">
      <c r="A3" t="s">
        <v>350</v>
      </c>
      <c r="B3">
        <v>500</v>
      </c>
      <c r="G3" t="s">
        <v>350</v>
      </c>
      <c r="H3" s="32"/>
      <c r="I3" s="38"/>
    </row>
    <row r="4" spans="1:9" x14ac:dyDescent="0.35">
      <c r="A4" t="s">
        <v>351</v>
      </c>
      <c r="B4">
        <v>1000</v>
      </c>
      <c r="G4" t="s">
        <v>351</v>
      </c>
      <c r="H4" s="32"/>
      <c r="I4" s="38"/>
    </row>
    <row r="5" spans="1:9" x14ac:dyDescent="0.35">
      <c r="A5" t="s">
        <v>352</v>
      </c>
      <c r="B5">
        <v>100</v>
      </c>
      <c r="G5" t="s">
        <v>352</v>
      </c>
      <c r="H5" s="32"/>
      <c r="I5" s="38"/>
    </row>
    <row r="6" spans="1:9" x14ac:dyDescent="0.35">
      <c r="A6" t="s">
        <v>353</v>
      </c>
      <c r="B6">
        <v>500</v>
      </c>
      <c r="G6" t="s">
        <v>353</v>
      </c>
      <c r="H6" s="32"/>
      <c r="I6" s="38"/>
    </row>
    <row r="7" spans="1:9" x14ac:dyDescent="0.35">
      <c r="A7" t="s">
        <v>354</v>
      </c>
      <c r="B7">
        <v>1000</v>
      </c>
      <c r="G7" t="s">
        <v>354</v>
      </c>
      <c r="H7" s="32"/>
      <c r="I7" s="38"/>
    </row>
    <row r="8" spans="1:9" x14ac:dyDescent="0.35">
      <c r="A8" t="s">
        <v>355</v>
      </c>
      <c r="B8">
        <v>100</v>
      </c>
      <c r="G8" t="s">
        <v>355</v>
      </c>
      <c r="H8" s="32"/>
      <c r="I8" s="38"/>
    </row>
    <row r="9" spans="1:9" x14ac:dyDescent="0.35">
      <c r="A9" t="s">
        <v>356</v>
      </c>
      <c r="B9">
        <v>200</v>
      </c>
      <c r="G9" t="s">
        <v>356</v>
      </c>
      <c r="H9" s="32"/>
      <c r="I9" s="38"/>
    </row>
    <row r="10" spans="1:9" x14ac:dyDescent="0.35">
      <c r="A10" t="s">
        <v>350</v>
      </c>
      <c r="B10">
        <v>1000</v>
      </c>
    </row>
    <row r="11" spans="1:9" x14ac:dyDescent="0.35">
      <c r="A11" t="s">
        <v>349</v>
      </c>
      <c r="B11">
        <v>700</v>
      </c>
    </row>
    <row r="12" spans="1:9" x14ac:dyDescent="0.35">
      <c r="A12" t="s">
        <v>350</v>
      </c>
      <c r="B12">
        <v>100</v>
      </c>
    </row>
    <row r="13" spans="1:9" x14ac:dyDescent="0.35">
      <c r="A13" t="s">
        <v>351</v>
      </c>
      <c r="B13">
        <v>1000</v>
      </c>
    </row>
    <row r="14" spans="1:9" x14ac:dyDescent="0.35">
      <c r="A14" t="s">
        <v>349</v>
      </c>
      <c r="B14">
        <v>700</v>
      </c>
    </row>
    <row r="15" spans="1:9" x14ac:dyDescent="0.35">
      <c r="A15" t="s">
        <v>349</v>
      </c>
      <c r="B15">
        <v>200</v>
      </c>
    </row>
    <row r="16" spans="1:9" x14ac:dyDescent="0.35">
      <c r="A16" t="s">
        <v>350</v>
      </c>
      <c r="B16">
        <v>500</v>
      </c>
    </row>
    <row r="17" spans="1:2" x14ac:dyDescent="0.35">
      <c r="A17" t="s">
        <v>349</v>
      </c>
      <c r="B17">
        <v>700</v>
      </c>
    </row>
    <row r="18" spans="1:2" x14ac:dyDescent="0.35">
      <c r="A18" t="s">
        <v>351</v>
      </c>
      <c r="B18">
        <v>200</v>
      </c>
    </row>
    <row r="19" spans="1:2" x14ac:dyDescent="0.35">
      <c r="A19" t="s">
        <v>353</v>
      </c>
      <c r="B19">
        <v>100</v>
      </c>
    </row>
    <row r="20" spans="1:2" x14ac:dyDescent="0.35">
      <c r="A20" t="s">
        <v>349</v>
      </c>
      <c r="B20">
        <v>700</v>
      </c>
    </row>
    <row r="21" spans="1:2" x14ac:dyDescent="0.35">
      <c r="A21" t="s">
        <v>354</v>
      </c>
      <c r="B21">
        <v>1000</v>
      </c>
    </row>
    <row r="22" spans="1:2" x14ac:dyDescent="0.35">
      <c r="A22" t="s">
        <v>349</v>
      </c>
      <c r="B22">
        <v>200</v>
      </c>
    </row>
    <row r="23" spans="1:2" x14ac:dyDescent="0.35">
      <c r="A23" t="s">
        <v>354</v>
      </c>
      <c r="B23">
        <v>700</v>
      </c>
    </row>
    <row r="24" spans="1:2" x14ac:dyDescent="0.35">
      <c r="A24" t="s">
        <v>350</v>
      </c>
      <c r="B24">
        <v>500</v>
      </c>
    </row>
    <row r="25" spans="1:2" x14ac:dyDescent="0.35">
      <c r="A25" t="s">
        <v>356</v>
      </c>
      <c r="B25">
        <v>200</v>
      </c>
    </row>
    <row r="26" spans="1:2" x14ac:dyDescent="0.35">
      <c r="A26" t="s">
        <v>355</v>
      </c>
      <c r="B26">
        <v>200</v>
      </c>
    </row>
    <row r="27" spans="1:2" x14ac:dyDescent="0.35">
      <c r="A27" t="s">
        <v>350</v>
      </c>
      <c r="B27">
        <v>500</v>
      </c>
    </row>
    <row r="28" spans="1:2" x14ac:dyDescent="0.35">
      <c r="A28" t="s">
        <v>356</v>
      </c>
      <c r="B28">
        <v>1000</v>
      </c>
    </row>
    <row r="29" spans="1:2" x14ac:dyDescent="0.35">
      <c r="A29" t="s">
        <v>350</v>
      </c>
      <c r="B29">
        <v>500</v>
      </c>
    </row>
    <row r="30" spans="1:2" x14ac:dyDescent="0.35">
      <c r="A30" t="s">
        <v>351</v>
      </c>
      <c r="B30">
        <v>100</v>
      </c>
    </row>
    <row r="31" spans="1:2" x14ac:dyDescent="0.35">
      <c r="A31" t="s">
        <v>356</v>
      </c>
      <c r="B31">
        <v>700</v>
      </c>
    </row>
    <row r="32" spans="1:2" x14ac:dyDescent="0.35">
      <c r="A32" t="s">
        <v>350</v>
      </c>
      <c r="B32">
        <v>1000</v>
      </c>
    </row>
    <row r="33" spans="1:2" x14ac:dyDescent="0.35">
      <c r="A33" t="s">
        <v>356</v>
      </c>
      <c r="B33">
        <v>200</v>
      </c>
    </row>
    <row r="34" spans="1:2" x14ac:dyDescent="0.35">
      <c r="A34" t="s">
        <v>351</v>
      </c>
      <c r="B34">
        <v>500</v>
      </c>
    </row>
    <row r="35" spans="1:2" x14ac:dyDescent="0.35">
      <c r="A35" t="s">
        <v>349</v>
      </c>
      <c r="B35">
        <v>700</v>
      </c>
    </row>
    <row r="36" spans="1:2" x14ac:dyDescent="0.35">
      <c r="A36" t="s">
        <v>353</v>
      </c>
      <c r="B36">
        <v>200</v>
      </c>
    </row>
    <row r="37" spans="1:2" x14ac:dyDescent="0.35">
      <c r="A37" t="s">
        <v>351</v>
      </c>
      <c r="B37">
        <v>700</v>
      </c>
    </row>
    <row r="38" spans="1:2" x14ac:dyDescent="0.35">
      <c r="A38" t="s">
        <v>354</v>
      </c>
      <c r="B38">
        <v>100</v>
      </c>
    </row>
    <row r="39" spans="1:2" x14ac:dyDescent="0.35">
      <c r="A39" t="s">
        <v>352</v>
      </c>
      <c r="B39">
        <v>1000</v>
      </c>
    </row>
    <row r="40" spans="1:2" x14ac:dyDescent="0.35">
      <c r="A40" t="s">
        <v>351</v>
      </c>
      <c r="B40">
        <v>500</v>
      </c>
    </row>
    <row r="41" spans="1:2" x14ac:dyDescent="0.35">
      <c r="A41" t="s">
        <v>356</v>
      </c>
      <c r="B41">
        <v>700</v>
      </c>
    </row>
    <row r="42" spans="1:2" x14ac:dyDescent="0.35">
      <c r="A42" t="s">
        <v>352</v>
      </c>
      <c r="B42">
        <v>500</v>
      </c>
    </row>
    <row r="43" spans="1:2" x14ac:dyDescent="0.35">
      <c r="A43" t="s">
        <v>349</v>
      </c>
      <c r="B43">
        <v>100</v>
      </c>
    </row>
    <row r="44" spans="1:2" x14ac:dyDescent="0.35">
      <c r="A44" t="s">
        <v>354</v>
      </c>
      <c r="B44">
        <v>500</v>
      </c>
    </row>
    <row r="45" spans="1:2" x14ac:dyDescent="0.35">
      <c r="A45" t="s">
        <v>353</v>
      </c>
      <c r="B45">
        <v>700</v>
      </c>
    </row>
    <row r="46" spans="1:2" x14ac:dyDescent="0.35">
      <c r="A46" t="s">
        <v>352</v>
      </c>
      <c r="B46">
        <v>1000</v>
      </c>
    </row>
    <row r="47" spans="1:2" x14ac:dyDescent="0.35">
      <c r="A47" t="s">
        <v>356</v>
      </c>
      <c r="B47">
        <v>700</v>
      </c>
    </row>
    <row r="48" spans="1:2" x14ac:dyDescent="0.35">
      <c r="A48" t="s">
        <v>353</v>
      </c>
      <c r="B48">
        <v>100</v>
      </c>
    </row>
    <row r="49" spans="1:2" x14ac:dyDescent="0.35">
      <c r="A49" t="s">
        <v>354</v>
      </c>
      <c r="B49">
        <v>1000</v>
      </c>
    </row>
    <row r="50" spans="1:2" x14ac:dyDescent="0.35">
      <c r="A50" t="s">
        <v>352</v>
      </c>
      <c r="B50">
        <v>500</v>
      </c>
    </row>
    <row r="51" spans="1:2" x14ac:dyDescent="0.35">
      <c r="A51" t="s">
        <v>355</v>
      </c>
      <c r="B51">
        <v>700</v>
      </c>
    </row>
    <row r="52" spans="1:2" x14ac:dyDescent="0.35">
      <c r="A52" t="s">
        <v>350</v>
      </c>
      <c r="B52">
        <v>500</v>
      </c>
    </row>
    <row r="53" spans="1:2" x14ac:dyDescent="0.35">
      <c r="A53" t="s">
        <v>352</v>
      </c>
      <c r="B53">
        <v>200</v>
      </c>
    </row>
    <row r="54" spans="1:2" x14ac:dyDescent="0.35">
      <c r="A54" t="s">
        <v>354</v>
      </c>
      <c r="B54">
        <v>100</v>
      </c>
    </row>
    <row r="55" spans="1:2" x14ac:dyDescent="0.35">
      <c r="A55" t="s">
        <v>353</v>
      </c>
      <c r="B55">
        <v>1000</v>
      </c>
    </row>
    <row r="56" spans="1:2" x14ac:dyDescent="0.35">
      <c r="A56" t="s">
        <v>355</v>
      </c>
      <c r="B56">
        <v>700</v>
      </c>
    </row>
    <row r="57" spans="1:2" x14ac:dyDescent="0.35">
      <c r="A57" t="s">
        <v>356</v>
      </c>
      <c r="B57">
        <v>500</v>
      </c>
    </row>
    <row r="58" spans="1:2" x14ac:dyDescent="0.35">
      <c r="A58" t="s">
        <v>353</v>
      </c>
      <c r="B58">
        <v>500</v>
      </c>
    </row>
    <row r="59" spans="1:2" x14ac:dyDescent="0.35">
      <c r="A59" t="s">
        <v>354</v>
      </c>
      <c r="B59">
        <v>100</v>
      </c>
    </row>
    <row r="60" spans="1:2" x14ac:dyDescent="0.35">
      <c r="A60" t="s">
        <v>349</v>
      </c>
      <c r="B60">
        <v>700</v>
      </c>
    </row>
    <row r="61" spans="1:2" x14ac:dyDescent="0.35">
      <c r="A61" t="s">
        <v>353</v>
      </c>
      <c r="B61">
        <v>700</v>
      </c>
    </row>
    <row r="62" spans="1:2" x14ac:dyDescent="0.35">
      <c r="A62" t="s">
        <v>354</v>
      </c>
      <c r="B62">
        <v>1000</v>
      </c>
    </row>
    <row r="63" spans="1:2" x14ac:dyDescent="0.35">
      <c r="A63" t="s">
        <v>355</v>
      </c>
      <c r="B63">
        <v>100</v>
      </c>
    </row>
    <row r="64" spans="1:2" x14ac:dyDescent="0.35">
      <c r="A64" t="s">
        <v>356</v>
      </c>
      <c r="B64">
        <v>1000</v>
      </c>
    </row>
    <row r="65" spans="1:2" x14ac:dyDescent="0.35">
      <c r="A65" t="s">
        <v>350</v>
      </c>
      <c r="B65">
        <v>500</v>
      </c>
    </row>
  </sheetData>
  <mergeCells count="1">
    <mergeCell ref="I1:I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M14"/>
  <sheetViews>
    <sheetView workbookViewId="0">
      <selection activeCell="F10" sqref="F10"/>
    </sheetView>
  </sheetViews>
  <sheetFormatPr defaultRowHeight="14.5" x14ac:dyDescent="0.35"/>
  <cols>
    <col min="1" max="1" width="13.453125" style="32" bestFit="1" customWidth="1"/>
    <col min="2" max="2" width="9.453125" style="32" bestFit="1" customWidth="1"/>
    <col min="3" max="3" width="11.81640625" style="32" bestFit="1" customWidth="1"/>
    <col min="4" max="4" width="11.1796875" bestFit="1" customWidth="1"/>
    <col min="5" max="5" width="11.26953125" bestFit="1" customWidth="1"/>
    <col min="6" max="6" width="14" bestFit="1" customWidth="1"/>
    <col min="7" max="7" width="11.81640625" bestFit="1" customWidth="1"/>
    <col min="8" max="8" width="13.1796875" bestFit="1" customWidth="1"/>
    <col min="9" max="11" width="8.1796875" bestFit="1" customWidth="1"/>
    <col min="12" max="12" width="7.81640625" bestFit="1" customWidth="1"/>
    <col min="13" max="13" width="8.26953125" bestFit="1" customWidth="1"/>
  </cols>
  <sheetData>
    <row r="1" spans="1:13" s="32" customFormat="1" x14ac:dyDescent="0.35">
      <c r="A1" s="1" t="s">
        <v>3</v>
      </c>
      <c r="B1" s="1" t="s">
        <v>0</v>
      </c>
      <c r="C1" s="1" t="s">
        <v>1</v>
      </c>
      <c r="D1" s="2" t="s">
        <v>2</v>
      </c>
      <c r="E1" s="1" t="s">
        <v>4</v>
      </c>
      <c r="F1" s="3" t="s">
        <v>5</v>
      </c>
      <c r="G1" s="3" t="s">
        <v>175</v>
      </c>
      <c r="H1" s="1" t="s">
        <v>176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s="32" customFormat="1" x14ac:dyDescent="0.35">
      <c r="A2" s="26" t="s">
        <v>67</v>
      </c>
      <c r="B2" s="27" t="s">
        <v>306</v>
      </c>
      <c r="C2" s="27" t="s">
        <v>66</v>
      </c>
      <c r="D2" s="28">
        <v>43695</v>
      </c>
      <c r="E2" s="29" t="s">
        <v>201</v>
      </c>
      <c r="F2" s="30">
        <v>58048</v>
      </c>
      <c r="G2" s="30">
        <f t="shared" ref="G2:G14" si="0">F2+(F2*50%)</f>
        <v>87072</v>
      </c>
      <c r="H2" s="31">
        <v>1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</row>
    <row r="3" spans="1:13" s="32" customFormat="1" x14ac:dyDescent="0.35">
      <c r="A3" s="26" t="s">
        <v>68</v>
      </c>
      <c r="B3" s="27" t="s">
        <v>306</v>
      </c>
      <c r="C3" s="27" t="s">
        <v>66</v>
      </c>
      <c r="D3" s="28">
        <v>43751</v>
      </c>
      <c r="E3" s="29" t="s">
        <v>202</v>
      </c>
      <c r="F3" s="30">
        <v>64214</v>
      </c>
      <c r="G3" s="30">
        <f t="shared" si="0"/>
        <v>96321</v>
      </c>
      <c r="H3" s="31">
        <v>27</v>
      </c>
      <c r="I3" s="27">
        <v>9</v>
      </c>
      <c r="J3" s="27">
        <v>5</v>
      </c>
      <c r="K3" s="27">
        <v>5</v>
      </c>
      <c r="L3" s="27">
        <v>3</v>
      </c>
      <c r="M3" s="27">
        <v>2</v>
      </c>
    </row>
    <row r="4" spans="1:13" x14ac:dyDescent="0.35">
      <c r="A4" s="26" t="s">
        <v>69</v>
      </c>
      <c r="B4" s="27" t="s">
        <v>306</v>
      </c>
      <c r="C4" s="27" t="s">
        <v>66</v>
      </c>
      <c r="D4" s="6">
        <v>43765</v>
      </c>
      <c r="E4" s="7" t="s">
        <v>203</v>
      </c>
      <c r="F4" s="8">
        <v>96806</v>
      </c>
      <c r="G4" s="8">
        <f t="shared" si="0"/>
        <v>145209</v>
      </c>
      <c r="H4" s="9">
        <v>26</v>
      </c>
      <c r="I4" s="5">
        <v>3</v>
      </c>
      <c r="J4" s="5">
        <v>0</v>
      </c>
      <c r="K4" s="5">
        <v>1</v>
      </c>
      <c r="L4" s="5">
        <v>0</v>
      </c>
      <c r="M4" s="5">
        <v>4</v>
      </c>
    </row>
    <row r="5" spans="1:13" x14ac:dyDescent="0.35">
      <c r="A5" s="26" t="s">
        <v>71</v>
      </c>
      <c r="B5" s="27" t="s">
        <v>303</v>
      </c>
      <c r="C5" s="27" t="s">
        <v>308</v>
      </c>
      <c r="D5" s="6">
        <v>43744</v>
      </c>
      <c r="E5" s="7" t="s">
        <v>204</v>
      </c>
      <c r="F5" s="8">
        <v>24910</v>
      </c>
      <c r="G5" s="8">
        <f t="shared" si="0"/>
        <v>37365</v>
      </c>
      <c r="H5" s="9">
        <v>42</v>
      </c>
      <c r="I5" s="5">
        <v>8</v>
      </c>
      <c r="J5" s="5">
        <v>4</v>
      </c>
      <c r="K5" s="5">
        <v>2</v>
      </c>
      <c r="L5" s="5">
        <v>1</v>
      </c>
      <c r="M5" s="5">
        <v>2</v>
      </c>
    </row>
    <row r="6" spans="1:13" x14ac:dyDescent="0.35">
      <c r="A6" s="26" t="s">
        <v>72</v>
      </c>
      <c r="B6" s="27" t="s">
        <v>303</v>
      </c>
      <c r="C6" s="27" t="s">
        <v>308</v>
      </c>
      <c r="D6" s="6">
        <v>43775</v>
      </c>
      <c r="E6" s="7" t="s">
        <v>205</v>
      </c>
      <c r="F6" s="8">
        <v>25726</v>
      </c>
      <c r="G6" s="8">
        <f t="shared" si="0"/>
        <v>38589</v>
      </c>
      <c r="H6" s="9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35">
      <c r="A7" s="26" t="s">
        <v>73</v>
      </c>
      <c r="B7" s="27" t="s">
        <v>303</v>
      </c>
      <c r="C7" s="27" t="s">
        <v>308</v>
      </c>
      <c r="D7" s="6">
        <v>43800</v>
      </c>
      <c r="E7" s="7" t="s">
        <v>206</v>
      </c>
      <c r="F7" s="8">
        <v>44420</v>
      </c>
      <c r="G7" s="8">
        <f t="shared" si="0"/>
        <v>66630</v>
      </c>
      <c r="H7" s="9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x14ac:dyDescent="0.35">
      <c r="A8" s="29" t="s">
        <v>74</v>
      </c>
      <c r="B8" s="27" t="s">
        <v>311</v>
      </c>
      <c r="C8" s="27" t="s">
        <v>310</v>
      </c>
      <c r="D8" s="6">
        <v>41876</v>
      </c>
      <c r="E8" s="7" t="s">
        <v>207</v>
      </c>
      <c r="F8" s="8">
        <v>27980</v>
      </c>
      <c r="G8" s="8">
        <f t="shared" si="0"/>
        <v>41970</v>
      </c>
      <c r="H8" s="9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35">
      <c r="A9" s="26" t="s">
        <v>75</v>
      </c>
      <c r="B9" s="27" t="s">
        <v>312</v>
      </c>
      <c r="C9" s="27" t="s">
        <v>310</v>
      </c>
      <c r="D9" s="6">
        <v>43747</v>
      </c>
      <c r="E9" s="7" t="s">
        <v>208</v>
      </c>
      <c r="F9" s="8">
        <v>29600</v>
      </c>
      <c r="G9" s="8">
        <f t="shared" si="0"/>
        <v>44400</v>
      </c>
      <c r="H9" s="9">
        <v>66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35">
      <c r="A10" s="26" t="s">
        <v>76</v>
      </c>
      <c r="B10" s="27" t="s">
        <v>311</v>
      </c>
      <c r="C10" s="27" t="s">
        <v>310</v>
      </c>
      <c r="D10" s="6">
        <v>43755</v>
      </c>
      <c r="E10" s="7" t="s">
        <v>209</v>
      </c>
      <c r="F10" s="8">
        <v>30971</v>
      </c>
      <c r="G10" s="8">
        <f t="shared" si="0"/>
        <v>46456.5</v>
      </c>
      <c r="H10" s="9">
        <v>18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</row>
    <row r="11" spans="1:13" x14ac:dyDescent="0.35">
      <c r="A11" s="36" t="s">
        <v>77</v>
      </c>
      <c r="B11" s="27" t="s">
        <v>312</v>
      </c>
      <c r="C11" s="27" t="s">
        <v>310</v>
      </c>
      <c r="D11" s="6">
        <v>43755</v>
      </c>
      <c r="E11" s="7" t="s">
        <v>210</v>
      </c>
      <c r="F11" s="8">
        <v>34608</v>
      </c>
      <c r="G11" s="8">
        <f t="shared" si="0"/>
        <v>51912</v>
      </c>
      <c r="H11" s="9">
        <v>10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</row>
    <row r="12" spans="1:13" x14ac:dyDescent="0.35">
      <c r="A12" s="36" t="s">
        <v>78</v>
      </c>
      <c r="B12" s="27" t="s">
        <v>311</v>
      </c>
      <c r="C12" s="27" t="s">
        <v>310</v>
      </c>
      <c r="D12" s="6">
        <v>43724</v>
      </c>
      <c r="E12" s="7" t="s">
        <v>211</v>
      </c>
      <c r="F12" s="8">
        <v>20876</v>
      </c>
      <c r="G12" s="8">
        <f t="shared" si="0"/>
        <v>31314</v>
      </c>
      <c r="H12" s="9">
        <v>17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35">
      <c r="A13" s="36" t="s">
        <v>79</v>
      </c>
      <c r="B13" s="27" t="s">
        <v>311</v>
      </c>
      <c r="C13" s="27" t="s">
        <v>310</v>
      </c>
      <c r="D13" s="12">
        <v>43755</v>
      </c>
      <c r="E13" s="7" t="s">
        <v>212</v>
      </c>
      <c r="F13" s="8">
        <v>31864</v>
      </c>
      <c r="G13" s="8">
        <f t="shared" si="0"/>
        <v>47796</v>
      </c>
      <c r="H13" s="9">
        <v>40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35">
      <c r="A14" s="36" t="s">
        <v>80</v>
      </c>
      <c r="B14" s="27" t="s">
        <v>312</v>
      </c>
      <c r="C14" s="27" t="s">
        <v>310</v>
      </c>
      <c r="D14" s="6">
        <v>43755</v>
      </c>
      <c r="E14" s="7" t="s">
        <v>213</v>
      </c>
      <c r="F14" s="8">
        <v>25800</v>
      </c>
      <c r="G14" s="8">
        <f t="shared" si="0"/>
        <v>38700</v>
      </c>
      <c r="H14" s="9">
        <v>21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3"/>
  <sheetViews>
    <sheetView workbookViewId="0">
      <selection activeCell="B23" sqref="B23"/>
    </sheetView>
  </sheetViews>
  <sheetFormatPr defaultRowHeight="14.5" x14ac:dyDescent="0.35"/>
  <cols>
    <col min="1" max="1" width="25.54296875" customWidth="1"/>
    <col min="2" max="2" width="31" customWidth="1"/>
    <col min="3" max="3" width="26" customWidth="1"/>
    <col min="4" max="9" width="4" customWidth="1"/>
    <col min="10" max="48" width="5" customWidth="1"/>
    <col min="49" max="255" width="6" customWidth="1"/>
    <col min="256" max="260" width="7" customWidth="1"/>
    <col min="261" max="261" width="7.26953125" customWidth="1"/>
    <col min="262" max="262" width="11.26953125" bestFit="1" customWidth="1"/>
  </cols>
  <sheetData>
    <row r="3" spans="1:1" x14ac:dyDescent="0.35">
      <c r="A3" t="s">
        <v>298</v>
      </c>
    </row>
  </sheetData>
  <customSheetViews>
    <customSheetView guid="{D2D8C3AD-3530-40DB-A969-D988024B78C8}">
      <selection activeCell="F16" sqref="F1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22"/>
  <sheetViews>
    <sheetView workbookViewId="0">
      <selection activeCell="E20" sqref="E20"/>
    </sheetView>
  </sheetViews>
  <sheetFormatPr defaultRowHeight="14.5" x14ac:dyDescent="0.35"/>
  <cols>
    <col min="1" max="1" width="13.453125" bestFit="1" customWidth="1"/>
    <col min="2" max="2" width="19.1796875" bestFit="1" customWidth="1"/>
    <col min="3" max="3" width="17.7265625" bestFit="1" customWidth="1"/>
    <col min="4" max="4" width="14" bestFit="1" customWidth="1"/>
  </cols>
  <sheetData>
    <row r="1" spans="1:4" x14ac:dyDescent="0.35">
      <c r="B1" s="37"/>
      <c r="C1" s="37"/>
      <c r="D1" s="37"/>
    </row>
    <row r="2" spans="1:4" x14ac:dyDescent="0.35">
      <c r="A2" s="1" t="s">
        <v>3</v>
      </c>
      <c r="B2" s="1" t="s">
        <v>175</v>
      </c>
      <c r="C2" s="1" t="s">
        <v>176</v>
      </c>
      <c r="D2" s="1" t="s">
        <v>5</v>
      </c>
    </row>
    <row r="3" spans="1:4" x14ac:dyDescent="0.35">
      <c r="A3" s="10" t="s">
        <v>23</v>
      </c>
      <c r="B3" s="35" t="s">
        <v>164</v>
      </c>
      <c r="C3" s="35" t="s">
        <v>164</v>
      </c>
      <c r="D3" s="35" t="s">
        <v>164</v>
      </c>
    </row>
    <row r="4" spans="1:4" x14ac:dyDescent="0.35">
      <c r="A4" s="10" t="s">
        <v>25</v>
      </c>
      <c r="B4" s="35" t="s">
        <v>164</v>
      </c>
      <c r="C4" s="35" t="s">
        <v>164</v>
      </c>
      <c r="D4" s="35" t="s">
        <v>164</v>
      </c>
    </row>
    <row r="5" spans="1:4" x14ac:dyDescent="0.35">
      <c r="A5" s="10" t="s">
        <v>29</v>
      </c>
      <c r="B5" s="35" t="s">
        <v>164</v>
      </c>
      <c r="C5" s="35" t="s">
        <v>164</v>
      </c>
      <c r="D5" s="35" t="s">
        <v>164</v>
      </c>
    </row>
    <row r="6" spans="1:4" x14ac:dyDescent="0.35">
      <c r="A6" s="10" t="s">
        <v>33</v>
      </c>
      <c r="B6" s="35" t="s">
        <v>164</v>
      </c>
      <c r="C6" s="35" t="s">
        <v>164</v>
      </c>
      <c r="D6" s="35" t="s">
        <v>164</v>
      </c>
    </row>
    <row r="7" spans="1:4" x14ac:dyDescent="0.35">
      <c r="A7" s="10" t="s">
        <v>37</v>
      </c>
      <c r="B7" s="35" t="s">
        <v>164</v>
      </c>
      <c r="C7" s="35" t="s">
        <v>164</v>
      </c>
      <c r="D7" s="35" t="s">
        <v>164</v>
      </c>
    </row>
    <row r="8" spans="1:4" x14ac:dyDescent="0.35">
      <c r="A8" s="10" t="s">
        <v>41</v>
      </c>
      <c r="B8" s="35" t="s">
        <v>164</v>
      </c>
      <c r="C8" s="35" t="s">
        <v>164</v>
      </c>
      <c r="D8" s="35" t="s">
        <v>164</v>
      </c>
    </row>
    <row r="9" spans="1:4" x14ac:dyDescent="0.35">
      <c r="A9" s="10" t="s">
        <v>45</v>
      </c>
      <c r="B9" s="35" t="s">
        <v>164</v>
      </c>
      <c r="C9" s="35" t="s">
        <v>164</v>
      </c>
      <c r="D9" s="35" t="s">
        <v>164</v>
      </c>
    </row>
    <row r="10" spans="1:4" x14ac:dyDescent="0.35">
      <c r="A10" s="10" t="s">
        <v>299</v>
      </c>
      <c r="B10" s="35" t="s">
        <v>164</v>
      </c>
      <c r="C10" s="35" t="s">
        <v>164</v>
      </c>
      <c r="D10" s="35" t="s">
        <v>164</v>
      </c>
    </row>
    <row r="11" spans="1:4" x14ac:dyDescent="0.35">
      <c r="A11" s="10" t="s">
        <v>47</v>
      </c>
      <c r="B11" s="35" t="s">
        <v>164</v>
      </c>
      <c r="C11" s="35" t="s">
        <v>164</v>
      </c>
      <c r="D11" s="35" t="s">
        <v>164</v>
      </c>
    </row>
    <row r="12" spans="1:4" x14ac:dyDescent="0.35">
      <c r="A12" s="10" t="s">
        <v>49</v>
      </c>
      <c r="B12" s="35" t="s">
        <v>164</v>
      </c>
      <c r="C12" s="35" t="s">
        <v>164</v>
      </c>
      <c r="D12" s="35" t="s">
        <v>164</v>
      </c>
    </row>
    <row r="13" spans="1:4" x14ac:dyDescent="0.35">
      <c r="A13" s="10" t="s">
        <v>51</v>
      </c>
      <c r="B13" s="35" t="s">
        <v>164</v>
      </c>
      <c r="C13" s="35" t="s">
        <v>164</v>
      </c>
      <c r="D13" s="35" t="s">
        <v>164</v>
      </c>
    </row>
    <row r="14" spans="1:4" x14ac:dyDescent="0.35">
      <c r="A14" s="10" t="s">
        <v>53</v>
      </c>
      <c r="B14" s="35" t="s">
        <v>164</v>
      </c>
      <c r="C14" s="35" t="s">
        <v>164</v>
      </c>
      <c r="D14" s="35" t="s">
        <v>164</v>
      </c>
    </row>
    <row r="15" spans="1:4" x14ac:dyDescent="0.35">
      <c r="A15" s="10" t="s">
        <v>55</v>
      </c>
      <c r="B15" s="35" t="s">
        <v>164</v>
      </c>
      <c r="C15" s="35" t="s">
        <v>164</v>
      </c>
      <c r="D15" s="35" t="s">
        <v>164</v>
      </c>
    </row>
    <row r="16" spans="1:4" x14ac:dyDescent="0.35">
      <c r="A16" s="10" t="s">
        <v>57</v>
      </c>
      <c r="B16" s="35" t="s">
        <v>164</v>
      </c>
      <c r="C16" s="35" t="s">
        <v>164</v>
      </c>
      <c r="D16" s="35" t="s">
        <v>164</v>
      </c>
    </row>
    <row r="17" spans="1:4" x14ac:dyDescent="0.35">
      <c r="A17" s="10" t="s">
        <v>59</v>
      </c>
      <c r="B17" s="35" t="s">
        <v>164</v>
      </c>
      <c r="C17" s="35" t="s">
        <v>164</v>
      </c>
      <c r="D17" s="35" t="s">
        <v>164</v>
      </c>
    </row>
    <row r="18" spans="1:4" x14ac:dyDescent="0.35">
      <c r="A18" s="10" t="s">
        <v>61</v>
      </c>
      <c r="B18" s="35" t="s">
        <v>164</v>
      </c>
      <c r="C18" s="35" t="s">
        <v>164</v>
      </c>
      <c r="D18" s="35" t="s">
        <v>164</v>
      </c>
    </row>
    <row r="19" spans="1:4" x14ac:dyDescent="0.35">
      <c r="A19" s="10" t="s">
        <v>62</v>
      </c>
      <c r="B19" s="35" t="s">
        <v>164</v>
      </c>
      <c r="C19" s="35" t="s">
        <v>164</v>
      </c>
      <c r="D19" s="35" t="s">
        <v>164</v>
      </c>
    </row>
    <row r="20" spans="1:4" x14ac:dyDescent="0.35">
      <c r="A20" s="10" t="s">
        <v>64</v>
      </c>
      <c r="B20" s="35" t="s">
        <v>164</v>
      </c>
      <c r="C20" s="35" t="s">
        <v>164</v>
      </c>
      <c r="D20" s="35" t="s">
        <v>164</v>
      </c>
    </row>
    <row r="22" spans="1:4" x14ac:dyDescent="0.35">
      <c r="A22" t="s">
        <v>163</v>
      </c>
    </row>
  </sheetData>
  <autoFilter ref="A2:D20" xr:uid="{00000000-0009-0000-0000-000002000000}"/>
  <customSheetViews>
    <customSheetView guid="{D2D8C3AD-3530-40DB-A969-D988024B78C8}" showAutoFilter="1">
      <selection activeCell="C13" sqref="C13"/>
      <pageMargins left="0.7" right="0.7" top="0.75" bottom="0.75" header="0.3" footer="0.3"/>
      <autoFilter ref="A2:D20" xr:uid="{22FCC5D2-5321-45E9-8D92-67E7EC097C6E}"/>
    </customSheetView>
  </customSheetViews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B21"/>
  <sheetViews>
    <sheetView workbookViewId="0">
      <selection activeCell="B4" sqref="B4:B21"/>
    </sheetView>
  </sheetViews>
  <sheetFormatPr defaultRowHeight="14.5" x14ac:dyDescent="0.35"/>
  <cols>
    <col min="1" max="1" width="28.54296875" bestFit="1" customWidth="1"/>
    <col min="2" max="2" width="10" style="14" bestFit="1" customWidth="1"/>
  </cols>
  <sheetData>
    <row r="1" spans="1:2" x14ac:dyDescent="0.35">
      <c r="A1" t="s">
        <v>339</v>
      </c>
    </row>
    <row r="3" spans="1:2" s="14" customFormat="1" x14ac:dyDescent="0.35">
      <c r="A3" s="14" t="s">
        <v>165</v>
      </c>
      <c r="B3" s="14" t="s">
        <v>14</v>
      </c>
    </row>
    <row r="4" spans="1:2" x14ac:dyDescent="0.35">
      <c r="A4" t="s">
        <v>315</v>
      </c>
      <c r="B4" t="s">
        <v>164</v>
      </c>
    </row>
    <row r="5" spans="1:2" x14ac:dyDescent="0.35">
      <c r="A5" t="s">
        <v>316</v>
      </c>
      <c r="B5" t="s">
        <v>164</v>
      </c>
    </row>
    <row r="6" spans="1:2" x14ac:dyDescent="0.35">
      <c r="A6" t="s">
        <v>317</v>
      </c>
      <c r="B6" t="s">
        <v>164</v>
      </c>
    </row>
    <row r="7" spans="1:2" x14ac:dyDescent="0.35">
      <c r="A7" t="s">
        <v>318</v>
      </c>
      <c r="B7" t="s">
        <v>164</v>
      </c>
    </row>
    <row r="8" spans="1:2" x14ac:dyDescent="0.35">
      <c r="A8" t="s">
        <v>319</v>
      </c>
      <c r="B8" t="s">
        <v>164</v>
      </c>
    </row>
    <row r="9" spans="1:2" x14ac:dyDescent="0.35">
      <c r="A9" t="s">
        <v>320</v>
      </c>
      <c r="B9" t="s">
        <v>164</v>
      </c>
    </row>
    <row r="10" spans="1:2" x14ac:dyDescent="0.35">
      <c r="A10" t="s">
        <v>321</v>
      </c>
      <c r="B10" t="s">
        <v>164</v>
      </c>
    </row>
    <row r="11" spans="1:2" x14ac:dyDescent="0.35">
      <c r="A11" t="s">
        <v>322</v>
      </c>
      <c r="B11" t="s">
        <v>164</v>
      </c>
    </row>
    <row r="12" spans="1:2" x14ac:dyDescent="0.35">
      <c r="A12" t="s">
        <v>323</v>
      </c>
      <c r="B12" t="s">
        <v>164</v>
      </c>
    </row>
    <row r="13" spans="1:2" x14ac:dyDescent="0.35">
      <c r="A13" t="s">
        <v>324</v>
      </c>
      <c r="B13" t="s">
        <v>164</v>
      </c>
    </row>
    <row r="14" spans="1:2" x14ac:dyDescent="0.35">
      <c r="A14" t="s">
        <v>325</v>
      </c>
      <c r="B14" t="s">
        <v>164</v>
      </c>
    </row>
    <row r="15" spans="1:2" x14ac:dyDescent="0.35">
      <c r="A15" t="s">
        <v>326</v>
      </c>
      <c r="B15" t="s">
        <v>164</v>
      </c>
    </row>
    <row r="16" spans="1:2" x14ac:dyDescent="0.35">
      <c r="A16" t="s">
        <v>327</v>
      </c>
      <c r="B16" t="s">
        <v>164</v>
      </c>
    </row>
    <row r="17" spans="1:2" x14ac:dyDescent="0.35">
      <c r="A17" t="s">
        <v>328</v>
      </c>
      <c r="B17" t="s">
        <v>164</v>
      </c>
    </row>
    <row r="18" spans="1:2" x14ac:dyDescent="0.35">
      <c r="A18" t="s">
        <v>329</v>
      </c>
      <c r="B18" t="s">
        <v>164</v>
      </c>
    </row>
    <row r="19" spans="1:2" x14ac:dyDescent="0.35">
      <c r="A19" t="s">
        <v>330</v>
      </c>
      <c r="B19" t="s">
        <v>164</v>
      </c>
    </row>
    <row r="20" spans="1:2" x14ac:dyDescent="0.35">
      <c r="A20" t="s">
        <v>331</v>
      </c>
      <c r="B20" t="s">
        <v>164</v>
      </c>
    </row>
    <row r="21" spans="1:2" x14ac:dyDescent="0.35">
      <c r="A21" t="s">
        <v>332</v>
      </c>
      <c r="B21" t="s">
        <v>164</v>
      </c>
    </row>
  </sheetData>
  <autoFilter ref="A3:B21" xr:uid="{00000000-0009-0000-0000-000003000000}"/>
  <customSheetViews>
    <customSheetView guid="{D2D8C3AD-3530-40DB-A969-D988024B78C8}" showAutoFilter="1">
      <selection activeCell="A12" sqref="A12"/>
      <pageMargins left="0.7" right="0.7" top="0.75" bottom="0.75" header="0.3" footer="0.3"/>
      <autoFilter ref="A3:B21" xr:uid="{5A136149-0B05-4E21-8B4A-9A91D14D7CE9}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20"/>
  <sheetViews>
    <sheetView workbookViewId="0">
      <selection sqref="A1:B10"/>
    </sheetView>
  </sheetViews>
  <sheetFormatPr defaultRowHeight="14.5" x14ac:dyDescent="0.35"/>
  <cols>
    <col min="1" max="1" width="14.1796875" bestFit="1" customWidth="1"/>
  </cols>
  <sheetData>
    <row r="1" spans="1:2" x14ac:dyDescent="0.35">
      <c r="A1" t="s">
        <v>168</v>
      </c>
    </row>
    <row r="3" spans="1:2" s="14" customFormat="1" x14ac:dyDescent="0.35">
      <c r="A3" s="14" t="s">
        <v>165</v>
      </c>
      <c r="B3" s="14" t="s">
        <v>14</v>
      </c>
    </row>
    <row r="4" spans="1:2" x14ac:dyDescent="0.35">
      <c r="A4" t="s">
        <v>24</v>
      </c>
      <c r="B4" t="str">
        <f>RIGHT(A4,4)</f>
        <v>.001</v>
      </c>
    </row>
    <row r="5" spans="1:2" x14ac:dyDescent="0.35">
      <c r="A5" t="s">
        <v>26</v>
      </c>
      <c r="B5" t="str">
        <f t="shared" ref="B5:B20" si="0">RIGHT(A5,4)</f>
        <v>.010</v>
      </c>
    </row>
    <row r="6" spans="1:2" x14ac:dyDescent="0.35">
      <c r="A6" t="s">
        <v>30</v>
      </c>
      <c r="B6" t="str">
        <f t="shared" si="0"/>
        <v>.001</v>
      </c>
    </row>
    <row r="7" spans="1:2" x14ac:dyDescent="0.35">
      <c r="A7" t="s">
        <v>34</v>
      </c>
      <c r="B7" t="str">
        <f t="shared" si="0"/>
        <v>.005</v>
      </c>
    </row>
    <row r="8" spans="1:2" x14ac:dyDescent="0.35">
      <c r="A8" t="s">
        <v>38</v>
      </c>
      <c r="B8" t="str">
        <f t="shared" si="0"/>
        <v>.046</v>
      </c>
    </row>
    <row r="9" spans="1:2" x14ac:dyDescent="0.35">
      <c r="A9" t="s">
        <v>42</v>
      </c>
      <c r="B9" t="str">
        <f t="shared" si="0"/>
        <v>.001</v>
      </c>
    </row>
    <row r="10" spans="1:2" x14ac:dyDescent="0.35">
      <c r="A10" t="s">
        <v>46</v>
      </c>
      <c r="B10" t="str">
        <f t="shared" si="0"/>
        <v>.009</v>
      </c>
    </row>
    <row r="11" spans="1:2" x14ac:dyDescent="0.35">
      <c r="A11" t="s">
        <v>48</v>
      </c>
      <c r="B11" t="str">
        <f t="shared" si="0"/>
        <v>.001</v>
      </c>
    </row>
    <row r="12" spans="1:2" x14ac:dyDescent="0.35">
      <c r="A12" t="s">
        <v>50</v>
      </c>
      <c r="B12" t="str">
        <f t="shared" si="0"/>
        <v>.045</v>
      </c>
    </row>
    <row r="13" spans="1:2" x14ac:dyDescent="0.35">
      <c r="A13" t="s">
        <v>52</v>
      </c>
      <c r="B13" t="str">
        <f t="shared" si="0"/>
        <v>.039</v>
      </c>
    </row>
    <row r="14" spans="1:2" x14ac:dyDescent="0.35">
      <c r="A14" t="s">
        <v>54</v>
      </c>
      <c r="B14" t="str">
        <f t="shared" si="0"/>
        <v>.001</v>
      </c>
    </row>
    <row r="15" spans="1:2" x14ac:dyDescent="0.35">
      <c r="A15" t="s">
        <v>56</v>
      </c>
      <c r="B15" t="str">
        <f t="shared" si="0"/>
        <v>.020</v>
      </c>
    </row>
    <row r="16" spans="1:2" x14ac:dyDescent="0.35">
      <c r="A16" t="s">
        <v>58</v>
      </c>
      <c r="B16" t="str">
        <f t="shared" si="0"/>
        <v>.016</v>
      </c>
    </row>
    <row r="17" spans="1:2" x14ac:dyDescent="0.35">
      <c r="A17" t="s">
        <v>60</v>
      </c>
      <c r="B17" t="str">
        <f t="shared" si="0"/>
        <v>.001</v>
      </c>
    </row>
    <row r="18" spans="1:2" x14ac:dyDescent="0.35">
      <c r="A18" t="s">
        <v>44</v>
      </c>
      <c r="B18" t="str">
        <f t="shared" si="0"/>
        <v>.035</v>
      </c>
    </row>
    <row r="19" spans="1:2" x14ac:dyDescent="0.35">
      <c r="A19" t="s">
        <v>63</v>
      </c>
      <c r="B19" t="str">
        <f t="shared" si="0"/>
        <v>.043</v>
      </c>
    </row>
    <row r="20" spans="1:2" x14ac:dyDescent="0.35">
      <c r="A20" t="s">
        <v>65</v>
      </c>
      <c r="B20" t="str">
        <f t="shared" si="0"/>
        <v>.009</v>
      </c>
    </row>
  </sheetData>
  <customSheetViews>
    <customSheetView guid="{D2D8C3AD-3530-40DB-A969-D988024B78C8}">
      <selection activeCell="A8" sqref="A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04"/>
  <sheetViews>
    <sheetView workbookViewId="0">
      <selection sqref="A1:B10"/>
    </sheetView>
  </sheetViews>
  <sheetFormatPr defaultRowHeight="14.5" x14ac:dyDescent="0.35"/>
  <cols>
    <col min="1" max="1" width="15.7265625" customWidth="1"/>
    <col min="6" max="7" width="14.1796875" bestFit="1" customWidth="1"/>
    <col min="10" max="10" width="13.1796875" bestFit="1" customWidth="1"/>
  </cols>
  <sheetData>
    <row r="1" spans="1:10" x14ac:dyDescent="0.35">
      <c r="A1" t="s">
        <v>169</v>
      </c>
    </row>
    <row r="3" spans="1:10" x14ac:dyDescent="0.35">
      <c r="A3" s="14" t="s">
        <v>165</v>
      </c>
      <c r="B3" s="14" t="s">
        <v>14</v>
      </c>
    </row>
    <row r="4" spans="1:10" x14ac:dyDescent="0.35">
      <c r="A4" t="s">
        <v>24</v>
      </c>
      <c r="B4" t="s">
        <v>164</v>
      </c>
      <c r="F4" t="s">
        <v>340</v>
      </c>
      <c r="G4" t="s">
        <v>341</v>
      </c>
      <c r="H4">
        <v>1</v>
      </c>
      <c r="J4" t="str">
        <f>CONCATENATE(F4,".",G4,".",H4)</f>
        <v>NX.MVPSI.1</v>
      </c>
    </row>
    <row r="5" spans="1:10" x14ac:dyDescent="0.35">
      <c r="A5" t="s">
        <v>26</v>
      </c>
      <c r="B5" t="s">
        <v>164</v>
      </c>
      <c r="F5" t="s">
        <v>340</v>
      </c>
      <c r="G5" t="s">
        <v>342</v>
      </c>
      <c r="H5">
        <v>10</v>
      </c>
      <c r="J5" t="str">
        <f t="shared" ref="J5:J10" si="0">CONCATENATE(F5,".",G5,".",H5)</f>
        <v>NX.G1USI.10</v>
      </c>
    </row>
    <row r="6" spans="1:10" x14ac:dyDescent="0.35">
      <c r="A6" t="s">
        <v>30</v>
      </c>
      <c r="B6" t="s">
        <v>164</v>
      </c>
      <c r="F6" t="s">
        <v>340</v>
      </c>
      <c r="G6" t="s">
        <v>343</v>
      </c>
      <c r="H6">
        <v>1</v>
      </c>
      <c r="J6" t="str">
        <f t="shared" si="0"/>
        <v>NX.G0YSI.1</v>
      </c>
    </row>
    <row r="7" spans="1:10" x14ac:dyDescent="0.35">
      <c r="A7" t="s">
        <v>34</v>
      </c>
      <c r="B7" t="s">
        <v>164</v>
      </c>
      <c r="F7" t="s">
        <v>344</v>
      </c>
      <c r="G7" t="s">
        <v>345</v>
      </c>
      <c r="H7">
        <v>5</v>
      </c>
      <c r="J7" t="str">
        <f t="shared" si="0"/>
        <v>Nx.Myvsi.5</v>
      </c>
    </row>
    <row r="8" spans="1:10" x14ac:dyDescent="0.35">
      <c r="A8" t="s">
        <v>38</v>
      </c>
      <c r="B8" t="s">
        <v>164</v>
      </c>
      <c r="F8" t="s">
        <v>340</v>
      </c>
      <c r="G8" t="s">
        <v>346</v>
      </c>
      <c r="H8">
        <v>46</v>
      </c>
      <c r="J8" t="str">
        <f t="shared" si="0"/>
        <v>NX.MVMSI.46</v>
      </c>
    </row>
    <row r="9" spans="1:10" x14ac:dyDescent="0.35">
      <c r="A9" t="s">
        <v>42</v>
      </c>
      <c r="B9" t="s">
        <v>164</v>
      </c>
      <c r="F9" t="s">
        <v>340</v>
      </c>
      <c r="G9" t="s">
        <v>347</v>
      </c>
      <c r="H9">
        <v>1</v>
      </c>
      <c r="J9" t="str">
        <f t="shared" si="0"/>
        <v>NX.G9CSI.1</v>
      </c>
    </row>
    <row r="10" spans="1:10" x14ac:dyDescent="0.35">
      <c r="A10" t="s">
        <v>46</v>
      </c>
      <c r="B10" t="s">
        <v>164</v>
      </c>
      <c r="F10" t="s">
        <v>340</v>
      </c>
      <c r="G10" t="s">
        <v>348</v>
      </c>
      <c r="H10">
        <v>9</v>
      </c>
      <c r="J10" t="str">
        <f t="shared" si="0"/>
        <v>NX.G2KSI.9</v>
      </c>
    </row>
    <row r="13" spans="1:10" x14ac:dyDescent="0.35">
      <c r="A13" s="14" t="s">
        <v>173</v>
      </c>
    </row>
    <row r="104" spans="1:1" x14ac:dyDescent="0.35">
      <c r="A104" t="s">
        <v>174</v>
      </c>
    </row>
  </sheetData>
  <customSheetViews>
    <customSheetView guid="{D2D8C3AD-3530-40DB-A969-D988024B78C8}">
      <selection activeCell="B7" sqref="B7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I21"/>
  <sheetViews>
    <sheetView workbookViewId="0">
      <selection sqref="A1:B10"/>
    </sheetView>
  </sheetViews>
  <sheetFormatPr defaultRowHeight="14.5" x14ac:dyDescent="0.35"/>
  <cols>
    <col min="1" max="2" width="11.81640625" customWidth="1"/>
    <col min="4" max="4" width="10.453125" bestFit="1" customWidth="1"/>
    <col min="6" max="6" width="10.453125" style="18" bestFit="1" customWidth="1"/>
    <col min="7" max="7" width="10.453125" bestFit="1" customWidth="1"/>
    <col min="9" max="9" width="10.453125" bestFit="1" customWidth="1"/>
  </cols>
  <sheetData>
    <row r="1" spans="1:9" x14ac:dyDescent="0.35">
      <c r="A1" t="s">
        <v>171</v>
      </c>
    </row>
    <row r="3" spans="1:9" x14ac:dyDescent="0.35">
      <c r="A3" t="s">
        <v>170</v>
      </c>
    </row>
    <row r="4" spans="1:9" x14ac:dyDescent="0.35">
      <c r="A4" s="18">
        <v>42913</v>
      </c>
      <c r="D4" s="18"/>
      <c r="F4" s="18">
        <v>42742</v>
      </c>
      <c r="G4" s="18"/>
      <c r="I4" s="18"/>
    </row>
    <row r="5" spans="1:9" x14ac:dyDescent="0.35">
      <c r="A5" s="18">
        <v>42914</v>
      </c>
      <c r="D5" s="18"/>
      <c r="F5" s="18">
        <v>42773</v>
      </c>
      <c r="G5" s="18"/>
      <c r="I5" s="18"/>
    </row>
    <row r="6" spans="1:9" x14ac:dyDescent="0.35">
      <c r="A6" s="18">
        <v>42915</v>
      </c>
      <c r="D6" s="18"/>
      <c r="F6" s="18">
        <v>42801</v>
      </c>
      <c r="G6" s="18"/>
      <c r="I6" s="18"/>
    </row>
    <row r="7" spans="1:9" x14ac:dyDescent="0.35">
      <c r="A7" s="18">
        <v>42916</v>
      </c>
      <c r="D7" s="18"/>
      <c r="F7" s="18">
        <v>42832</v>
      </c>
      <c r="G7" s="18"/>
      <c r="I7" s="18"/>
    </row>
    <row r="8" spans="1:9" x14ac:dyDescent="0.35">
      <c r="A8" s="18">
        <v>42917</v>
      </c>
      <c r="D8" s="18"/>
      <c r="F8" s="18">
        <v>42862</v>
      </c>
      <c r="G8" s="18"/>
      <c r="I8" s="18"/>
    </row>
    <row r="9" spans="1:9" x14ac:dyDescent="0.35">
      <c r="A9" s="18">
        <v>42918</v>
      </c>
      <c r="D9" s="18"/>
      <c r="F9" s="18">
        <v>42893</v>
      </c>
      <c r="G9" s="18"/>
      <c r="I9" s="18"/>
    </row>
    <row r="10" spans="1:9" x14ac:dyDescent="0.35">
      <c r="A10" s="18">
        <v>42919</v>
      </c>
      <c r="D10" s="18"/>
      <c r="F10" s="18">
        <v>42923</v>
      </c>
      <c r="G10" s="18"/>
      <c r="I10" s="18"/>
    </row>
    <row r="11" spans="1:9" x14ac:dyDescent="0.35">
      <c r="A11" s="18">
        <v>42920</v>
      </c>
      <c r="D11" s="18"/>
      <c r="F11" s="18">
        <v>42954</v>
      </c>
      <c r="G11" s="18"/>
      <c r="I11" s="18"/>
    </row>
    <row r="12" spans="1:9" x14ac:dyDescent="0.35">
      <c r="A12" s="18">
        <v>42921</v>
      </c>
      <c r="D12" s="18"/>
      <c r="F12" s="18">
        <v>42985</v>
      </c>
      <c r="I12" s="18"/>
    </row>
    <row r="13" spans="1:9" x14ac:dyDescent="0.35">
      <c r="A13" s="18">
        <v>42922</v>
      </c>
      <c r="D13" s="18"/>
      <c r="F13" s="18">
        <v>43015</v>
      </c>
      <c r="I13" s="18"/>
    </row>
    <row r="14" spans="1:9" x14ac:dyDescent="0.35">
      <c r="A14" s="18">
        <v>42923</v>
      </c>
      <c r="D14" s="18"/>
      <c r="F14" s="18">
        <v>43046</v>
      </c>
      <c r="I14" s="18"/>
    </row>
    <row r="15" spans="1:9" x14ac:dyDescent="0.35">
      <c r="A15" s="18">
        <v>42924</v>
      </c>
      <c r="D15" s="18"/>
    </row>
    <row r="16" spans="1:9" x14ac:dyDescent="0.35">
      <c r="A16" s="18">
        <v>42925</v>
      </c>
      <c r="D16" s="18"/>
    </row>
    <row r="17" spans="1:4" x14ac:dyDescent="0.35">
      <c r="A17" s="18">
        <v>42926</v>
      </c>
      <c r="D17" s="18"/>
    </row>
    <row r="18" spans="1:4" x14ac:dyDescent="0.35">
      <c r="A18" s="18">
        <v>42927</v>
      </c>
      <c r="D18" s="18"/>
    </row>
    <row r="19" spans="1:4" x14ac:dyDescent="0.35">
      <c r="D19" s="18"/>
    </row>
    <row r="20" spans="1:4" x14ac:dyDescent="0.35">
      <c r="D20" s="18"/>
    </row>
    <row r="21" spans="1:4" x14ac:dyDescent="0.35">
      <c r="D21" s="18"/>
    </row>
  </sheetData>
  <sheetProtection insertRows="0" deleteColumns="0" deleteRows="0" autoFilter="0" pivotTables="0"/>
  <autoFilter ref="A3:I3" xr:uid="{00000000-0009-0000-0000-000006000000}"/>
  <customSheetViews>
    <customSheetView guid="{D2D8C3AD-3530-40DB-A969-D988024B78C8}">
      <selection activeCell="A10" sqref="A10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2:D8"/>
  <sheetViews>
    <sheetView workbookViewId="0">
      <selection sqref="A1:B10"/>
    </sheetView>
  </sheetViews>
  <sheetFormatPr defaultRowHeight="14.5" x14ac:dyDescent="0.35"/>
  <cols>
    <col min="1" max="1" width="13.54296875" bestFit="1" customWidth="1"/>
    <col min="2" max="2" width="15.81640625" bestFit="1" customWidth="1"/>
    <col min="3" max="3" width="13.26953125" bestFit="1" customWidth="1"/>
    <col min="4" max="4" width="13.7265625" bestFit="1" customWidth="1"/>
  </cols>
  <sheetData>
    <row r="2" spans="1:4" s="14" customFormat="1" x14ac:dyDescent="0.35">
      <c r="A2" s="14" t="s">
        <v>334</v>
      </c>
      <c r="B2" s="14" t="str">
        <f>UPPER(A2)</f>
        <v>BRAND NAME</v>
      </c>
      <c r="C2" s="14" t="str">
        <f>LOWER(A2)</f>
        <v>brand name</v>
      </c>
      <c r="D2" s="14" t="str">
        <f>PROPER(A2)</f>
        <v>Brand Name</v>
      </c>
    </row>
    <row r="3" spans="1:4" x14ac:dyDescent="0.35">
      <c r="A3" t="s">
        <v>333</v>
      </c>
      <c r="B3" s="14" t="str">
        <f t="shared" ref="B3:B8" si="0">UPPER(A3)</f>
        <v>SAMSUNG</v>
      </c>
      <c r="C3" s="14" t="str">
        <f t="shared" ref="C3:C8" si="1">LOWER(A3)</f>
        <v>samsung</v>
      </c>
      <c r="D3" s="14" t="str">
        <f t="shared" ref="D3:D8" si="2">PROPER(A3)</f>
        <v>Samsung</v>
      </c>
    </row>
    <row r="4" spans="1:4" x14ac:dyDescent="0.35">
      <c r="A4" t="s">
        <v>314</v>
      </c>
      <c r="B4" s="14" t="str">
        <f t="shared" si="0"/>
        <v>RAPOO</v>
      </c>
      <c r="C4" s="14" t="str">
        <f t="shared" si="1"/>
        <v>rapoo</v>
      </c>
      <c r="D4" s="14" t="str">
        <f t="shared" si="2"/>
        <v>Rapoo</v>
      </c>
    </row>
    <row r="5" spans="1:4" x14ac:dyDescent="0.35">
      <c r="A5" t="s">
        <v>335</v>
      </c>
      <c r="B5" s="14" t="str">
        <f t="shared" si="0"/>
        <v>MANFROTTO</v>
      </c>
      <c r="C5" s="14" t="str">
        <f t="shared" si="1"/>
        <v>manfrotto</v>
      </c>
      <c r="D5" s="14" t="str">
        <f t="shared" si="2"/>
        <v>Manfrotto</v>
      </c>
    </row>
    <row r="6" spans="1:4" x14ac:dyDescent="0.35">
      <c r="A6" t="s">
        <v>336</v>
      </c>
      <c r="B6" s="14" t="str">
        <f t="shared" si="0"/>
        <v>GOPRO</v>
      </c>
      <c r="C6" s="14" t="str">
        <f t="shared" si="1"/>
        <v>gopro</v>
      </c>
      <c r="D6" s="14" t="str">
        <f t="shared" si="2"/>
        <v>Gopro</v>
      </c>
    </row>
    <row r="7" spans="1:4" x14ac:dyDescent="0.35">
      <c r="A7" t="s">
        <v>337</v>
      </c>
      <c r="B7" s="14" t="str">
        <f t="shared" si="0"/>
        <v>THERMALTAKE</v>
      </c>
      <c r="C7" s="14" t="str">
        <f t="shared" si="1"/>
        <v>thermaltake</v>
      </c>
      <c r="D7" s="14" t="str">
        <f t="shared" si="2"/>
        <v>Thermaltake</v>
      </c>
    </row>
    <row r="8" spans="1:4" x14ac:dyDescent="0.35">
      <c r="A8" t="s">
        <v>338</v>
      </c>
      <c r="B8" s="14" t="str">
        <f t="shared" si="0"/>
        <v>COOLER MASTER</v>
      </c>
      <c r="C8" s="14" t="str">
        <f t="shared" si="1"/>
        <v>cooler master</v>
      </c>
      <c r="D8" s="14" t="str">
        <f t="shared" si="2"/>
        <v>Cooler Master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O32"/>
  <sheetViews>
    <sheetView workbookViewId="0">
      <selection sqref="A1:B10"/>
    </sheetView>
  </sheetViews>
  <sheetFormatPr defaultRowHeight="14.5" x14ac:dyDescent="0.35"/>
  <cols>
    <col min="1" max="1" width="9.1796875" style="16"/>
    <col min="2" max="2" width="13.453125" bestFit="1" customWidth="1"/>
    <col min="3" max="3" width="9" bestFit="1" customWidth="1"/>
    <col min="4" max="4" width="11.81640625" bestFit="1" customWidth="1"/>
    <col min="5" max="5" width="11.1796875" bestFit="1" customWidth="1"/>
    <col min="6" max="6" width="14.1796875" bestFit="1" customWidth="1"/>
    <col min="7" max="7" width="10.26953125" bestFit="1" customWidth="1"/>
    <col min="8" max="8" width="14" bestFit="1" customWidth="1"/>
    <col min="9" max="9" width="11.81640625" bestFit="1" customWidth="1"/>
    <col min="10" max="10" width="13.1796875" bestFit="1" customWidth="1"/>
    <col min="11" max="11" width="8.1796875" bestFit="1" customWidth="1"/>
    <col min="14" max="14" width="14.54296875" bestFit="1" customWidth="1"/>
    <col min="15" max="15" width="9" bestFit="1" customWidth="1"/>
  </cols>
  <sheetData>
    <row r="1" spans="1:15" x14ac:dyDescent="0.35">
      <c r="N1" s="14"/>
    </row>
    <row r="2" spans="1:15" x14ac:dyDescent="0.35">
      <c r="A2" s="1" t="s">
        <v>300</v>
      </c>
      <c r="B2" s="1" t="s">
        <v>3</v>
      </c>
      <c r="C2" s="1" t="s">
        <v>0</v>
      </c>
      <c r="D2" s="1" t="s">
        <v>1</v>
      </c>
      <c r="E2" s="2" t="s">
        <v>2</v>
      </c>
      <c r="F2" s="1" t="s">
        <v>3</v>
      </c>
      <c r="G2" s="1" t="s">
        <v>4</v>
      </c>
      <c r="H2" s="3" t="s">
        <v>5</v>
      </c>
      <c r="I2" s="3" t="s">
        <v>175</v>
      </c>
      <c r="J2" s="1" t="s">
        <v>176</v>
      </c>
      <c r="K2" s="4" t="s">
        <v>6</v>
      </c>
      <c r="N2" s="14" t="s">
        <v>294</v>
      </c>
      <c r="O2" t="s">
        <v>296</v>
      </c>
    </row>
    <row r="3" spans="1:15" x14ac:dyDescent="0.35">
      <c r="A3" s="17">
        <v>1</v>
      </c>
      <c r="B3" s="7" t="s">
        <v>15</v>
      </c>
      <c r="C3" s="5" t="s">
        <v>305</v>
      </c>
      <c r="D3" s="5" t="s">
        <v>302</v>
      </c>
      <c r="E3" s="6">
        <v>42251</v>
      </c>
      <c r="F3" s="5"/>
      <c r="G3" s="7" t="s">
        <v>177</v>
      </c>
      <c r="H3" s="8">
        <v>350</v>
      </c>
      <c r="I3" s="8">
        <f>H3+(H3*50%)</f>
        <v>525</v>
      </c>
      <c r="J3" s="9">
        <v>3</v>
      </c>
      <c r="K3" s="5">
        <v>1</v>
      </c>
      <c r="O3" t="s">
        <v>295</v>
      </c>
    </row>
    <row r="4" spans="1:15" x14ac:dyDescent="0.35">
      <c r="A4" s="17">
        <v>2</v>
      </c>
      <c r="B4" s="7" t="s">
        <v>17</v>
      </c>
      <c r="C4" s="5" t="s">
        <v>305</v>
      </c>
      <c r="D4" s="5" t="s">
        <v>302</v>
      </c>
      <c r="E4" s="6">
        <v>42222</v>
      </c>
      <c r="F4" s="5"/>
      <c r="G4" s="7" t="s">
        <v>178</v>
      </c>
      <c r="H4" s="8">
        <v>350</v>
      </c>
      <c r="I4" s="8">
        <f t="shared" ref="I4:I20" si="0">H4+(H4*50%)</f>
        <v>525</v>
      </c>
      <c r="J4" s="9">
        <v>0</v>
      </c>
      <c r="K4" s="5">
        <v>0</v>
      </c>
      <c r="O4" t="s">
        <v>297</v>
      </c>
    </row>
    <row r="5" spans="1:15" x14ac:dyDescent="0.35">
      <c r="A5" s="17">
        <v>3</v>
      </c>
      <c r="B5" s="7" t="s">
        <v>20</v>
      </c>
      <c r="C5" s="5" t="s">
        <v>303</v>
      </c>
      <c r="D5" s="5" t="s">
        <v>302</v>
      </c>
      <c r="E5" s="6">
        <v>41838</v>
      </c>
      <c r="F5" s="5" t="s">
        <v>21</v>
      </c>
      <c r="G5" s="7" t="s">
        <v>179</v>
      </c>
      <c r="H5" s="8">
        <v>41358</v>
      </c>
      <c r="I5" s="8">
        <f t="shared" si="0"/>
        <v>62037</v>
      </c>
      <c r="J5" s="9">
        <v>0</v>
      </c>
      <c r="K5" s="5">
        <v>0</v>
      </c>
      <c r="M5" s="21"/>
    </row>
    <row r="6" spans="1:15" x14ac:dyDescent="0.35">
      <c r="A6" s="17">
        <v>4</v>
      </c>
      <c r="B6" s="7" t="s">
        <v>22</v>
      </c>
      <c r="C6" s="5" t="s">
        <v>303</v>
      </c>
      <c r="D6" s="5" t="s">
        <v>302</v>
      </c>
      <c r="E6" s="6">
        <v>41904</v>
      </c>
      <c r="F6" s="5"/>
      <c r="G6" s="7" t="s">
        <v>180</v>
      </c>
      <c r="H6" s="8">
        <v>33838</v>
      </c>
      <c r="I6" s="8">
        <f t="shared" si="0"/>
        <v>50757</v>
      </c>
      <c r="J6" s="9">
        <v>0</v>
      </c>
      <c r="K6" s="5">
        <v>0</v>
      </c>
      <c r="M6" s="21"/>
    </row>
    <row r="7" spans="1:15" x14ac:dyDescent="0.35">
      <c r="A7" s="17">
        <v>5</v>
      </c>
      <c r="B7" s="10" t="s">
        <v>23</v>
      </c>
      <c r="C7" s="5" t="s">
        <v>303</v>
      </c>
      <c r="D7" s="5" t="s">
        <v>302</v>
      </c>
      <c r="E7" s="6">
        <v>42356</v>
      </c>
      <c r="F7" s="5" t="s">
        <v>24</v>
      </c>
      <c r="G7" s="7" t="s">
        <v>181</v>
      </c>
      <c r="H7" s="8">
        <v>26137.614678899081</v>
      </c>
      <c r="I7" s="8">
        <f t="shared" si="0"/>
        <v>39206.422018348618</v>
      </c>
      <c r="J7" s="9">
        <v>3</v>
      </c>
      <c r="K7" s="5">
        <v>0</v>
      </c>
      <c r="M7" s="20"/>
    </row>
    <row r="8" spans="1:15" x14ac:dyDescent="0.35">
      <c r="A8" s="17">
        <v>6</v>
      </c>
      <c r="B8" s="10" t="s">
        <v>25</v>
      </c>
      <c r="C8" s="5" t="s">
        <v>303</v>
      </c>
      <c r="D8" s="5" t="s">
        <v>302</v>
      </c>
      <c r="E8" s="6">
        <v>42356</v>
      </c>
      <c r="F8" s="5" t="s">
        <v>26</v>
      </c>
      <c r="G8" s="7" t="s">
        <v>182</v>
      </c>
      <c r="H8" s="8">
        <v>64219.266055045868</v>
      </c>
      <c r="I8" s="8">
        <f t="shared" si="0"/>
        <v>96328.899082568794</v>
      </c>
      <c r="J8" s="9">
        <v>5</v>
      </c>
      <c r="K8" s="5">
        <v>0</v>
      </c>
      <c r="N8" s="21"/>
    </row>
    <row r="9" spans="1:15" x14ac:dyDescent="0.35">
      <c r="A9" s="17">
        <v>7</v>
      </c>
      <c r="B9" s="10" t="s">
        <v>27</v>
      </c>
      <c r="C9" s="5" t="s">
        <v>303</v>
      </c>
      <c r="D9" s="5" t="s">
        <v>302</v>
      </c>
      <c r="E9" s="6">
        <v>42356</v>
      </c>
      <c r="F9" s="5" t="s">
        <v>28</v>
      </c>
      <c r="G9" s="7" t="s">
        <v>183</v>
      </c>
      <c r="H9" s="8">
        <v>22927</v>
      </c>
      <c r="I9" s="8">
        <f t="shared" si="0"/>
        <v>34390.5</v>
      </c>
      <c r="J9" s="9">
        <v>0</v>
      </c>
      <c r="K9" s="5">
        <v>0</v>
      </c>
      <c r="M9" s="21"/>
    </row>
    <row r="10" spans="1:15" x14ac:dyDescent="0.35">
      <c r="A10" s="17">
        <v>8</v>
      </c>
      <c r="B10" s="10" t="s">
        <v>29</v>
      </c>
      <c r="C10" s="5" t="s">
        <v>303</v>
      </c>
      <c r="D10" s="5" t="s">
        <v>302</v>
      </c>
      <c r="E10" s="6">
        <v>42356</v>
      </c>
      <c r="F10" s="5" t="s">
        <v>30</v>
      </c>
      <c r="G10" s="7" t="s">
        <v>184</v>
      </c>
      <c r="H10" s="8">
        <v>25687.15596330275</v>
      </c>
      <c r="I10" s="8">
        <f t="shared" si="0"/>
        <v>38530.733944954125</v>
      </c>
      <c r="J10" s="9">
        <v>15</v>
      </c>
      <c r="K10" s="5">
        <v>0</v>
      </c>
    </row>
    <row r="11" spans="1:15" x14ac:dyDescent="0.35">
      <c r="A11" s="17">
        <v>9</v>
      </c>
      <c r="B11" s="10" t="s">
        <v>31</v>
      </c>
      <c r="C11" s="5" t="s">
        <v>18</v>
      </c>
      <c r="D11" s="5" t="s">
        <v>93</v>
      </c>
      <c r="E11" s="6">
        <v>42356</v>
      </c>
      <c r="F11" s="5" t="s">
        <v>32</v>
      </c>
      <c r="G11" s="7" t="s">
        <v>185</v>
      </c>
      <c r="H11" s="8">
        <v>16504</v>
      </c>
      <c r="I11" s="8">
        <f t="shared" si="0"/>
        <v>24756</v>
      </c>
      <c r="J11" s="9">
        <v>0</v>
      </c>
      <c r="K11" s="5">
        <v>1</v>
      </c>
    </row>
    <row r="12" spans="1:15" x14ac:dyDescent="0.35">
      <c r="A12" s="17">
        <v>10</v>
      </c>
      <c r="B12" s="10" t="s">
        <v>33</v>
      </c>
      <c r="C12" s="5" t="s">
        <v>18</v>
      </c>
      <c r="D12" s="5" t="s">
        <v>93</v>
      </c>
      <c r="E12" s="6">
        <v>42356</v>
      </c>
      <c r="F12" s="5"/>
      <c r="G12" s="7" t="s">
        <v>186</v>
      </c>
      <c r="H12" s="8">
        <v>16963</v>
      </c>
      <c r="I12" s="8">
        <f t="shared" si="0"/>
        <v>25444.5</v>
      </c>
      <c r="J12" s="9">
        <v>8</v>
      </c>
      <c r="K12" s="5">
        <v>0</v>
      </c>
    </row>
    <row r="13" spans="1:15" x14ac:dyDescent="0.35">
      <c r="A13" s="17">
        <v>11</v>
      </c>
      <c r="B13" s="10" t="s">
        <v>35</v>
      </c>
      <c r="C13" s="5" t="s">
        <v>18</v>
      </c>
      <c r="D13" s="5" t="s">
        <v>93</v>
      </c>
      <c r="E13" s="6">
        <v>42356</v>
      </c>
      <c r="F13" s="5" t="s">
        <v>36</v>
      </c>
      <c r="G13" s="7" t="s">
        <v>187</v>
      </c>
      <c r="H13" s="8">
        <v>17063</v>
      </c>
      <c r="I13" s="8">
        <f t="shared" si="0"/>
        <v>25594.5</v>
      </c>
      <c r="J13" s="9">
        <v>0</v>
      </c>
      <c r="K13" s="5">
        <v>0</v>
      </c>
    </row>
    <row r="14" spans="1:15" s="32" customFormat="1" x14ac:dyDescent="0.35">
      <c r="A14" s="25">
        <v>12</v>
      </c>
      <c r="B14" s="26" t="s">
        <v>37</v>
      </c>
      <c r="C14" s="27" t="s">
        <v>18</v>
      </c>
      <c r="D14" s="27" t="s">
        <v>93</v>
      </c>
      <c r="E14" s="28">
        <v>42356</v>
      </c>
      <c r="F14" s="27" t="s">
        <v>38</v>
      </c>
      <c r="G14" s="29" t="s">
        <v>188</v>
      </c>
      <c r="H14" s="30">
        <v>44936</v>
      </c>
      <c r="I14" s="30">
        <f t="shared" si="0"/>
        <v>67404</v>
      </c>
      <c r="J14" s="31">
        <v>6</v>
      </c>
      <c r="K14" s="27">
        <v>0</v>
      </c>
    </row>
    <row r="15" spans="1:15" s="32" customFormat="1" x14ac:dyDescent="0.35">
      <c r="A15" s="25">
        <v>13</v>
      </c>
      <c r="B15" s="26" t="s">
        <v>39</v>
      </c>
      <c r="C15" s="27" t="s">
        <v>18</v>
      </c>
      <c r="D15" s="27" t="s">
        <v>93</v>
      </c>
      <c r="E15" s="28">
        <v>42356</v>
      </c>
      <c r="F15" s="27" t="s">
        <v>40</v>
      </c>
      <c r="G15" s="29" t="s">
        <v>189</v>
      </c>
      <c r="H15" s="30">
        <v>24761</v>
      </c>
      <c r="I15" s="30">
        <f t="shared" si="0"/>
        <v>37141.5</v>
      </c>
      <c r="J15" s="31">
        <v>0</v>
      </c>
      <c r="K15" s="27">
        <v>0</v>
      </c>
      <c r="M15" s="33"/>
    </row>
    <row r="16" spans="1:15" s="32" customFormat="1" x14ac:dyDescent="0.35">
      <c r="A16" s="25">
        <v>14</v>
      </c>
      <c r="B16" s="26" t="s">
        <v>41</v>
      </c>
      <c r="C16" s="27" t="s">
        <v>18</v>
      </c>
      <c r="D16" s="27" t="s">
        <v>93</v>
      </c>
      <c r="E16" s="28">
        <v>42356</v>
      </c>
      <c r="F16" s="27" t="s">
        <v>42</v>
      </c>
      <c r="G16" s="29" t="s">
        <v>190</v>
      </c>
      <c r="H16" s="30">
        <v>48164.220183486235</v>
      </c>
      <c r="I16" s="30">
        <f t="shared" si="0"/>
        <v>72246.330275229353</v>
      </c>
      <c r="J16" s="31">
        <v>5</v>
      </c>
      <c r="K16" s="27">
        <v>0</v>
      </c>
      <c r="O16" s="33"/>
    </row>
    <row r="17" spans="1:15" x14ac:dyDescent="0.35">
      <c r="A17" s="17">
        <v>15</v>
      </c>
      <c r="B17" s="10" t="s">
        <v>43</v>
      </c>
      <c r="C17" s="5" t="s">
        <v>18</v>
      </c>
      <c r="D17" s="5" t="s">
        <v>93</v>
      </c>
      <c r="E17" s="6">
        <v>42356</v>
      </c>
      <c r="F17" s="5" t="s">
        <v>44</v>
      </c>
      <c r="G17" s="7" t="s">
        <v>191</v>
      </c>
      <c r="H17" s="8">
        <v>29349</v>
      </c>
      <c r="I17" s="8">
        <f t="shared" si="0"/>
        <v>44023.5</v>
      </c>
      <c r="J17" s="9">
        <v>0</v>
      </c>
      <c r="K17" s="5">
        <v>0</v>
      </c>
    </row>
    <row r="18" spans="1:15" x14ac:dyDescent="0.35">
      <c r="A18" s="17">
        <v>16</v>
      </c>
      <c r="B18" s="10" t="s">
        <v>45</v>
      </c>
      <c r="C18" s="5" t="s">
        <v>18</v>
      </c>
      <c r="D18" s="5" t="s">
        <v>93</v>
      </c>
      <c r="E18" s="6">
        <v>42356</v>
      </c>
      <c r="F18" s="5" t="s">
        <v>46</v>
      </c>
      <c r="G18" s="7" t="s">
        <v>192</v>
      </c>
      <c r="H18" s="8">
        <v>23852.293577981651</v>
      </c>
      <c r="I18" s="8">
        <f t="shared" si="0"/>
        <v>35778.440366972478</v>
      </c>
      <c r="J18" s="9">
        <v>14</v>
      </c>
      <c r="K18" s="5">
        <v>0</v>
      </c>
    </row>
    <row r="19" spans="1:15" x14ac:dyDescent="0.35">
      <c r="A19" s="17">
        <v>17</v>
      </c>
      <c r="B19" s="10" t="s">
        <v>47</v>
      </c>
      <c r="C19" s="5" t="s">
        <v>18</v>
      </c>
      <c r="D19" s="5" t="s">
        <v>93</v>
      </c>
      <c r="E19" s="6">
        <v>42356</v>
      </c>
      <c r="F19" s="5" t="s">
        <v>48</v>
      </c>
      <c r="G19" s="7" t="s">
        <v>193</v>
      </c>
      <c r="H19" s="8">
        <v>61099.999999999993</v>
      </c>
      <c r="I19" s="8">
        <f t="shared" si="0"/>
        <v>91649.999999999985</v>
      </c>
      <c r="J19" s="9">
        <v>5</v>
      </c>
      <c r="K19" s="5">
        <v>0</v>
      </c>
    </row>
    <row r="20" spans="1:15" x14ac:dyDescent="0.35">
      <c r="A20" s="17">
        <v>18</v>
      </c>
      <c r="B20" s="10" t="s">
        <v>49</v>
      </c>
      <c r="C20" s="5" t="s">
        <v>18</v>
      </c>
      <c r="D20" s="5" t="s">
        <v>93</v>
      </c>
      <c r="E20" s="6">
        <v>42356</v>
      </c>
      <c r="F20" s="5" t="s">
        <v>50</v>
      </c>
      <c r="G20" s="7" t="s">
        <v>194</v>
      </c>
      <c r="H20" s="8">
        <v>26505</v>
      </c>
      <c r="I20" s="8">
        <f t="shared" si="0"/>
        <v>39757.5</v>
      </c>
      <c r="J20" s="9">
        <v>10</v>
      </c>
      <c r="K20" s="5">
        <v>0</v>
      </c>
      <c r="M20" s="21"/>
    </row>
    <row r="21" spans="1:15" x14ac:dyDescent="0.35">
      <c r="I21" s="22"/>
      <c r="J21" s="22"/>
      <c r="K21" s="22"/>
      <c r="L21" s="22"/>
      <c r="M21" s="22"/>
      <c r="N21" s="22"/>
      <c r="O21" s="22"/>
    </row>
    <row r="22" spans="1:15" x14ac:dyDescent="0.35">
      <c r="E22" s="21"/>
      <c r="H22" s="21"/>
      <c r="I22" s="21"/>
      <c r="J22" s="21"/>
      <c r="K22" s="21"/>
      <c r="L22" s="21"/>
      <c r="M22" s="21"/>
    </row>
    <row r="23" spans="1:15" x14ac:dyDescent="0.35">
      <c r="J23" s="21"/>
    </row>
    <row r="25" spans="1:15" x14ac:dyDescent="0.35">
      <c r="M25" s="22"/>
      <c r="O25" s="22"/>
    </row>
    <row r="28" spans="1:15" x14ac:dyDescent="0.35">
      <c r="I28" s="21"/>
    </row>
    <row r="32" spans="1:15" x14ac:dyDescent="0.35">
      <c r="J3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Pivottable</vt:lpstr>
      <vt:lpstr>vlookup</vt:lpstr>
      <vt:lpstr>Pick Value</vt:lpstr>
      <vt:lpstr>Separate Value with Direction</vt:lpstr>
      <vt:lpstr>Text to Colum</vt:lpstr>
      <vt:lpstr>Cell Value</vt:lpstr>
      <vt:lpstr>Uniform in Text</vt:lpstr>
      <vt:lpstr>Use $ in Formula</vt:lpstr>
      <vt:lpstr>Chart</vt:lpstr>
      <vt:lpstr>Combine</vt:lpstr>
      <vt:lpstr>Duplicate</vt:lpstr>
      <vt:lpstr>Hlookup</vt:lpstr>
      <vt:lpstr>SumIF</vt:lpstr>
      <vt:lpstr>Freeze Panes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2016-02-08T06:48:53Z</dcterms:created>
  <dcterms:modified xsi:type="dcterms:W3CDTF">2024-01-09T06:19:55Z</dcterms:modified>
</cp:coreProperties>
</file>