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showInkAnnotation="0" defaultThemeVersion="202300"/>
  <xr:revisionPtr revIDLastSave="0" documentId="8_{56340795-6FF8-F94F-A70B-BC9DF07FE229}" xr6:coauthVersionLast="47" xr6:coauthVersionMax="47" xr10:uidLastSave="{00000000-0000-0000-0000-000000000000}"/>
  <bookViews>
    <workbookView xWindow="0" yWindow="0" windowWidth="0" windowHeight="0" activeTab="1" xr2:uid="{00000000-000D-0000-FFFF-FFFF00000000}"/>
  </bookViews>
  <sheets>
    <sheet name="Sheet1" sheetId="1" r:id="rId1"/>
    <sheet name="Sheet2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5" i="2" l="1"/>
  <c r="E36" i="2"/>
  <c r="E37" i="2"/>
  <c r="E38" i="2"/>
  <c r="E39" i="2"/>
  <c r="E40" i="2"/>
  <c r="E41" i="2"/>
  <c r="E42" i="2"/>
  <c r="E43" i="2"/>
  <c r="E44" i="2"/>
  <c r="B26" i="2"/>
  <c r="C26" i="2"/>
  <c r="D26" i="2"/>
  <c r="E26" i="2"/>
  <c r="B25" i="2"/>
  <c r="C25" i="2"/>
  <c r="D25" i="2"/>
  <c r="E25" i="2"/>
  <c r="B24" i="2"/>
  <c r="C24" i="2"/>
  <c r="D24" i="2"/>
  <c r="E24" i="2"/>
  <c r="B23" i="2"/>
  <c r="C23" i="2"/>
  <c r="D23" i="2"/>
  <c r="E23" i="2"/>
  <c r="B10" i="2"/>
  <c r="C10" i="2"/>
  <c r="D10" i="2"/>
  <c r="E10" i="2"/>
  <c r="B11" i="2"/>
  <c r="C11" i="2"/>
  <c r="D11" i="2"/>
  <c r="E11" i="2"/>
  <c r="B12" i="2"/>
  <c r="C12" i="2"/>
  <c r="D12" i="2"/>
  <c r="E12" i="2"/>
  <c r="B13" i="2"/>
  <c r="C13" i="2"/>
  <c r="D13" i="2"/>
  <c r="E13" i="2"/>
  <c r="B14" i="2"/>
  <c r="C14" i="2"/>
  <c r="D14" i="2"/>
  <c r="E14" i="2"/>
  <c r="B15" i="2"/>
  <c r="C15" i="2"/>
  <c r="D15" i="2"/>
  <c r="E15" i="2"/>
  <c r="B16" i="2"/>
  <c r="C16" i="2"/>
  <c r="D16" i="2"/>
  <c r="E16" i="2"/>
  <c r="B17" i="2"/>
  <c r="C17" i="2"/>
  <c r="D17" i="2"/>
  <c r="E17" i="2"/>
  <c r="B18" i="2"/>
  <c r="C18" i="2"/>
  <c r="D18" i="2"/>
  <c r="E18" i="2"/>
  <c r="B19" i="2"/>
  <c r="C19" i="2"/>
  <c r="D19" i="2"/>
  <c r="E19" i="2"/>
  <c r="B20" i="2"/>
  <c r="C20" i="2"/>
  <c r="D20" i="2"/>
  <c r="E20" i="2"/>
  <c r="B21" i="2"/>
  <c r="C21" i="2"/>
  <c r="D21" i="2"/>
  <c r="E21" i="2"/>
  <c r="B22" i="2"/>
  <c r="C22" i="2"/>
  <c r="D22" i="2"/>
  <c r="E22" i="2"/>
  <c r="B9" i="2"/>
  <c r="C9" i="2"/>
  <c r="D9" i="2"/>
  <c r="E9" i="2"/>
  <c r="B33" i="2"/>
  <c r="C33" i="2"/>
  <c r="D33" i="2"/>
  <c r="E33" i="2"/>
  <c r="B34" i="2"/>
  <c r="C34" i="2"/>
  <c r="D34" i="2"/>
  <c r="E34" i="2"/>
  <c r="B30" i="2"/>
  <c r="C30" i="2"/>
  <c r="D30" i="2"/>
  <c r="E30" i="2"/>
  <c r="B31" i="2"/>
  <c r="C31" i="2"/>
  <c r="D31" i="2"/>
  <c r="E31" i="2"/>
  <c r="B32" i="2"/>
  <c r="C32" i="2"/>
  <c r="D32" i="2"/>
  <c r="E32" i="2"/>
  <c r="B29" i="2"/>
  <c r="C29" i="2"/>
  <c r="D29" i="2"/>
  <c r="E29" i="2"/>
  <c r="B28" i="2"/>
  <c r="C28" i="2"/>
  <c r="D28" i="2"/>
  <c r="E28" i="2"/>
  <c r="B6" i="2"/>
  <c r="C6" i="2"/>
  <c r="D6" i="2"/>
  <c r="B35" i="2"/>
  <c r="C35" i="2"/>
  <c r="D35" i="2"/>
  <c r="E27" i="2"/>
  <c r="B36" i="2"/>
  <c r="C36" i="2"/>
  <c r="D36" i="2"/>
  <c r="B37" i="2"/>
  <c r="C37" i="2"/>
  <c r="D37" i="2"/>
  <c r="B38" i="2"/>
  <c r="C38" i="2"/>
  <c r="D38" i="2"/>
  <c r="B27" i="2"/>
  <c r="C27" i="2"/>
  <c r="D27" i="2"/>
  <c r="B39" i="2"/>
  <c r="C39" i="2"/>
  <c r="D39" i="2"/>
  <c r="B40" i="2"/>
  <c r="C40" i="2"/>
  <c r="D40" i="2"/>
  <c r="B41" i="2"/>
  <c r="C41" i="2"/>
  <c r="D41" i="2"/>
  <c r="B42" i="2"/>
  <c r="C42" i="2"/>
  <c r="D42" i="2"/>
  <c r="B43" i="2"/>
  <c r="C43" i="2"/>
  <c r="D43" i="2"/>
  <c r="B44" i="2"/>
  <c r="C44" i="2"/>
  <c r="D44" i="2"/>
  <c r="B45" i="2"/>
  <c r="C45" i="2"/>
  <c r="D45" i="2"/>
  <c r="B46" i="2"/>
  <c r="C46" i="2"/>
  <c r="D46" i="2"/>
  <c r="B47" i="2"/>
  <c r="C47" i="2"/>
  <c r="D47" i="2"/>
  <c r="B48" i="2"/>
  <c r="C48" i="2"/>
  <c r="D48" i="2"/>
  <c r="B49" i="2"/>
  <c r="C49" i="2"/>
  <c r="D49" i="2"/>
  <c r="B50" i="2"/>
  <c r="C50" i="2"/>
  <c r="D50" i="2"/>
  <c r="B51" i="2"/>
  <c r="C51" i="2"/>
  <c r="D51" i="2"/>
  <c r="B52" i="2"/>
  <c r="C52" i="2"/>
  <c r="D52" i="2"/>
  <c r="B53" i="2"/>
  <c r="C53" i="2"/>
  <c r="D53" i="2"/>
  <c r="B54" i="2"/>
  <c r="C54" i="2"/>
  <c r="D54" i="2"/>
  <c r="B55" i="2"/>
  <c r="C55" i="2"/>
  <c r="D55" i="2"/>
  <c r="B56" i="2"/>
  <c r="C56" i="2"/>
  <c r="D56" i="2"/>
  <c r="B57" i="2"/>
  <c r="C57" i="2"/>
  <c r="D57" i="2"/>
  <c r="B58" i="2"/>
  <c r="C58" i="2"/>
  <c r="D58" i="2"/>
  <c r="B59" i="2"/>
  <c r="C59" i="2"/>
  <c r="D59" i="2"/>
  <c r="B60" i="2"/>
  <c r="C60" i="2"/>
  <c r="D60" i="2"/>
  <c r="B61" i="2"/>
  <c r="C61" i="2"/>
  <c r="D61" i="2"/>
  <c r="B62" i="2"/>
  <c r="C62" i="2"/>
  <c r="D62" i="2"/>
  <c r="B63" i="2"/>
  <c r="C63" i="2"/>
  <c r="D63" i="2"/>
  <c r="B64" i="2"/>
  <c r="C64" i="2"/>
  <c r="D64" i="2"/>
  <c r="B65" i="2"/>
  <c r="C65" i="2"/>
  <c r="D65" i="2"/>
  <c r="B66" i="2"/>
  <c r="C66" i="2"/>
  <c r="D66" i="2"/>
  <c r="B67" i="2"/>
  <c r="C67" i="2"/>
  <c r="D67" i="2"/>
  <c r="B68" i="2"/>
  <c r="C68" i="2"/>
  <c r="D68" i="2"/>
  <c r="J20" i="1"/>
  <c r="H15" i="1"/>
  <c r="E32" i="1"/>
  <c r="C16" i="1"/>
  <c r="E25" i="1"/>
  <c r="E26" i="1"/>
  <c r="E27" i="1"/>
  <c r="E28" i="1"/>
  <c r="E29" i="1"/>
  <c r="E30" i="1"/>
  <c r="E31" i="1"/>
  <c r="E33" i="1"/>
  <c r="E34" i="1"/>
  <c r="E35" i="1"/>
  <c r="E36" i="1"/>
  <c r="E37" i="1"/>
  <c r="E38" i="1"/>
  <c r="E39" i="1"/>
  <c r="E40" i="1"/>
  <c r="E41" i="1"/>
  <c r="E42" i="1"/>
  <c r="E43" i="1"/>
  <c r="C15" i="1"/>
  <c r="C20" i="1"/>
  <c r="C21" i="1"/>
  <c r="E7" i="1"/>
  <c r="E8" i="1"/>
  <c r="E9" i="1"/>
  <c r="E10" i="1"/>
  <c r="E11" i="1"/>
  <c r="E12" i="1"/>
  <c r="E13" i="1"/>
  <c r="E14" i="1"/>
  <c r="E15" i="1"/>
  <c r="E3" i="1"/>
  <c r="E4" i="1"/>
  <c r="E5" i="1"/>
  <c r="E6" i="1"/>
  <c r="E2" i="1"/>
  <c r="E19" i="1"/>
  <c r="E18" i="1"/>
  <c r="E20" i="1"/>
  <c r="E21" i="1"/>
  <c r="E22" i="1"/>
  <c r="E23" i="1"/>
  <c r="E24" i="1"/>
  <c r="E17" i="1"/>
  <c r="E16" i="1"/>
</calcChain>
</file>

<file path=xl/sharedStrings.xml><?xml version="1.0" encoding="utf-8"?>
<sst xmlns="http://schemas.openxmlformats.org/spreadsheetml/2006/main" count="29" uniqueCount="18">
  <si>
    <t>Monthly EMI Calcuator</t>
  </si>
  <si>
    <t>Particular</t>
  </si>
  <si>
    <t xml:space="preserve">Amount </t>
  </si>
  <si>
    <t xml:space="preserve">Loan Amount </t>
  </si>
  <si>
    <t>Time (in months)</t>
  </si>
  <si>
    <t>Interest Rate</t>
  </si>
  <si>
    <t xml:space="preserve"> Monthly Interest Rate</t>
  </si>
  <si>
    <t>EMI</t>
  </si>
  <si>
    <t xml:space="preserve">NET AMOUNT </t>
  </si>
  <si>
    <t>Months</t>
  </si>
  <si>
    <t>Loan</t>
  </si>
  <si>
    <t>Rate</t>
  </si>
  <si>
    <t>PPMT</t>
  </si>
  <si>
    <t>IPMT</t>
  </si>
  <si>
    <t>EMI/PMT</t>
  </si>
  <si>
    <t>Total</t>
  </si>
  <si>
    <t xml:space="preserve">Total Amount </t>
  </si>
  <si>
    <t xml:space="preserve">interest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</si>
</sst>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$&quot;#,##0.00_);[Red]\(&quot;$&quot;#,##0.00\)"/>
    <numFmt numFmtId="164" formatCode="[$₹-4009]\ #,##0.00;[Red][$₹-4009]\ \-#,##0.00"/>
    <numFmt numFmtId="165" formatCode="[$₹-4009]\ #,##0.00;[Red][$₹-4009]\ #,##0.00"/>
    <numFmt numFmtId="166" formatCode="[$₹-4009]\ #,##0;[Red][$₹-4009]\ \-#,##0"/>
    <numFmt numFmtId="167" formatCode="_(* #,##0_);_(* \(#,##0\);_(* &quot;-&quot;??_);_(@_)"/>
  </numFmts>
  <fonts count="5" x14ac:knownFonts="1">
    <font>
      <sz val="11"/>
      <color theme="1"/>
      <name val="Aptos Narrow"/>
      <family val="2"/>
      <scheme val="minor"/>
    </font>
    <font>
      <b/>
      <sz val="18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1"/>
      <color theme="6" tint="0.3999755851924192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21">
    <border>
      <left/>
      <right/>
      <top/>
      <bottom/>
      <diagonal/>
    </border>
    <border>
      <left style="medium">
        <color rgb="FF505050"/>
      </left>
      <right style="thin">
        <color rgb="FF505050"/>
      </right>
      <top style="medium">
        <color rgb="FF505050"/>
      </top>
      <bottom style="thin">
        <color rgb="FF505050"/>
      </bottom>
      <diagonal/>
    </border>
    <border>
      <left style="thin">
        <color rgb="FF505050"/>
      </left>
      <right style="medium">
        <color rgb="FF505050"/>
      </right>
      <top style="medium">
        <color rgb="FF505050"/>
      </top>
      <bottom style="thin">
        <color rgb="FF505050"/>
      </bottom>
      <diagonal/>
    </border>
    <border>
      <left style="medium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rgb="FF505050"/>
      </left>
      <right style="medium">
        <color rgb="FF505050"/>
      </right>
      <top style="thin">
        <color rgb="FF505050"/>
      </top>
      <bottom style="thin">
        <color rgb="FF505050"/>
      </bottom>
      <diagonal/>
    </border>
    <border>
      <left style="medium">
        <color rgb="FF505050"/>
      </left>
      <right style="thin">
        <color rgb="FF505050"/>
      </right>
      <top style="thin">
        <color rgb="FF505050"/>
      </top>
      <bottom style="medium">
        <color rgb="FF505050"/>
      </bottom>
      <diagonal/>
    </border>
    <border>
      <left style="thin">
        <color rgb="FF505050"/>
      </left>
      <right style="medium">
        <color rgb="FF505050"/>
      </right>
      <top style="thin">
        <color rgb="FF505050"/>
      </top>
      <bottom style="medium">
        <color rgb="FF505050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medium">
        <color rgb="FF505050"/>
      </bottom>
      <diagonal/>
    </border>
    <border>
      <left style="medium">
        <color rgb="FF505050"/>
      </left>
      <right style="thin">
        <color rgb="FF505050"/>
      </right>
      <top style="medium">
        <color rgb="FF505050"/>
      </top>
      <bottom style="medium">
        <color rgb="FF505050"/>
      </bottom>
      <diagonal/>
    </border>
    <border>
      <left style="thin">
        <color rgb="FF505050"/>
      </left>
      <right style="thin">
        <color rgb="FF505050"/>
      </right>
      <top style="medium">
        <color rgb="FF505050"/>
      </top>
      <bottom style="medium">
        <color rgb="FF505050"/>
      </bottom>
      <diagonal/>
    </border>
    <border>
      <left style="medium">
        <color rgb="FF505050"/>
      </left>
      <right style="thin">
        <color rgb="FF505050"/>
      </right>
      <top/>
      <bottom style="thin">
        <color rgb="FF505050"/>
      </bottom>
      <diagonal/>
    </border>
    <border>
      <left style="thin">
        <color rgb="FF505050"/>
      </left>
      <right style="thin">
        <color rgb="FF505050"/>
      </right>
      <top/>
      <bottom style="thin">
        <color rgb="FF505050"/>
      </bottom>
      <diagonal/>
    </border>
    <border>
      <left style="thin">
        <color rgb="FF505050"/>
      </left>
      <right/>
      <top style="thin">
        <color rgb="FF505050"/>
      </top>
      <bottom style="thin">
        <color rgb="FF505050"/>
      </bottom>
      <diagonal/>
    </border>
    <border>
      <left style="thin">
        <color rgb="FF505050"/>
      </left>
      <right/>
      <top style="medium">
        <color rgb="FF505050"/>
      </top>
      <bottom style="medium">
        <color rgb="FF505050"/>
      </bottom>
      <diagonal/>
    </border>
    <border>
      <left style="thin">
        <color rgb="FF505050"/>
      </left>
      <right/>
      <top/>
      <bottom style="thin">
        <color rgb="FF505050"/>
      </bottom>
      <diagonal/>
    </border>
    <border>
      <left style="thin">
        <color rgb="FF505050"/>
      </left>
      <right/>
      <top style="thin">
        <color rgb="FF505050"/>
      </top>
      <bottom style="medium">
        <color rgb="FF505050"/>
      </bottom>
      <diagonal/>
    </border>
    <border>
      <left style="medium">
        <color rgb="FF505050"/>
      </left>
      <right style="medium">
        <color rgb="FF505050"/>
      </right>
      <top style="thin">
        <color rgb="FF505050"/>
      </top>
      <bottom style="thin">
        <color rgb="FF505050"/>
      </bottom>
      <diagonal/>
    </border>
    <border>
      <left style="medium">
        <color rgb="FF505050"/>
      </left>
      <right style="medium">
        <color rgb="FF505050"/>
      </right>
      <top style="thin">
        <color rgb="FF505050"/>
      </top>
      <bottom style="medium">
        <color rgb="FF505050"/>
      </bottom>
      <diagonal/>
    </border>
    <border>
      <left style="medium">
        <color rgb="FF505050"/>
      </left>
      <right style="medium">
        <color rgb="FF505050"/>
      </right>
      <top style="medium">
        <color rgb="FF505050"/>
      </top>
      <bottom style="medium">
        <color rgb="FF505050"/>
      </bottom>
      <diagonal/>
    </border>
    <border>
      <left style="medium">
        <color rgb="FF505050"/>
      </left>
      <right style="medium">
        <color rgb="FF505050"/>
      </right>
      <top/>
      <bottom style="thin">
        <color rgb="FF505050"/>
      </bottom>
      <diagonal/>
    </border>
  </borders>
  <cellStyleXfs count="1">
    <xf numFmtId="0" fontId="0" fillId="0" borderId="0"/>
  </cellStyleXfs>
  <cellXfs count="47">
    <xf numFmtId="0" fontId="0" fillId="0" borderId="0" xfId="0"/>
    <xf numFmtId="165" fontId="0" fillId="0" borderId="0" xfId="0" applyNumberFormat="1"/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0" fillId="0" borderId="3" xfId="0" applyBorder="1"/>
    <xf numFmtId="0" fontId="0" fillId="0" borderId="4" xfId="0" applyBorder="1"/>
    <xf numFmtId="164" fontId="0" fillId="0" borderId="4" xfId="0" applyNumberFormat="1" applyBorder="1"/>
    <xf numFmtId="0" fontId="0" fillId="0" borderId="5" xfId="0" applyBorder="1"/>
    <xf numFmtId="0" fontId="0" fillId="0" borderId="6" xfId="0" applyBorder="1"/>
    <xf numFmtId="0" fontId="0" fillId="0" borderId="3" xfId="0" applyBorder="1" applyAlignment="1">
      <alignment horizontal="left" vertical="center"/>
    </xf>
    <xf numFmtId="165" fontId="3" fillId="0" borderId="0" xfId="0" applyNumberFormat="1" applyFont="1"/>
    <xf numFmtId="9" fontId="0" fillId="0" borderId="4" xfId="0" applyNumberFormat="1" applyBorder="1"/>
    <xf numFmtId="0" fontId="4" fillId="0" borderId="0" xfId="0" applyFont="1" applyAlignment="1">
      <alignment horizontal="center"/>
    </xf>
    <xf numFmtId="8" fontId="0" fillId="0" borderId="4" xfId="0" applyNumberFormat="1" applyBorder="1"/>
    <xf numFmtId="0" fontId="4" fillId="3" borderId="7" xfId="0" applyFont="1" applyFill="1" applyBorder="1" applyAlignment="1">
      <alignment horizontal="center" vertical="center"/>
    </xf>
    <xf numFmtId="0" fontId="0" fillId="0" borderId="7" xfId="0" applyBorder="1"/>
    <xf numFmtId="9" fontId="0" fillId="0" borderId="7" xfId="0" applyNumberFormat="1" applyBorder="1"/>
    <xf numFmtId="166" fontId="0" fillId="0" borderId="7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167" fontId="0" fillId="0" borderId="7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66" fontId="0" fillId="0" borderId="8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6" fontId="0" fillId="0" borderId="12" xfId="0" applyNumberFormat="1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164" fontId="4" fillId="3" borderId="7" xfId="0" applyNumberFormat="1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0" fillId="0" borderId="0" xfId="0" applyBorder="1"/>
    <xf numFmtId="9" fontId="0" fillId="0" borderId="0" xfId="0" applyNumberFormat="1" applyBorder="1"/>
    <xf numFmtId="1" fontId="0" fillId="0" borderId="13" xfId="0" applyNumberFormat="1" applyBorder="1"/>
    <xf numFmtId="0" fontId="4" fillId="4" borderId="1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2" fontId="0" fillId="0" borderId="5" xfId="0" applyNumberFormat="1" applyBorder="1"/>
    <xf numFmtId="0" fontId="4" fillId="2" borderId="14" xfId="0" applyFont="1" applyFill="1" applyBorder="1" applyAlignment="1">
      <alignment horizontal="center" vertical="center"/>
    </xf>
    <xf numFmtId="164" fontId="0" fillId="0" borderId="15" xfId="0" applyNumberFormat="1" applyBorder="1" applyAlignment="1">
      <alignment horizontal="center" vertical="center"/>
    </xf>
    <xf numFmtId="164" fontId="0" fillId="0" borderId="13" xfId="0" applyNumberFormat="1" applyBorder="1" applyAlignment="1">
      <alignment horizontal="center" vertical="center"/>
    </xf>
    <xf numFmtId="164" fontId="0" fillId="0" borderId="16" xfId="0" applyNumberFormat="1" applyBorder="1" applyAlignment="1">
      <alignment horizontal="center" vertical="center"/>
    </xf>
    <xf numFmtId="165" fontId="0" fillId="0" borderId="17" xfId="0" applyNumberFormat="1" applyBorder="1"/>
    <xf numFmtId="0" fontId="0" fillId="0" borderId="17" xfId="0" applyBorder="1"/>
    <xf numFmtId="0" fontId="0" fillId="0" borderId="18" xfId="0" applyBorder="1"/>
    <xf numFmtId="0" fontId="4" fillId="2" borderId="19" xfId="0" applyFont="1" applyFill="1" applyBorder="1" applyAlignment="1">
      <alignment horizontal="center"/>
    </xf>
    <xf numFmtId="165" fontId="0" fillId="0" borderId="20" xfId="0" applyNumberFormat="1" applyBorder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calcChain" Target="calcChain.xml" /><Relationship Id="rId5" Type="http://schemas.openxmlformats.org/officeDocument/2006/relationships/sharedStrings" Target="sharedStrings.xml" /><Relationship Id="rId4" Type="http://schemas.openxmlformats.org/officeDocument/2006/relationships/styles" Target="style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0676B-1514-4647-BFD4-97D81210ECB9}">
  <dimension ref="B1:J43"/>
  <sheetViews>
    <sheetView zoomScaleNormal="60" zoomScaleSheetLayoutView="100" workbookViewId="0">
      <selection activeCell="J20" sqref="J20"/>
    </sheetView>
  </sheetViews>
  <sheetFormatPr defaultRowHeight="15" x14ac:dyDescent="0.2"/>
  <cols>
    <col min="2" max="2" width="20.17578125" customWidth="1"/>
    <col min="3" max="3" width="17.484375" customWidth="1"/>
    <col min="5" max="5" width="13.98828125" customWidth="1"/>
    <col min="7" max="7" width="21.5234375" customWidth="1"/>
    <col min="8" max="8" width="14.796875" customWidth="1"/>
  </cols>
  <sheetData>
    <row r="1" spans="2:8" x14ac:dyDescent="0.2">
      <c r="D1" t="s">
        <v>9</v>
      </c>
      <c r="E1" s="12" t="s">
        <v>8</v>
      </c>
    </row>
    <row r="2" spans="2:8" x14ac:dyDescent="0.2">
      <c r="D2">
        <v>1</v>
      </c>
      <c r="E2" s="1">
        <f>$C$16*D2</f>
        <v>4850.6061919168305</v>
      </c>
    </row>
    <row r="3" spans="2:8" x14ac:dyDescent="0.2">
      <c r="D3">
        <v>2</v>
      </c>
      <c r="E3" s="1">
        <f t="shared" ref="E3:E15" si="0">$C$16*D3</f>
        <v>9701.2123838336611</v>
      </c>
    </row>
    <row r="4" spans="2:8" x14ac:dyDescent="0.2">
      <c r="D4">
        <v>3</v>
      </c>
      <c r="E4" s="1">
        <f t="shared" si="0"/>
        <v>14551.818575750491</v>
      </c>
    </row>
    <row r="5" spans="2:8" x14ac:dyDescent="0.2">
      <c r="D5">
        <v>4</v>
      </c>
      <c r="E5" s="1">
        <f t="shared" si="0"/>
        <v>19402.424767667322</v>
      </c>
    </row>
    <row r="6" spans="2:8" x14ac:dyDescent="0.2">
      <c r="D6">
        <v>5</v>
      </c>
      <c r="E6" s="1">
        <f t="shared" si="0"/>
        <v>24253.030959584154</v>
      </c>
    </row>
    <row r="7" spans="2:8" x14ac:dyDescent="0.2">
      <c r="D7">
        <v>6</v>
      </c>
      <c r="E7" s="1">
        <f t="shared" si="0"/>
        <v>29103.637151500981</v>
      </c>
    </row>
    <row r="8" spans="2:8" x14ac:dyDescent="0.2">
      <c r="D8">
        <v>7</v>
      </c>
      <c r="E8" s="1">
        <f t="shared" si="0"/>
        <v>33954.243343417817</v>
      </c>
    </row>
    <row r="9" spans="2:8" ht="15.75" thickBot="1" x14ac:dyDescent="0.25">
      <c r="D9">
        <v>8</v>
      </c>
      <c r="E9" s="1">
        <f t="shared" si="0"/>
        <v>38804.849535334644</v>
      </c>
    </row>
    <row r="10" spans="2:8" ht="24.75" x14ac:dyDescent="0.35">
      <c r="B10" s="45" t="s">
        <v>0</v>
      </c>
      <c r="C10" s="46"/>
      <c r="D10">
        <v>9</v>
      </c>
      <c r="E10" s="1">
        <f t="shared" si="0"/>
        <v>43655.455727251472</v>
      </c>
      <c r="G10" s="45" t="s">
        <v>0</v>
      </c>
      <c r="H10" s="46"/>
    </row>
    <row r="11" spans="2:8" ht="18.75" x14ac:dyDescent="0.2">
      <c r="B11" s="2" t="s">
        <v>1</v>
      </c>
      <c r="C11" s="3" t="s">
        <v>2</v>
      </c>
      <c r="D11">
        <v>10</v>
      </c>
      <c r="E11" s="1">
        <f t="shared" si="0"/>
        <v>48506.061919168307</v>
      </c>
      <c r="G11" s="2" t="s">
        <v>1</v>
      </c>
      <c r="H11" s="3" t="s">
        <v>2</v>
      </c>
    </row>
    <row r="12" spans="2:8" x14ac:dyDescent="0.2">
      <c r="B12" s="4" t="s">
        <v>3</v>
      </c>
      <c r="C12" s="5">
        <v>100000</v>
      </c>
      <c r="D12">
        <v>11</v>
      </c>
      <c r="E12" s="1">
        <f t="shared" si="0"/>
        <v>53356.668111085135</v>
      </c>
      <c r="G12" s="4" t="s">
        <v>3</v>
      </c>
      <c r="H12" s="5">
        <v>100</v>
      </c>
    </row>
    <row r="13" spans="2:8" x14ac:dyDescent="0.2">
      <c r="B13" s="4" t="s">
        <v>4</v>
      </c>
      <c r="C13" s="5">
        <v>25</v>
      </c>
      <c r="D13">
        <v>12</v>
      </c>
      <c r="E13" s="1">
        <f t="shared" si="0"/>
        <v>58207.274303001963</v>
      </c>
      <c r="G13" s="4" t="s">
        <v>4</v>
      </c>
      <c r="H13" s="5">
        <v>12</v>
      </c>
    </row>
    <row r="14" spans="2:8" x14ac:dyDescent="0.2">
      <c r="B14" s="4" t="s">
        <v>5</v>
      </c>
      <c r="C14" s="11">
        <v>0.185</v>
      </c>
      <c r="D14">
        <v>13</v>
      </c>
      <c r="E14" s="1">
        <f t="shared" si="0"/>
        <v>63057.880494918798</v>
      </c>
      <c r="G14" s="4" t="s">
        <v>5</v>
      </c>
      <c r="H14" s="11">
        <v>0.12</v>
      </c>
    </row>
    <row r="15" spans="2:8" x14ac:dyDescent="0.2">
      <c r="B15" s="9" t="s">
        <v>6</v>
      </c>
      <c r="C15" s="5">
        <f>C14/12</f>
        <v>1.5416666666666667E-2</v>
      </c>
      <c r="D15">
        <v>14</v>
      </c>
      <c r="E15" s="1">
        <f t="shared" si="0"/>
        <v>67908.486686835633</v>
      </c>
      <c r="G15" s="9" t="s">
        <v>6</v>
      </c>
      <c r="H15" s="13">
        <f>-PMT(H14/12,H13,H12)</f>
        <v>8.8848788678341695</v>
      </c>
    </row>
    <row r="16" spans="2:8" x14ac:dyDescent="0.2">
      <c r="B16" s="4" t="s">
        <v>7</v>
      </c>
      <c r="C16" s="6">
        <f>-PMT(C15,C13,C12)</f>
        <v>4850.6061919168305</v>
      </c>
      <c r="D16">
        <v>15</v>
      </c>
      <c r="E16" s="1">
        <f>C16*D16</f>
        <v>72759.092878752461</v>
      </c>
      <c r="G16" s="4" t="s">
        <v>7</v>
      </c>
      <c r="H16" s="6"/>
    </row>
    <row r="17" spans="2:10" ht="15.75" thickBot="1" x14ac:dyDescent="0.25">
      <c r="B17" s="7"/>
      <c r="C17" s="8"/>
      <c r="D17">
        <v>16</v>
      </c>
      <c r="E17" s="1">
        <f>$C$16*D17</f>
        <v>77609.699070669289</v>
      </c>
      <c r="G17" s="7"/>
      <c r="H17" s="8"/>
    </row>
    <row r="18" spans="2:10" x14ac:dyDescent="0.2">
      <c r="D18">
        <v>17</v>
      </c>
      <c r="E18" s="1">
        <f t="shared" ref="E18:E43" si="1">$C$16*D18</f>
        <v>82460.305262586116</v>
      </c>
    </row>
    <row r="19" spans="2:10" x14ac:dyDescent="0.2">
      <c r="D19">
        <v>18</v>
      </c>
      <c r="E19" s="1">
        <f>$C$16*D19</f>
        <v>87310.911454502944</v>
      </c>
    </row>
    <row r="20" spans="2:10" x14ac:dyDescent="0.2">
      <c r="C20" s="1">
        <f>C16*C13</f>
        <v>121265.15479792077</v>
      </c>
      <c r="D20">
        <v>19</v>
      </c>
      <c r="E20" s="1">
        <f t="shared" si="1"/>
        <v>92161.517646419787</v>
      </c>
      <c r="H20">
        <v>8.8800000000000008</v>
      </c>
      <c r="I20">
        <v>12</v>
      </c>
      <c r="J20">
        <f>H20*I20</f>
        <v>106.56</v>
      </c>
    </row>
    <row r="21" spans="2:10" x14ac:dyDescent="0.2">
      <c r="C21" s="10">
        <f>C12-C20</f>
        <v>-21265.154797920768</v>
      </c>
      <c r="D21">
        <v>20</v>
      </c>
      <c r="E21" s="1">
        <f t="shared" si="1"/>
        <v>97012.123838336614</v>
      </c>
    </row>
    <row r="22" spans="2:10" x14ac:dyDescent="0.2">
      <c r="D22">
        <v>21</v>
      </c>
      <c r="E22" s="1">
        <f t="shared" si="1"/>
        <v>101862.73003025344</v>
      </c>
    </row>
    <row r="23" spans="2:10" x14ac:dyDescent="0.2">
      <c r="D23">
        <v>22</v>
      </c>
      <c r="E23" s="1">
        <f t="shared" si="1"/>
        <v>106713.33622217027</v>
      </c>
    </row>
    <row r="24" spans="2:10" x14ac:dyDescent="0.2">
      <c r="D24">
        <v>23</v>
      </c>
      <c r="E24" s="1">
        <f t="shared" si="1"/>
        <v>111563.9424140871</v>
      </c>
    </row>
    <row r="25" spans="2:10" x14ac:dyDescent="0.2">
      <c r="D25">
        <v>24</v>
      </c>
      <c r="E25" s="1">
        <f t="shared" si="1"/>
        <v>116414.54860600393</v>
      </c>
    </row>
    <row r="26" spans="2:10" x14ac:dyDescent="0.2">
      <c r="D26">
        <v>25</v>
      </c>
      <c r="E26" s="1">
        <f t="shared" si="1"/>
        <v>121265.15479792077</v>
      </c>
    </row>
    <row r="27" spans="2:10" x14ac:dyDescent="0.2">
      <c r="D27">
        <v>26</v>
      </c>
      <c r="E27" s="1">
        <f t="shared" si="1"/>
        <v>126115.7609898376</v>
      </c>
    </row>
    <row r="28" spans="2:10" x14ac:dyDescent="0.2">
      <c r="D28">
        <v>27</v>
      </c>
      <c r="E28" s="1">
        <f t="shared" si="1"/>
        <v>130966.36718175442</v>
      </c>
    </row>
    <row r="29" spans="2:10" x14ac:dyDescent="0.2">
      <c r="D29">
        <v>28</v>
      </c>
      <c r="E29" s="1">
        <f t="shared" si="1"/>
        <v>135816.97337367127</v>
      </c>
    </row>
    <row r="30" spans="2:10" x14ac:dyDescent="0.2">
      <c r="D30">
        <v>29</v>
      </c>
      <c r="E30" s="1">
        <f t="shared" si="1"/>
        <v>140667.57956558809</v>
      </c>
    </row>
    <row r="31" spans="2:10" x14ac:dyDescent="0.2">
      <c r="D31">
        <v>30</v>
      </c>
      <c r="E31" s="1">
        <f t="shared" si="1"/>
        <v>145518.18575750492</v>
      </c>
    </row>
    <row r="32" spans="2:10" x14ac:dyDescent="0.2">
      <c r="D32">
        <v>31</v>
      </c>
      <c r="E32" s="1">
        <f>$C$16*D32</f>
        <v>150368.79194942175</v>
      </c>
    </row>
    <row r="33" spans="4:5" x14ac:dyDescent="0.2">
      <c r="D33">
        <v>32</v>
      </c>
      <c r="E33" s="1">
        <f t="shared" si="1"/>
        <v>155219.39814133858</v>
      </c>
    </row>
    <row r="34" spans="4:5" x14ac:dyDescent="0.2">
      <c r="D34">
        <v>33</v>
      </c>
      <c r="E34" s="1">
        <f t="shared" si="1"/>
        <v>160070.00433325541</v>
      </c>
    </row>
    <row r="35" spans="4:5" x14ac:dyDescent="0.2">
      <c r="D35">
        <v>34</v>
      </c>
      <c r="E35" s="1">
        <f t="shared" si="1"/>
        <v>164920.61052517223</v>
      </c>
    </row>
    <row r="36" spans="4:5" x14ac:dyDescent="0.2">
      <c r="D36">
        <v>35</v>
      </c>
      <c r="E36" s="1">
        <f t="shared" si="1"/>
        <v>169771.21671708906</v>
      </c>
    </row>
    <row r="37" spans="4:5" x14ac:dyDescent="0.2">
      <c r="D37">
        <v>36</v>
      </c>
      <c r="E37" s="1">
        <f t="shared" si="1"/>
        <v>174621.82290900589</v>
      </c>
    </row>
    <row r="38" spans="4:5" x14ac:dyDescent="0.2">
      <c r="D38">
        <v>37</v>
      </c>
      <c r="E38" s="1">
        <f t="shared" si="1"/>
        <v>179472.42910092272</v>
      </c>
    </row>
    <row r="39" spans="4:5" x14ac:dyDescent="0.2">
      <c r="D39">
        <v>38</v>
      </c>
      <c r="E39" s="1">
        <f t="shared" si="1"/>
        <v>184323.03529283957</v>
      </c>
    </row>
    <row r="40" spans="4:5" x14ac:dyDescent="0.2">
      <c r="D40">
        <v>39</v>
      </c>
      <c r="E40" s="1">
        <f t="shared" si="1"/>
        <v>189173.6414847564</v>
      </c>
    </row>
    <row r="41" spans="4:5" x14ac:dyDescent="0.2">
      <c r="D41">
        <v>40</v>
      </c>
      <c r="E41" s="1">
        <f t="shared" si="1"/>
        <v>194024.24767667323</v>
      </c>
    </row>
    <row r="42" spans="4:5" x14ac:dyDescent="0.2">
      <c r="D42">
        <v>41</v>
      </c>
      <c r="E42" s="1">
        <f t="shared" si="1"/>
        <v>198874.85386859006</v>
      </c>
    </row>
    <row r="43" spans="4:5" x14ac:dyDescent="0.2">
      <c r="D43">
        <v>42</v>
      </c>
      <c r="E43" s="1">
        <f t="shared" si="1"/>
        <v>203725.46006050688</v>
      </c>
    </row>
  </sheetData>
  <mergeCells count="2">
    <mergeCell ref="B10:C10"/>
    <mergeCell ref="G10:H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FC650-F438-8A42-8409-0A437B3B37A1}">
  <dimension ref="A2:E68"/>
  <sheetViews>
    <sheetView tabSelected="1" zoomScaleNormal="60" zoomScaleSheetLayoutView="100" workbookViewId="0">
      <selection activeCell="G38" sqref="G38"/>
    </sheetView>
  </sheetViews>
  <sheetFormatPr defaultRowHeight="15" x14ac:dyDescent="0.2"/>
  <cols>
    <col min="1" max="1" width="11.296875" customWidth="1"/>
    <col min="2" max="2" width="12.64453125" customWidth="1"/>
    <col min="3" max="3" width="13.046875" customWidth="1"/>
    <col min="4" max="4" width="11.43359375" customWidth="1"/>
    <col min="5" max="5" width="11.296875" bestFit="1" customWidth="1"/>
  </cols>
  <sheetData>
    <row r="2" spans="1:5" x14ac:dyDescent="0.2">
      <c r="A2" s="14" t="s">
        <v>10</v>
      </c>
      <c r="B2" s="14" t="s">
        <v>9</v>
      </c>
      <c r="C2" s="14" t="s">
        <v>11</v>
      </c>
    </row>
    <row r="3" spans="1:5" x14ac:dyDescent="0.2">
      <c r="A3" s="15">
        <v>45000</v>
      </c>
      <c r="B3" s="15">
        <v>36</v>
      </c>
      <c r="C3" s="16">
        <v>0.12</v>
      </c>
    </row>
    <row r="4" spans="1:5" ht="15.75" thickBot="1" x14ac:dyDescent="0.25">
      <c r="A4" s="30"/>
      <c r="B4" s="30"/>
      <c r="C4" s="31"/>
    </row>
    <row r="5" spans="1:5" x14ac:dyDescent="0.2">
      <c r="C5" s="33" t="s">
        <v>16</v>
      </c>
      <c r="D5" s="34" t="s">
        <v>17</v>
      </c>
    </row>
    <row r="6" spans="1:5" ht="15.75" thickBot="1" x14ac:dyDescent="0.25">
      <c r="A6" s="27" t="s">
        <v>7</v>
      </c>
      <c r="B6" s="32">
        <f>-PMT(C3/12,B3,A3)</f>
        <v>1494.6439415783036</v>
      </c>
      <c r="C6" s="35">
        <f>B6*B3</f>
        <v>53807.181896818933</v>
      </c>
      <c r="D6" s="8">
        <f>C6-A3</f>
        <v>8807.1818968189327</v>
      </c>
    </row>
    <row r="7" spans="1:5" ht="15.75" thickBot="1" x14ac:dyDescent="0.25"/>
    <row r="8" spans="1:5" ht="15.75" thickBot="1" x14ac:dyDescent="0.25">
      <c r="A8" s="28" t="s">
        <v>9</v>
      </c>
      <c r="B8" s="29" t="s">
        <v>12</v>
      </c>
      <c r="C8" s="29" t="s">
        <v>13</v>
      </c>
      <c r="D8" s="36" t="s">
        <v>14</v>
      </c>
      <c r="E8" s="43" t="s">
        <v>15</v>
      </c>
    </row>
    <row r="9" spans="1:5" x14ac:dyDescent="0.2">
      <c r="A9" s="24">
        <v>1</v>
      </c>
      <c r="B9" s="25">
        <f>-PPMT($C$3/12,A9,$B$3,$A$3)</f>
        <v>1044.6439415783036</v>
      </c>
      <c r="C9" s="26">
        <f>-IPMT($C$3/12,A9,$B$3,$A$3)</f>
        <v>450</v>
      </c>
      <c r="D9" s="37">
        <f>B9+C9</f>
        <v>1494.6439415783036</v>
      </c>
      <c r="E9" s="44">
        <f>D9*A9</f>
        <v>1494.6439415783036</v>
      </c>
    </row>
    <row r="10" spans="1:5" x14ac:dyDescent="0.2">
      <c r="A10" s="20">
        <v>2</v>
      </c>
      <c r="B10" s="17">
        <f t="shared" ref="B10:B68" si="0">-PPMT($C$3/12,A10,$B$3,$A$3)</f>
        <v>1055.0903809940867</v>
      </c>
      <c r="C10" s="18">
        <f>-IPMT($C$3/12,A10,$B$3,$A$3)</f>
        <v>439.553560584217</v>
      </c>
      <c r="D10" s="38">
        <f t="shared" ref="D10:E68" si="1">B10+C10</f>
        <v>1494.6439415783036</v>
      </c>
      <c r="E10" s="40">
        <f t="shared" ref="E10:E23" si="2">D10*A10</f>
        <v>2989.2878831566072</v>
      </c>
    </row>
    <row r="11" spans="1:5" x14ac:dyDescent="0.2">
      <c r="A11" s="20">
        <v>3</v>
      </c>
      <c r="B11" s="18">
        <f>-PPMT($C$3/12,A11,$B$3,$A$3)</f>
        <v>1065.6412848040275</v>
      </c>
      <c r="C11" s="18">
        <f>-IPMT($C$3/12,A11,$B$3,$A$3)</f>
        <v>429.0026567742762</v>
      </c>
      <c r="D11" s="38">
        <f t="shared" si="1"/>
        <v>1494.6439415783036</v>
      </c>
      <c r="E11" s="40">
        <f t="shared" si="2"/>
        <v>4483.9318247349111</v>
      </c>
    </row>
    <row r="12" spans="1:5" x14ac:dyDescent="0.2">
      <c r="A12" s="20">
        <v>4</v>
      </c>
      <c r="B12" s="17">
        <f t="shared" si="0"/>
        <v>1076.2976976520677</v>
      </c>
      <c r="C12" s="18">
        <f>-IPMT($C$3/12,A12,$B$3,$A$3)</f>
        <v>418.34624392623584</v>
      </c>
      <c r="D12" s="38">
        <f t="shared" si="1"/>
        <v>1494.6439415783034</v>
      </c>
      <c r="E12" s="40">
        <f t="shared" si="2"/>
        <v>5978.5757663132135</v>
      </c>
    </row>
    <row r="13" spans="1:5" x14ac:dyDescent="0.2">
      <c r="A13" s="20">
        <v>5</v>
      </c>
      <c r="B13" s="17">
        <f t="shared" si="0"/>
        <v>1087.0606746285885</v>
      </c>
      <c r="C13" s="18">
        <f>-IPMT($C$3/12,A13,$B$3,$A$3)</f>
        <v>407.5832669497151</v>
      </c>
      <c r="D13" s="38">
        <f t="shared" si="1"/>
        <v>1494.6439415783036</v>
      </c>
      <c r="E13" s="40">
        <f t="shared" si="2"/>
        <v>7473.2197078915178</v>
      </c>
    </row>
    <row r="14" spans="1:5" x14ac:dyDescent="0.2">
      <c r="A14" s="20">
        <v>6</v>
      </c>
      <c r="B14" s="17">
        <f t="shared" si="0"/>
        <v>1097.9312813748745</v>
      </c>
      <c r="C14" s="18">
        <f>-IPMT($C$3/12,A14,$B$3,$A$3)</f>
        <v>396.71266020342932</v>
      </c>
      <c r="D14" s="38">
        <f t="shared" si="1"/>
        <v>1494.6439415783038</v>
      </c>
      <c r="E14" s="40">
        <f t="shared" si="2"/>
        <v>8967.8636494698221</v>
      </c>
    </row>
    <row r="15" spans="1:5" x14ac:dyDescent="0.2">
      <c r="A15" s="20">
        <v>7</v>
      </c>
      <c r="B15" s="17">
        <f t="shared" si="0"/>
        <v>1108.910594188623</v>
      </c>
      <c r="C15" s="18">
        <f>-IPMT($C$3/12,A15,$B$3,$A$3)</f>
        <v>385.73334738968049</v>
      </c>
      <c r="D15" s="38">
        <f t="shared" si="1"/>
        <v>1494.6439415783034</v>
      </c>
      <c r="E15" s="40">
        <f t="shared" si="2"/>
        <v>10462.507591048125</v>
      </c>
    </row>
    <row r="16" spans="1:5" x14ac:dyDescent="0.2">
      <c r="A16" s="20">
        <v>8</v>
      </c>
      <c r="B16" s="17">
        <f t="shared" si="0"/>
        <v>1119.9997001305094</v>
      </c>
      <c r="C16" s="18">
        <f>-IPMT($C$3/12,A16,$B$3,$A$3)</f>
        <v>374.64424144779434</v>
      </c>
      <c r="D16" s="38">
        <f t="shared" si="1"/>
        <v>1494.6439415783038</v>
      </c>
      <c r="E16" s="40">
        <f t="shared" si="2"/>
        <v>11957.151532626431</v>
      </c>
    </row>
    <row r="17" spans="1:5" x14ac:dyDescent="0.2">
      <c r="A17" s="20">
        <v>9</v>
      </c>
      <c r="B17" s="17">
        <f t="shared" si="0"/>
        <v>1131.1996971318144</v>
      </c>
      <c r="C17" s="18">
        <f>-IPMT($C$3/12,A17,$B$3,$A$3)</f>
        <v>363.44424444648928</v>
      </c>
      <c r="D17" s="38">
        <f t="shared" si="1"/>
        <v>1494.6439415783038</v>
      </c>
      <c r="E17" s="40">
        <f t="shared" si="2"/>
        <v>13451.795474204735</v>
      </c>
    </row>
    <row r="18" spans="1:5" x14ac:dyDescent="0.2">
      <c r="A18" s="20">
        <v>10</v>
      </c>
      <c r="B18" s="17">
        <f t="shared" si="0"/>
        <v>1142.5116941031326</v>
      </c>
      <c r="C18" s="18">
        <f>-IPMT($C$3/12,A18,$B$3,$A$3)</f>
        <v>352.13224747517103</v>
      </c>
      <c r="D18" s="38">
        <f t="shared" si="1"/>
        <v>1494.6439415783036</v>
      </c>
      <c r="E18" s="40">
        <f t="shared" si="2"/>
        <v>14946.439415783036</v>
      </c>
    </row>
    <row r="19" spans="1:5" x14ac:dyDescent="0.2">
      <c r="A19" s="20">
        <v>11</v>
      </c>
      <c r="B19" s="17">
        <f t="shared" si="0"/>
        <v>1153.9368110441637</v>
      </c>
      <c r="C19" s="18">
        <f>-IPMT($C$3/12,A19,$B$3,$A$3)</f>
        <v>340.70713053413982</v>
      </c>
      <c r="D19" s="38">
        <f t="shared" si="1"/>
        <v>1494.6439415783036</v>
      </c>
      <c r="E19" s="40">
        <f t="shared" si="2"/>
        <v>16441.083357361338</v>
      </c>
    </row>
    <row r="20" spans="1:5" x14ac:dyDescent="0.2">
      <c r="A20" s="20">
        <v>12</v>
      </c>
      <c r="B20" s="17">
        <f t="shared" si="0"/>
        <v>1165.4761791546057</v>
      </c>
      <c r="C20" s="18">
        <f>-IPMT($C$3/12,A20,$B$3,$A$3)</f>
        <v>329.16776242369815</v>
      </c>
      <c r="D20" s="38">
        <f t="shared" si="1"/>
        <v>1494.6439415783038</v>
      </c>
      <c r="E20" s="40">
        <f t="shared" si="2"/>
        <v>17935.727298939644</v>
      </c>
    </row>
    <row r="21" spans="1:5" x14ac:dyDescent="0.2">
      <c r="A21" s="20">
        <v>13</v>
      </c>
      <c r="B21" s="17">
        <f t="shared" si="0"/>
        <v>1177.1309409461517</v>
      </c>
      <c r="C21" s="18">
        <f>-IPMT($C$3/12,A21,$B$3,$A$3)</f>
        <v>317.51300063215206</v>
      </c>
      <c r="D21" s="38">
        <f t="shared" si="1"/>
        <v>1494.6439415783038</v>
      </c>
      <c r="E21" s="40">
        <f t="shared" si="2"/>
        <v>19430.37124051795</v>
      </c>
    </row>
    <row r="22" spans="1:5" x14ac:dyDescent="0.2">
      <c r="A22" s="20">
        <v>14</v>
      </c>
      <c r="B22" s="17">
        <f t="shared" si="0"/>
        <v>1188.9022503556132</v>
      </c>
      <c r="C22" s="18">
        <f>-IPMT($C$3/12,A22,$B$3,$A$3)</f>
        <v>305.74169122269052</v>
      </c>
      <c r="D22" s="38">
        <f t="shared" si="1"/>
        <v>1494.6439415783038</v>
      </c>
      <c r="E22" s="40">
        <f t="shared" si="2"/>
        <v>20925.015182096253</v>
      </c>
    </row>
    <row r="23" spans="1:5" x14ac:dyDescent="0.2">
      <c r="A23" s="20">
        <v>15</v>
      </c>
      <c r="B23" s="19">
        <f t="shared" si="0"/>
        <v>1200.7912728591693</v>
      </c>
      <c r="C23" s="18">
        <f>-IPMT($C$3/12,A23,$B$3,$A$3)</f>
        <v>293.85266871913444</v>
      </c>
      <c r="D23" s="38">
        <f t="shared" si="1"/>
        <v>1494.6439415783038</v>
      </c>
      <c r="E23" s="40">
        <f>D23*A23</f>
        <v>22419.659123674559</v>
      </c>
    </row>
    <row r="24" spans="1:5" x14ac:dyDescent="0.2">
      <c r="A24" s="20">
        <v>16</v>
      </c>
      <c r="B24" s="17">
        <f t="shared" si="0"/>
        <v>1212.7991855877608</v>
      </c>
      <c r="C24" s="18">
        <f>-IPMT($C$3/12,A24,$B$3,$A$3)</f>
        <v>281.84475599054275</v>
      </c>
      <c r="D24" s="38">
        <f t="shared" si="1"/>
        <v>1494.6439415783036</v>
      </c>
      <c r="E24" s="40">
        <f>D24*A24</f>
        <v>23914.303065252858</v>
      </c>
    </row>
    <row r="25" spans="1:5" x14ac:dyDescent="0.2">
      <c r="A25" s="20">
        <v>17</v>
      </c>
      <c r="B25" s="17">
        <f t="shared" si="0"/>
        <v>1224.9271774436386</v>
      </c>
      <c r="C25" s="18">
        <f>-IPMT($C$3/12,A25,$B$3,$A$3)</f>
        <v>269.71676413466508</v>
      </c>
      <c r="D25" s="38">
        <f t="shared" si="1"/>
        <v>1494.6439415783036</v>
      </c>
      <c r="E25" s="40">
        <f>D25*A25</f>
        <v>25408.94700683116</v>
      </c>
    </row>
    <row r="26" spans="1:5" x14ac:dyDescent="0.2">
      <c r="A26" s="20">
        <v>18</v>
      </c>
      <c r="B26" s="17">
        <f t="shared" si="0"/>
        <v>1237.1764492180748</v>
      </c>
      <c r="C26" s="18">
        <f>-IPMT($C$3/12,A26,$B$3,$A$3)</f>
        <v>257.46749236022873</v>
      </c>
      <c r="D26" s="38">
        <f t="shared" si="1"/>
        <v>1494.6439415783036</v>
      </c>
      <c r="E26" s="40">
        <f>D26*A26</f>
        <v>26903.590948409466</v>
      </c>
    </row>
    <row r="27" spans="1:5" x14ac:dyDescent="0.2">
      <c r="A27" s="20">
        <v>19</v>
      </c>
      <c r="B27" s="17">
        <f t="shared" si="0"/>
        <v>1249.5482137102556</v>
      </c>
      <c r="C27" s="18">
        <f>-IPMT($C$3/12,A27,$B$3,$A$3)</f>
        <v>245.09572786804796</v>
      </c>
      <c r="D27" s="38">
        <f t="shared" si="1"/>
        <v>1494.6439415783036</v>
      </c>
      <c r="E27" s="40">
        <f t="shared" ref="E23:E27" si="3">D32*A32</f>
        <v>35871.454597879288</v>
      </c>
    </row>
    <row r="28" spans="1:5" x14ac:dyDescent="0.2">
      <c r="A28" s="20">
        <v>20</v>
      </c>
      <c r="B28" s="17">
        <f t="shared" si="0"/>
        <v>1262.0436958473581</v>
      </c>
      <c r="C28" s="18">
        <f>-IPMT($C$3/12,A28,$B$3,$A$3)</f>
        <v>232.6002457309454</v>
      </c>
      <c r="D28" s="38">
        <f t="shared" si="1"/>
        <v>1494.6439415783034</v>
      </c>
      <c r="E28" s="40">
        <f>D28*A28</f>
        <v>29892.878831566068</v>
      </c>
    </row>
    <row r="29" spans="1:5" x14ac:dyDescent="0.2">
      <c r="A29" s="20">
        <v>21</v>
      </c>
      <c r="B29" s="17">
        <f t="shared" si="0"/>
        <v>1274.664132805832</v>
      </c>
      <c r="C29" s="18">
        <f>-IPMT($C$3/12,A29,$B$3,$A$3)</f>
        <v>219.97980877247181</v>
      </c>
      <c r="D29" s="38">
        <f t="shared" si="1"/>
        <v>1494.6439415783038</v>
      </c>
      <c r="E29" s="40">
        <f>D29*A29</f>
        <v>31387.522773144381</v>
      </c>
    </row>
    <row r="30" spans="1:5" x14ac:dyDescent="0.2">
      <c r="A30" s="20">
        <v>22</v>
      </c>
      <c r="B30" s="17">
        <f t="shared" si="0"/>
        <v>1287.4107741338903</v>
      </c>
      <c r="C30" s="18">
        <f>-IPMT($C$3/12,A30,$B$3,$A$3)</f>
        <v>207.23316744441345</v>
      </c>
      <c r="D30" s="38">
        <f t="shared" si="1"/>
        <v>1494.6439415783038</v>
      </c>
      <c r="E30" s="40">
        <f t="shared" ref="E30:E44" si="4">D30*A30</f>
        <v>32882.166714722684</v>
      </c>
    </row>
    <row r="31" spans="1:5" x14ac:dyDescent="0.2">
      <c r="A31" s="20">
        <v>23</v>
      </c>
      <c r="B31" s="17">
        <f t="shared" si="0"/>
        <v>1300.2848818752291</v>
      </c>
      <c r="C31" s="18">
        <f>-IPMT($C$3/12,A31,$B$3,$A$3)</f>
        <v>194.35905970307456</v>
      </c>
      <c r="D31" s="38">
        <f t="shared" si="1"/>
        <v>1494.6439415783036</v>
      </c>
      <c r="E31" s="40">
        <f t="shared" si="4"/>
        <v>34376.810656300986</v>
      </c>
    </row>
    <row r="32" spans="1:5" x14ac:dyDescent="0.2">
      <c r="A32" s="20">
        <v>24</v>
      </c>
      <c r="B32" s="17">
        <f t="shared" si="0"/>
        <v>1313.2877306939813</v>
      </c>
      <c r="C32" s="18">
        <f>-IPMT($C$3/12,A32,$B$3,$A$3)</f>
        <v>181.35621088432228</v>
      </c>
      <c r="D32" s="38">
        <f t="shared" si="1"/>
        <v>1494.6439415783036</v>
      </c>
      <c r="E32" s="40">
        <f t="shared" si="4"/>
        <v>35871.454597879288</v>
      </c>
    </row>
    <row r="33" spans="1:5" x14ac:dyDescent="0.2">
      <c r="A33" s="20">
        <v>25</v>
      </c>
      <c r="B33" s="17">
        <f t="shared" si="0"/>
        <v>1326.4206080009212</v>
      </c>
      <c r="C33" s="18">
        <f t="shared" ref="C33:C68" si="5">-IPMT($C$3/12,A33,$B$3,$A$3)</f>
        <v>168.22333357738248</v>
      </c>
      <c r="D33" s="38">
        <f t="shared" si="1"/>
        <v>1494.6439415783036</v>
      </c>
      <c r="E33" s="40">
        <f>D33*A33</f>
        <v>37366.098539457591</v>
      </c>
    </row>
    <row r="34" spans="1:5" x14ac:dyDescent="0.2">
      <c r="A34" s="20">
        <v>26</v>
      </c>
      <c r="B34" s="17">
        <f t="shared" si="0"/>
        <v>1339.6848140809304</v>
      </c>
      <c r="C34" s="18">
        <f t="shared" si="5"/>
        <v>154.95912749737326</v>
      </c>
      <c r="D34" s="38">
        <f t="shared" si="1"/>
        <v>1494.6439415783036</v>
      </c>
      <c r="E34" s="40">
        <f t="shared" si="4"/>
        <v>38860.742481035893</v>
      </c>
    </row>
    <row r="35" spans="1:5" x14ac:dyDescent="0.2">
      <c r="A35" s="20">
        <v>27</v>
      </c>
      <c r="B35" s="17">
        <f t="shared" si="0"/>
        <v>1353.0816622217399</v>
      </c>
      <c r="C35" s="18">
        <f t="shared" si="5"/>
        <v>141.56227935656395</v>
      </c>
      <c r="D35" s="38">
        <f t="shared" si="1"/>
        <v>1494.6439415783038</v>
      </c>
      <c r="E35" s="40">
        <f t="shared" si="4"/>
        <v>40355.386422614203</v>
      </c>
    </row>
    <row r="36" spans="1:5" x14ac:dyDescent="0.2">
      <c r="A36" s="20">
        <v>28</v>
      </c>
      <c r="B36" s="17">
        <f t="shared" si="0"/>
        <v>1366.6124788439572</v>
      </c>
      <c r="C36" s="18">
        <f t="shared" si="5"/>
        <v>128.03146273434655</v>
      </c>
      <c r="D36" s="38">
        <f t="shared" si="1"/>
        <v>1494.6439415783038</v>
      </c>
      <c r="E36" s="40">
        <f t="shared" si="4"/>
        <v>41850.030364192506</v>
      </c>
    </row>
    <row r="37" spans="1:5" x14ac:dyDescent="0.2">
      <c r="A37" s="20">
        <v>29</v>
      </c>
      <c r="B37" s="17">
        <f t="shared" si="0"/>
        <v>1380.2786036323967</v>
      </c>
      <c r="C37" s="18">
        <f t="shared" si="5"/>
        <v>114.36533794590696</v>
      </c>
      <c r="D37" s="38">
        <f t="shared" si="1"/>
        <v>1494.6439415783036</v>
      </c>
      <c r="E37" s="40">
        <f t="shared" si="4"/>
        <v>43344.674305770808</v>
      </c>
    </row>
    <row r="38" spans="1:5" x14ac:dyDescent="0.2">
      <c r="A38" s="20">
        <v>30</v>
      </c>
      <c r="B38" s="17">
        <f t="shared" si="0"/>
        <v>1394.0813896687207</v>
      </c>
      <c r="C38" s="18">
        <f t="shared" si="5"/>
        <v>100.56255190958298</v>
      </c>
      <c r="D38" s="38">
        <f t="shared" si="1"/>
        <v>1494.6439415783036</v>
      </c>
      <c r="E38" s="40">
        <f t="shared" si="4"/>
        <v>44839.318247349111</v>
      </c>
    </row>
    <row r="39" spans="1:5" x14ac:dyDescent="0.2">
      <c r="A39" s="20">
        <v>31</v>
      </c>
      <c r="B39" s="17">
        <f t="shared" si="0"/>
        <v>1408.0222035654078</v>
      </c>
      <c r="C39" s="18">
        <f t="shared" si="5"/>
        <v>86.62173801289579</v>
      </c>
      <c r="D39" s="38">
        <f t="shared" si="1"/>
        <v>1494.6439415783036</v>
      </c>
      <c r="E39" s="40">
        <f t="shared" si="4"/>
        <v>46333.962188927413</v>
      </c>
    </row>
    <row r="40" spans="1:5" x14ac:dyDescent="0.2">
      <c r="A40" s="20">
        <v>32</v>
      </c>
      <c r="B40" s="17">
        <f t="shared" si="0"/>
        <v>1422.1024256010619</v>
      </c>
      <c r="C40" s="18">
        <f t="shared" si="5"/>
        <v>72.541515977241701</v>
      </c>
      <c r="D40" s="38">
        <f t="shared" si="1"/>
        <v>1494.6439415783036</v>
      </c>
      <c r="E40" s="40">
        <f t="shared" si="4"/>
        <v>47828.606130505716</v>
      </c>
    </row>
    <row r="41" spans="1:5" x14ac:dyDescent="0.2">
      <c r="A41" s="20">
        <v>33</v>
      </c>
      <c r="B41" s="17">
        <f t="shared" si="0"/>
        <v>1436.3234498570725</v>
      </c>
      <c r="C41" s="18">
        <f t="shared" si="5"/>
        <v>58.320491721231072</v>
      </c>
      <c r="D41" s="38">
        <f t="shared" si="1"/>
        <v>1494.6439415783036</v>
      </c>
      <c r="E41" s="40">
        <f t="shared" si="4"/>
        <v>49323.250072084018</v>
      </c>
    </row>
    <row r="42" spans="1:5" x14ac:dyDescent="0.2">
      <c r="A42" s="20">
        <v>34</v>
      </c>
      <c r="B42" s="17">
        <f t="shared" si="0"/>
        <v>1450.6866843556434</v>
      </c>
      <c r="C42" s="18">
        <f t="shared" si="5"/>
        <v>43.957257222660353</v>
      </c>
      <c r="D42" s="38">
        <f t="shared" si="1"/>
        <v>1494.6439415783036</v>
      </c>
      <c r="E42" s="40">
        <f t="shared" si="4"/>
        <v>50817.894013662321</v>
      </c>
    </row>
    <row r="43" spans="1:5" x14ac:dyDescent="0.2">
      <c r="A43" s="20">
        <v>35</v>
      </c>
      <c r="B43" s="17">
        <f t="shared" si="0"/>
        <v>1465.1935511991996</v>
      </c>
      <c r="C43" s="18">
        <f t="shared" si="5"/>
        <v>29.450390379103926</v>
      </c>
      <c r="D43" s="38">
        <f t="shared" si="1"/>
        <v>1494.6439415783036</v>
      </c>
      <c r="E43" s="40">
        <f t="shared" si="4"/>
        <v>52312.537955240623</v>
      </c>
    </row>
    <row r="44" spans="1:5" x14ac:dyDescent="0.2">
      <c r="A44" s="20">
        <v>36</v>
      </c>
      <c r="B44" s="17">
        <f t="shared" si="0"/>
        <v>1479.8454867111918</v>
      </c>
      <c r="C44" s="18">
        <f t="shared" si="5"/>
        <v>14.798454867111921</v>
      </c>
      <c r="D44" s="38">
        <f t="shared" si="1"/>
        <v>1494.6439415783038</v>
      </c>
      <c r="E44" s="40">
        <f t="shared" si="4"/>
        <v>53807.18189681894</v>
      </c>
    </row>
    <row r="45" spans="1:5" x14ac:dyDescent="0.2">
      <c r="A45" s="20">
        <v>37</v>
      </c>
      <c r="B45" s="17" t="e">
        <f t="shared" si="0"/>
        <v>#NUM!</v>
      </c>
      <c r="C45" s="18" t="e">
        <f t="shared" si="5"/>
        <v>#NUM!</v>
      </c>
      <c r="D45" s="38" t="e">
        <f t="shared" si="1"/>
        <v>#NUM!</v>
      </c>
      <c r="E45" s="41"/>
    </row>
    <row r="46" spans="1:5" x14ac:dyDescent="0.2">
      <c r="A46" s="20">
        <v>38</v>
      </c>
      <c r="B46" s="17" t="e">
        <f t="shared" si="0"/>
        <v>#NUM!</v>
      </c>
      <c r="C46" s="18" t="e">
        <f t="shared" si="5"/>
        <v>#NUM!</v>
      </c>
      <c r="D46" s="38" t="e">
        <f t="shared" si="1"/>
        <v>#NUM!</v>
      </c>
      <c r="E46" s="41"/>
    </row>
    <row r="47" spans="1:5" x14ac:dyDescent="0.2">
      <c r="A47" s="20">
        <v>39</v>
      </c>
      <c r="B47" s="17" t="e">
        <f t="shared" si="0"/>
        <v>#NUM!</v>
      </c>
      <c r="C47" s="18" t="e">
        <f t="shared" si="5"/>
        <v>#NUM!</v>
      </c>
      <c r="D47" s="38" t="e">
        <f t="shared" si="1"/>
        <v>#NUM!</v>
      </c>
      <c r="E47" s="41"/>
    </row>
    <row r="48" spans="1:5" x14ac:dyDescent="0.2">
      <c r="A48" s="20">
        <v>40</v>
      </c>
      <c r="B48" s="17" t="e">
        <f t="shared" si="0"/>
        <v>#NUM!</v>
      </c>
      <c r="C48" s="18" t="e">
        <f t="shared" si="5"/>
        <v>#NUM!</v>
      </c>
      <c r="D48" s="38" t="e">
        <f t="shared" si="1"/>
        <v>#NUM!</v>
      </c>
      <c r="E48" s="41"/>
    </row>
    <row r="49" spans="1:5" x14ac:dyDescent="0.2">
      <c r="A49" s="20">
        <v>41</v>
      </c>
      <c r="B49" s="17" t="e">
        <f t="shared" si="0"/>
        <v>#NUM!</v>
      </c>
      <c r="C49" s="18" t="e">
        <f t="shared" si="5"/>
        <v>#NUM!</v>
      </c>
      <c r="D49" s="38" t="e">
        <f t="shared" si="1"/>
        <v>#NUM!</v>
      </c>
      <c r="E49" s="41"/>
    </row>
    <row r="50" spans="1:5" x14ac:dyDescent="0.2">
      <c r="A50" s="20">
        <v>42</v>
      </c>
      <c r="B50" s="17" t="e">
        <f t="shared" si="0"/>
        <v>#NUM!</v>
      </c>
      <c r="C50" s="18" t="e">
        <f t="shared" si="5"/>
        <v>#NUM!</v>
      </c>
      <c r="D50" s="38" t="e">
        <f t="shared" si="1"/>
        <v>#NUM!</v>
      </c>
      <c r="E50" s="41"/>
    </row>
    <row r="51" spans="1:5" x14ac:dyDescent="0.2">
      <c r="A51" s="20">
        <v>43</v>
      </c>
      <c r="B51" s="17" t="e">
        <f t="shared" si="0"/>
        <v>#NUM!</v>
      </c>
      <c r="C51" s="18" t="e">
        <f t="shared" si="5"/>
        <v>#NUM!</v>
      </c>
      <c r="D51" s="38" t="e">
        <f t="shared" si="1"/>
        <v>#NUM!</v>
      </c>
      <c r="E51" s="41"/>
    </row>
    <row r="52" spans="1:5" x14ac:dyDescent="0.2">
      <c r="A52" s="20">
        <v>44</v>
      </c>
      <c r="B52" s="17" t="e">
        <f t="shared" si="0"/>
        <v>#NUM!</v>
      </c>
      <c r="C52" s="18" t="e">
        <f t="shared" si="5"/>
        <v>#NUM!</v>
      </c>
      <c r="D52" s="38" t="e">
        <f t="shared" si="1"/>
        <v>#NUM!</v>
      </c>
      <c r="E52" s="41"/>
    </row>
    <row r="53" spans="1:5" x14ac:dyDescent="0.2">
      <c r="A53" s="20">
        <v>45</v>
      </c>
      <c r="B53" s="17" t="e">
        <f t="shared" si="0"/>
        <v>#NUM!</v>
      </c>
      <c r="C53" s="18" t="e">
        <f t="shared" si="5"/>
        <v>#NUM!</v>
      </c>
      <c r="D53" s="38" t="e">
        <f t="shared" si="1"/>
        <v>#NUM!</v>
      </c>
      <c r="E53" s="41"/>
    </row>
    <row r="54" spans="1:5" x14ac:dyDescent="0.2">
      <c r="A54" s="20">
        <v>46</v>
      </c>
      <c r="B54" s="17" t="e">
        <f t="shared" si="0"/>
        <v>#NUM!</v>
      </c>
      <c r="C54" s="18" t="e">
        <f t="shared" si="5"/>
        <v>#NUM!</v>
      </c>
      <c r="D54" s="38" t="e">
        <f t="shared" si="1"/>
        <v>#NUM!</v>
      </c>
      <c r="E54" s="41"/>
    </row>
    <row r="55" spans="1:5" x14ac:dyDescent="0.2">
      <c r="A55" s="20">
        <v>47</v>
      </c>
      <c r="B55" s="17" t="e">
        <f t="shared" si="0"/>
        <v>#NUM!</v>
      </c>
      <c r="C55" s="18" t="e">
        <f t="shared" si="5"/>
        <v>#NUM!</v>
      </c>
      <c r="D55" s="38" t="e">
        <f t="shared" si="1"/>
        <v>#NUM!</v>
      </c>
      <c r="E55" s="41"/>
    </row>
    <row r="56" spans="1:5" x14ac:dyDescent="0.2">
      <c r="A56" s="20">
        <v>48</v>
      </c>
      <c r="B56" s="17" t="e">
        <f t="shared" si="0"/>
        <v>#NUM!</v>
      </c>
      <c r="C56" s="18" t="e">
        <f t="shared" si="5"/>
        <v>#NUM!</v>
      </c>
      <c r="D56" s="38" t="e">
        <f t="shared" si="1"/>
        <v>#NUM!</v>
      </c>
      <c r="E56" s="41"/>
    </row>
    <row r="57" spans="1:5" x14ac:dyDescent="0.2">
      <c r="A57" s="20">
        <v>49</v>
      </c>
      <c r="B57" s="17" t="e">
        <f t="shared" si="0"/>
        <v>#NUM!</v>
      </c>
      <c r="C57" s="18" t="e">
        <f t="shared" si="5"/>
        <v>#NUM!</v>
      </c>
      <c r="D57" s="38" t="e">
        <f t="shared" si="1"/>
        <v>#NUM!</v>
      </c>
      <c r="E57" s="41"/>
    </row>
    <row r="58" spans="1:5" x14ac:dyDescent="0.2">
      <c r="A58" s="20">
        <v>50</v>
      </c>
      <c r="B58" s="17" t="e">
        <f t="shared" si="0"/>
        <v>#NUM!</v>
      </c>
      <c r="C58" s="18" t="e">
        <f t="shared" si="5"/>
        <v>#NUM!</v>
      </c>
      <c r="D58" s="38" t="e">
        <f t="shared" si="1"/>
        <v>#NUM!</v>
      </c>
      <c r="E58" s="41"/>
    </row>
    <row r="59" spans="1:5" x14ac:dyDescent="0.2">
      <c r="A59" s="20">
        <v>51</v>
      </c>
      <c r="B59" s="17" t="e">
        <f t="shared" si="0"/>
        <v>#NUM!</v>
      </c>
      <c r="C59" s="18" t="e">
        <f t="shared" si="5"/>
        <v>#NUM!</v>
      </c>
      <c r="D59" s="38" t="e">
        <f t="shared" si="1"/>
        <v>#NUM!</v>
      </c>
      <c r="E59" s="41"/>
    </row>
    <row r="60" spans="1:5" x14ac:dyDescent="0.2">
      <c r="A60" s="20">
        <v>52</v>
      </c>
      <c r="B60" s="17" t="e">
        <f t="shared" si="0"/>
        <v>#NUM!</v>
      </c>
      <c r="C60" s="18" t="e">
        <f t="shared" si="5"/>
        <v>#NUM!</v>
      </c>
      <c r="D60" s="38" t="e">
        <f t="shared" si="1"/>
        <v>#NUM!</v>
      </c>
      <c r="E60" s="41"/>
    </row>
    <row r="61" spans="1:5" x14ac:dyDescent="0.2">
      <c r="A61" s="20">
        <v>53</v>
      </c>
      <c r="B61" s="17" t="e">
        <f t="shared" si="0"/>
        <v>#NUM!</v>
      </c>
      <c r="C61" s="18" t="e">
        <f t="shared" si="5"/>
        <v>#NUM!</v>
      </c>
      <c r="D61" s="38" t="e">
        <f t="shared" si="1"/>
        <v>#NUM!</v>
      </c>
      <c r="E61" s="41"/>
    </row>
    <row r="62" spans="1:5" x14ac:dyDescent="0.2">
      <c r="A62" s="20">
        <v>54</v>
      </c>
      <c r="B62" s="17" t="e">
        <f t="shared" si="0"/>
        <v>#NUM!</v>
      </c>
      <c r="C62" s="18" t="e">
        <f t="shared" si="5"/>
        <v>#NUM!</v>
      </c>
      <c r="D62" s="38" t="e">
        <f t="shared" si="1"/>
        <v>#NUM!</v>
      </c>
      <c r="E62" s="41"/>
    </row>
    <row r="63" spans="1:5" x14ac:dyDescent="0.2">
      <c r="A63" s="20">
        <v>55</v>
      </c>
      <c r="B63" s="17" t="e">
        <f t="shared" si="0"/>
        <v>#NUM!</v>
      </c>
      <c r="C63" s="18" t="e">
        <f t="shared" si="5"/>
        <v>#NUM!</v>
      </c>
      <c r="D63" s="38" t="e">
        <f t="shared" si="1"/>
        <v>#NUM!</v>
      </c>
      <c r="E63" s="41"/>
    </row>
    <row r="64" spans="1:5" x14ac:dyDescent="0.2">
      <c r="A64" s="20">
        <v>56</v>
      </c>
      <c r="B64" s="17" t="e">
        <f t="shared" si="0"/>
        <v>#NUM!</v>
      </c>
      <c r="C64" s="18" t="e">
        <f t="shared" si="5"/>
        <v>#NUM!</v>
      </c>
      <c r="D64" s="38" t="e">
        <f t="shared" si="1"/>
        <v>#NUM!</v>
      </c>
      <c r="E64" s="41"/>
    </row>
    <row r="65" spans="1:5" x14ac:dyDescent="0.2">
      <c r="A65" s="20">
        <v>57</v>
      </c>
      <c r="B65" s="17" t="e">
        <f t="shared" si="0"/>
        <v>#NUM!</v>
      </c>
      <c r="C65" s="18" t="e">
        <f t="shared" si="5"/>
        <v>#NUM!</v>
      </c>
      <c r="D65" s="38" t="e">
        <f t="shared" si="1"/>
        <v>#NUM!</v>
      </c>
      <c r="E65" s="41"/>
    </row>
    <row r="66" spans="1:5" x14ac:dyDescent="0.2">
      <c r="A66" s="20">
        <v>58</v>
      </c>
      <c r="B66" s="17" t="e">
        <f t="shared" si="0"/>
        <v>#NUM!</v>
      </c>
      <c r="C66" s="18" t="e">
        <f t="shared" si="5"/>
        <v>#NUM!</v>
      </c>
      <c r="D66" s="38" t="e">
        <f t="shared" si="1"/>
        <v>#NUM!</v>
      </c>
      <c r="E66" s="41"/>
    </row>
    <row r="67" spans="1:5" x14ac:dyDescent="0.2">
      <c r="A67" s="20">
        <v>59</v>
      </c>
      <c r="B67" s="17" t="e">
        <f t="shared" si="0"/>
        <v>#NUM!</v>
      </c>
      <c r="C67" s="18" t="e">
        <f t="shared" si="5"/>
        <v>#NUM!</v>
      </c>
      <c r="D67" s="38" t="e">
        <f t="shared" si="1"/>
        <v>#NUM!</v>
      </c>
      <c r="E67" s="41"/>
    </row>
    <row r="68" spans="1:5" ht="15.75" thickBot="1" x14ac:dyDescent="0.25">
      <c r="A68" s="21">
        <v>60</v>
      </c>
      <c r="B68" s="22" t="e">
        <f t="shared" si="0"/>
        <v>#NUM!</v>
      </c>
      <c r="C68" s="23" t="e">
        <f t="shared" si="5"/>
        <v>#NUM!</v>
      </c>
      <c r="D68" s="39" t="e">
        <f t="shared" si="1"/>
        <v>#NUM!</v>
      </c>
      <c r="E68" s="4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917996650327</dc:creator>
  <dcterms:created xsi:type="dcterms:W3CDTF">2024-11-07T08:22:54Z</dcterms:created>
</cp:coreProperties>
</file>