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430AFB7-EE18-45DF-A154-E81BF5FDCC4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ORM ENTRY" sheetId="1" r:id="rId1"/>
    <sheet name="DATABASE" sheetId="2" r:id="rId2"/>
    <sheet name="FILTER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9" i="3" l="1" a="1"/>
  <c r="O69" i="3" s="1"/>
  <c r="P69" i="3" a="1"/>
  <c r="P69" i="3" s="1"/>
  <c r="Q69" i="3" a="1"/>
  <c r="Q69" i="3"/>
  <c r="R69" i="3" a="1"/>
  <c r="R69" i="3"/>
  <c r="S69" i="3" a="1"/>
  <c r="S69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O72" i="3" a="1"/>
  <c r="O72" i="3"/>
  <c r="P72" i="3" a="1"/>
  <c r="P72" i="3" s="1"/>
  <c r="Q72" i="3" a="1"/>
  <c r="Q72" i="3" s="1"/>
  <c r="R72" i="3" a="1"/>
  <c r="R72" i="3" s="1"/>
  <c r="S72" i="3" a="1"/>
  <c r="S72" i="3" s="1"/>
  <c r="O73" i="3" a="1"/>
  <c r="O73" i="3" s="1"/>
  <c r="P73" i="3" a="1"/>
  <c r="P73" i="3"/>
  <c r="Q73" i="3" a="1"/>
  <c r="Q73" i="3" s="1"/>
  <c r="R73" i="3" a="1"/>
  <c r="R73" i="3" s="1"/>
  <c r="S73" i="3" a="1"/>
  <c r="S73" i="3" s="1"/>
  <c r="O74" i="3" a="1"/>
  <c r="O74" i="3" s="1"/>
  <c r="P74" i="3" a="1"/>
  <c r="P74" i="3"/>
  <c r="Q74" i="3" a="1"/>
  <c r="Q74" i="3" s="1"/>
  <c r="R74" i="3" a="1"/>
  <c r="R74" i="3" s="1"/>
  <c r="S74" i="3" a="1"/>
  <c r="S74" i="3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O76" i="3" a="1"/>
  <c r="O76" i="3"/>
  <c r="P76" i="3" a="1"/>
  <c r="P76" i="3" s="1"/>
  <c r="Q76" i="3" a="1"/>
  <c r="Q76" i="3"/>
  <c r="R76" i="3" a="1"/>
  <c r="R76" i="3"/>
  <c r="S76" i="3" a="1"/>
  <c r="S76" i="3"/>
  <c r="O77" i="3" a="1"/>
  <c r="O77" i="3" s="1"/>
  <c r="P77" i="3" a="1"/>
  <c r="P77" i="3" s="1"/>
  <c r="Q77" i="3" a="1"/>
  <c r="Q77" i="3" s="1"/>
  <c r="R77" i="3" a="1"/>
  <c r="R77" i="3"/>
  <c r="S77" i="3" a="1"/>
  <c r="S77" i="3" s="1"/>
  <c r="O78" i="3" a="1"/>
  <c r="O78" i="3" s="1"/>
  <c r="P78" i="3" a="1"/>
  <c r="P78" i="3"/>
  <c r="Q78" i="3" a="1"/>
  <c r="Q78" i="3"/>
  <c r="R78" i="3" a="1"/>
  <c r="R78" i="3" s="1"/>
  <c r="S78" i="3" a="1"/>
  <c r="S78" i="3"/>
  <c r="O79" i="3" a="1"/>
  <c r="O79" i="3" s="1"/>
  <c r="P79" i="3" a="1"/>
  <c r="P79" i="3" s="1"/>
  <c r="Q79" i="3" a="1"/>
  <c r="Q79" i="3" s="1"/>
  <c r="R79" i="3" a="1"/>
  <c r="R79" i="3"/>
  <c r="S79" i="3" a="1"/>
  <c r="S79" i="3" s="1"/>
  <c r="O80" i="3" a="1"/>
  <c r="O80" i="3"/>
  <c r="P80" i="3" a="1"/>
  <c r="P80" i="3" s="1"/>
  <c r="Q80" i="3" a="1"/>
  <c r="Q80" i="3"/>
  <c r="R80" i="3" a="1"/>
  <c r="R80" i="3"/>
  <c r="S80" i="3" a="1"/>
  <c r="S80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O82" i="3" a="1"/>
  <c r="O82" i="3" s="1"/>
  <c r="P82" i="3" a="1"/>
  <c r="P82" i="3"/>
  <c r="Q82" i="3" a="1"/>
  <c r="Q82" i="3"/>
  <c r="R82" i="3" a="1"/>
  <c r="R82" i="3" s="1"/>
  <c r="S82" i="3" a="1"/>
  <c r="S82" i="3"/>
  <c r="O83" i="3" a="1"/>
  <c r="O83" i="3"/>
  <c r="P83" i="3" a="1"/>
  <c r="P83" i="3" s="1"/>
  <c r="Q83" i="3" a="1"/>
  <c r="Q83" i="3" s="1"/>
  <c r="R83" i="3" a="1"/>
  <c r="R83" i="3" s="1"/>
  <c r="S83" i="3" a="1"/>
  <c r="S83" i="3" s="1"/>
  <c r="O84" i="3" a="1"/>
  <c r="O84" i="3"/>
  <c r="P84" i="3" a="1"/>
  <c r="P84" i="3" s="1"/>
  <c r="Q84" i="3" a="1"/>
  <c r="Q84" i="3" s="1"/>
  <c r="R84" i="3" a="1"/>
  <c r="R84" i="3"/>
  <c r="S84" i="3" a="1"/>
  <c r="S84" i="3" s="1"/>
  <c r="O85" i="3" a="1"/>
  <c r="O85" i="3" s="1"/>
  <c r="P85" i="3" a="1"/>
  <c r="P85" i="3"/>
  <c r="Q85" i="3" a="1"/>
  <c r="Q85" i="3" s="1"/>
  <c r="R85" i="3" a="1"/>
  <c r="R85" i="3" s="1"/>
  <c r="S85" i="3" a="1"/>
  <c r="S85" i="3" s="1"/>
  <c r="O86" i="3" a="1"/>
  <c r="O86" i="3" s="1"/>
  <c r="P86" i="3" a="1"/>
  <c r="P86" i="3" s="1"/>
  <c r="Q86" i="3" a="1"/>
  <c r="Q86" i="3"/>
  <c r="R86" i="3" a="1"/>
  <c r="R86" i="3" s="1"/>
  <c r="S86" i="3" a="1"/>
  <c r="S86" i="3" s="1"/>
  <c r="O87" i="3" a="1"/>
  <c r="O87" i="3"/>
  <c r="P87" i="3" a="1"/>
  <c r="P87" i="3" s="1"/>
  <c r="Q87" i="3" a="1"/>
  <c r="Q87" i="3" s="1"/>
  <c r="R87" i="3" a="1"/>
  <c r="R87" i="3"/>
  <c r="S87" i="3" a="1"/>
  <c r="S87" i="3" s="1"/>
  <c r="O88" i="3" a="1"/>
  <c r="O88" i="3" s="1"/>
  <c r="P88" i="3" a="1"/>
  <c r="P88" i="3" s="1"/>
  <c r="Q88" i="3" a="1"/>
  <c r="Q88" i="3" s="1"/>
  <c r="R88" i="3" a="1"/>
  <c r="R88" i="3" s="1"/>
  <c r="S88" i="3" a="1"/>
  <c r="S88" i="3"/>
  <c r="O89" i="3" a="1"/>
  <c r="O89" i="3" s="1"/>
  <c r="P89" i="3" a="1"/>
  <c r="P89" i="3"/>
  <c r="Q89" i="3" a="1"/>
  <c r="Q89" i="3" s="1"/>
  <c r="R89" i="3" a="1"/>
  <c r="R89" i="3"/>
  <c r="S89" i="3" a="1"/>
  <c r="S89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O91" i="3" a="1"/>
  <c r="O91" i="3"/>
  <c r="P91" i="3" a="1"/>
  <c r="P91" i="3"/>
  <c r="Q91" i="3" a="1"/>
  <c r="Q91" i="3" s="1"/>
  <c r="R91" i="3" a="1"/>
  <c r="R91" i="3"/>
  <c r="S91" i="3" a="1"/>
  <c r="S91" i="3" s="1"/>
  <c r="O92" i="3" a="1"/>
  <c r="O92" i="3" s="1"/>
  <c r="P92" i="3" a="1"/>
  <c r="P92" i="3" s="1"/>
  <c r="Q92" i="3" a="1"/>
  <c r="Q92" i="3"/>
  <c r="R92" i="3" a="1"/>
  <c r="R92" i="3" s="1"/>
  <c r="S92" i="3" a="1"/>
  <c r="S92" i="3" s="1"/>
  <c r="O93" i="3" a="1"/>
  <c r="O93" i="3" s="1"/>
  <c r="P93" i="3" a="1"/>
  <c r="P93" i="3" s="1"/>
  <c r="Q93" i="3" a="1"/>
  <c r="Q93" i="3"/>
  <c r="R93" i="3" a="1"/>
  <c r="R93" i="3" s="1"/>
  <c r="S93" i="3" a="1"/>
  <c r="S93" i="3" s="1"/>
  <c r="O94" i="3" a="1"/>
  <c r="O94" i="3" s="1"/>
  <c r="P94" i="3" a="1"/>
  <c r="P94" i="3"/>
  <c r="Q94" i="3" a="1"/>
  <c r="Q94" i="3" s="1"/>
  <c r="R94" i="3" a="1"/>
  <c r="R94" i="3" s="1"/>
  <c r="S94" i="3" a="1"/>
  <c r="S94" i="3" s="1"/>
  <c r="O95" i="3" a="1"/>
  <c r="O95" i="3" s="1"/>
  <c r="P95" i="3" a="1"/>
  <c r="P95" i="3" s="1"/>
  <c r="Q95" i="3" a="1"/>
  <c r="Q95" i="3" s="1"/>
  <c r="R95" i="3" a="1"/>
  <c r="R95" i="3" s="1"/>
  <c r="S95" i="3" a="1"/>
  <c r="S95" i="3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O97" i="3" a="1"/>
  <c r="O97" i="3" s="1"/>
  <c r="P97" i="3" a="1"/>
  <c r="P97" i="3" s="1"/>
  <c r="Q97" i="3" a="1"/>
  <c r="Q97" i="3" s="1"/>
  <c r="R97" i="3" a="1"/>
  <c r="R97" i="3"/>
  <c r="S97" i="3" a="1"/>
  <c r="S97" i="3" s="1"/>
  <c r="O98" i="3" a="1"/>
  <c r="O98" i="3"/>
  <c r="P98" i="3" a="1"/>
  <c r="P98" i="3" s="1"/>
  <c r="Q98" i="3" a="1"/>
  <c r="Q98" i="3" s="1"/>
  <c r="R98" i="3" a="1"/>
  <c r="R98" i="3" s="1"/>
  <c r="S98" i="3" a="1"/>
  <c r="S98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O100" i="3" a="1"/>
  <c r="O100" i="3" s="1"/>
  <c r="P100" i="3" a="1"/>
  <c r="P100" i="3" s="1"/>
  <c r="Q100" i="3" a="1"/>
  <c r="Q100" i="3" s="1"/>
  <c r="R100" i="3" a="1"/>
  <c r="R100" i="3"/>
  <c r="S100" i="3" a="1"/>
  <c r="S100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O104" i="3" a="1"/>
  <c r="O104" i="3" s="1"/>
  <c r="P104" i="3" a="1"/>
  <c r="P104" i="3" s="1"/>
  <c r="Q104" i="3" a="1"/>
  <c r="Q104" i="3"/>
  <c r="R104" i="3" a="1"/>
  <c r="R104" i="3" s="1"/>
  <c r="S104" i="3" a="1"/>
  <c r="S104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/>
  <c r="O107" i="3" a="1"/>
  <c r="O107" i="3"/>
  <c r="P107" i="3" a="1"/>
  <c r="P107" i="3" s="1"/>
  <c r="Q107" i="3" a="1"/>
  <c r="Q107" i="3" s="1"/>
  <c r="R107" i="3" a="1"/>
  <c r="R107" i="3" s="1"/>
  <c r="S107" i="3" a="1"/>
  <c r="S107" i="3" s="1"/>
  <c r="O108" i="3" a="1"/>
  <c r="O108" i="3"/>
  <c r="P108" i="3" a="1"/>
  <c r="P108" i="3" s="1"/>
  <c r="Q108" i="3" a="1"/>
  <c r="Q108" i="3" s="1"/>
  <c r="R108" i="3" a="1"/>
  <c r="R108" i="3" s="1"/>
  <c r="S108" i="3" a="1"/>
  <c r="S108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O118" i="3" a="1"/>
  <c r="O118" i="3"/>
  <c r="P118" i="3" a="1"/>
  <c r="P118" i="3" s="1"/>
  <c r="Q118" i="3" a="1"/>
  <c r="Q118" i="3" s="1"/>
  <c r="R118" i="3" a="1"/>
  <c r="R118" i="3" s="1"/>
  <c r="S118" i="3" a="1"/>
  <c r="S118" i="3" s="1"/>
  <c r="O119" i="3" a="1"/>
  <c r="O119" i="3" s="1"/>
  <c r="P119" i="3" a="1"/>
  <c r="P119" i="3" s="1"/>
  <c r="Q119" i="3" a="1"/>
  <c r="Q119" i="3" s="1"/>
  <c r="R119" i="3" a="1"/>
  <c r="R119" i="3"/>
  <c r="S119" i="3" a="1"/>
  <c r="S119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O121" i="3" a="1"/>
  <c r="O121" i="3" s="1"/>
  <c r="P121" i="3" a="1"/>
  <c r="P121" i="3" s="1"/>
  <c r="Q121" i="3" a="1"/>
  <c r="Q121" i="3" s="1"/>
  <c r="R121" i="3" a="1"/>
  <c r="R121" i="3"/>
  <c r="S121" i="3" a="1"/>
  <c r="S121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O129" i="3" a="1"/>
  <c r="O129" i="3" s="1"/>
  <c r="P129" i="3" a="1"/>
  <c r="P129" i="3" s="1"/>
  <c r="Q129" i="3" a="1"/>
  <c r="Q129" i="3" s="1"/>
  <c r="R129" i="3" a="1"/>
  <c r="R129" i="3"/>
  <c r="S129" i="3" a="1"/>
  <c r="S129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/>
  <c r="O131" i="3" a="1"/>
  <c r="O131" i="3" s="1"/>
  <c r="P131" i="3" a="1"/>
  <c r="P131" i="3" s="1"/>
  <c r="Q131" i="3" a="1"/>
  <c r="Q131" i="3" s="1"/>
  <c r="R131" i="3" a="1"/>
  <c r="R131" i="3" s="1"/>
  <c r="S131" i="3" a="1"/>
  <c r="S131" i="3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O134" i="3" a="1"/>
  <c r="O134" i="3" s="1"/>
  <c r="P134" i="3" a="1"/>
  <c r="P134" i="3"/>
  <c r="Q134" i="3" a="1"/>
  <c r="Q134" i="3" s="1"/>
  <c r="R134" i="3" a="1"/>
  <c r="R134" i="3" s="1"/>
  <c r="S134" i="3" a="1"/>
  <c r="S134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O138" i="3" a="1"/>
  <c r="O138" i="3"/>
  <c r="P138" i="3" a="1"/>
  <c r="P138" i="3" s="1"/>
  <c r="Q138" i="3" a="1"/>
  <c r="Q138" i="3" s="1"/>
  <c r="R138" i="3" a="1"/>
  <c r="R138" i="3" s="1"/>
  <c r="S138" i="3" a="1"/>
  <c r="S138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75" i="3" a="1"/>
  <c r="N75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N82" i="3" a="1"/>
  <c r="N82" i="3"/>
  <c r="N83" i="3" a="1"/>
  <c r="N83" i="3" s="1"/>
  <c r="N84" i="3" a="1"/>
  <c r="N84" i="3" s="1"/>
  <c r="N85" i="3" a="1"/>
  <c r="N85" i="3" s="1"/>
  <c r="N86" i="3" a="1"/>
  <c r="N86" i="3"/>
  <c r="N87" i="3" a="1"/>
  <c r="N87" i="3" s="1"/>
  <c r="N88" i="3" a="1"/>
  <c r="N88" i="3" s="1"/>
  <c r="N89" i="3" a="1"/>
  <c r="N89" i="3" s="1"/>
  <c r="N90" i="3" a="1"/>
  <c r="N90" i="3" s="1"/>
  <c r="N91" i="3" a="1"/>
  <c r="N91" i="3" s="1"/>
  <c r="N92" i="3" a="1"/>
  <c r="N92" i="3" s="1"/>
  <c r="N93" i="3" a="1"/>
  <c r="N93" i="3" s="1"/>
  <c r="N94" i="3" a="1"/>
  <c r="N94" i="3" s="1"/>
  <c r="N95" i="3" a="1"/>
  <c r="N95" i="3" s="1"/>
  <c r="N96" i="3" a="1"/>
  <c r="N96" i="3" s="1"/>
  <c r="N97" i="3" a="1"/>
  <c r="N97" i="3" s="1"/>
  <c r="N98" i="3" a="1"/>
  <c r="N98" i="3"/>
  <c r="N99" i="3" a="1"/>
  <c r="N99" i="3" s="1"/>
  <c r="N100" i="3" a="1"/>
  <c r="N100" i="3" s="1"/>
  <c r="N101" i="3" a="1"/>
  <c r="N101" i="3" s="1"/>
  <c r="N102" i="3" a="1"/>
  <c r="N102" i="3" s="1"/>
  <c r="N103" i="3" a="1"/>
  <c r="N103" i="3"/>
  <c r="N104" i="3" a="1"/>
  <c r="N104" i="3" s="1"/>
  <c r="N105" i="3" a="1"/>
  <c r="N105" i="3" s="1"/>
  <c r="N106" i="3" a="1"/>
  <c r="N106" i="3" s="1"/>
  <c r="N107" i="3" a="1"/>
  <c r="N107" i="3" s="1"/>
  <c r="N108" i="3" a="1"/>
  <c r="N108" i="3" s="1"/>
  <c r="N109" i="3" a="1"/>
  <c r="N109" i="3" s="1"/>
  <c r="N110" i="3" a="1"/>
  <c r="N110" i="3" s="1"/>
  <c r="N111" i="3" a="1"/>
  <c r="N111" i="3" s="1"/>
  <c r="N112" i="3" a="1"/>
  <c r="N112" i="3" s="1"/>
  <c r="N113" i="3" a="1"/>
  <c r="N113" i="3" s="1"/>
  <c r="N114" i="3" a="1"/>
  <c r="N114" i="3" s="1"/>
  <c r="N115" i="3" a="1"/>
  <c r="N115" i="3"/>
  <c r="N116" i="3" a="1"/>
  <c r="N116" i="3" s="1"/>
  <c r="N117" i="3" a="1"/>
  <c r="N117" i="3" s="1"/>
  <c r="N118" i="3" a="1"/>
  <c r="N118" i="3" s="1"/>
  <c r="N119" i="3" a="1"/>
  <c r="N119" i="3" s="1"/>
  <c r="N120" i="3" a="1"/>
  <c r="N120" i="3" s="1"/>
  <c r="N121" i="3" a="1"/>
  <c r="N121" i="3" s="1"/>
  <c r="N122" i="3" a="1"/>
  <c r="N122" i="3" s="1"/>
  <c r="N123" i="3" a="1"/>
  <c r="N123" i="3" s="1"/>
  <c r="N124" i="3" a="1"/>
  <c r="N124" i="3" s="1"/>
  <c r="N125" i="3" a="1"/>
  <c r="N125" i="3" s="1"/>
  <c r="N126" i="3" a="1"/>
  <c r="N126" i="3" s="1"/>
  <c r="N127" i="3" a="1"/>
  <c r="N127" i="3" s="1"/>
  <c r="N128" i="3" a="1"/>
  <c r="N128" i="3" s="1"/>
  <c r="N129" i="3" a="1"/>
  <c r="N129" i="3" s="1"/>
  <c r="N130" i="3" a="1"/>
  <c r="N130" i="3" s="1"/>
  <c r="N131" i="3" a="1"/>
  <c r="N131" i="3" s="1"/>
  <c r="N132" i="3" a="1"/>
  <c r="N132" i="3" s="1"/>
  <c r="N133" i="3" a="1"/>
  <c r="N133" i="3" s="1"/>
  <c r="N134" i="3" a="1"/>
  <c r="N134" i="3" s="1"/>
  <c r="N135" i="3" a="1"/>
  <c r="N135" i="3" s="1"/>
  <c r="N136" i="3" a="1"/>
  <c r="N136" i="3" s="1"/>
  <c r="N137" i="3" a="1"/>
  <c r="N137" i="3" s="1"/>
  <c r="N138" i="3" a="1"/>
  <c r="N138" i="3" s="1"/>
  <c r="N139" i="3" a="1"/>
  <c r="N139" i="3" s="1"/>
  <c r="N140" i="3" a="1"/>
  <c r="N140" i="3" s="1"/>
  <c r="N141" i="3" a="1"/>
  <c r="N141" i="3" s="1"/>
  <c r="N142" i="3" a="1"/>
  <c r="N142" i="3" s="1"/>
  <c r="M69" i="3" a="1"/>
  <c r="M69" i="3" s="1"/>
  <c r="M70" i="3" a="1"/>
  <c r="M70" i="3" s="1"/>
  <c r="M71" i="3" a="1"/>
  <c r="M71" i="3" s="1"/>
  <c r="M72" i="3" a="1"/>
  <c r="M72" i="3" s="1"/>
  <c r="M73" i="3" a="1"/>
  <c r="M73" i="3" s="1"/>
  <c r="M74" i="3" a="1"/>
  <c r="M74" i="3" s="1"/>
  <c r="M75" i="3" a="1"/>
  <c r="M75" i="3" s="1"/>
  <c r="M76" i="3" a="1"/>
  <c r="M76" i="3" s="1"/>
  <c r="M77" i="3" a="1"/>
  <c r="M77" i="3" s="1"/>
  <c r="M78" i="3" a="1"/>
  <c r="M78" i="3" s="1"/>
  <c r="M79" i="3" a="1"/>
  <c r="M79" i="3"/>
  <c r="M80" i="3" a="1"/>
  <c r="M80" i="3" s="1"/>
  <c r="M81" i="3" a="1"/>
  <c r="M81" i="3" s="1"/>
  <c r="M82" i="3" a="1"/>
  <c r="M82" i="3" s="1"/>
  <c r="M83" i="3" a="1"/>
  <c r="M83" i="3" s="1"/>
  <c r="M84" i="3" a="1"/>
  <c r="M84" i="3" s="1"/>
  <c r="M85" i="3" a="1"/>
  <c r="M85" i="3" s="1"/>
  <c r="M86" i="3" a="1"/>
  <c r="M86" i="3" s="1"/>
  <c r="M87" i="3" a="1"/>
  <c r="M87" i="3" s="1"/>
  <c r="M88" i="3" a="1"/>
  <c r="M88" i="3" s="1"/>
  <c r="M89" i="3" a="1"/>
  <c r="M89" i="3" s="1"/>
  <c r="M90" i="3" a="1"/>
  <c r="M90" i="3" s="1"/>
  <c r="M91" i="3" a="1"/>
  <c r="M91" i="3" s="1"/>
  <c r="M92" i="3" a="1"/>
  <c r="M92" i="3" s="1"/>
  <c r="M93" i="3" a="1"/>
  <c r="M93" i="3" s="1"/>
  <c r="M94" i="3" a="1"/>
  <c r="M94" i="3" s="1"/>
  <c r="M95" i="3" a="1"/>
  <c r="M95" i="3" s="1"/>
  <c r="M96" i="3" a="1"/>
  <c r="M96" i="3" s="1"/>
  <c r="M97" i="3" a="1"/>
  <c r="M97" i="3" s="1"/>
  <c r="M98" i="3" a="1"/>
  <c r="M98" i="3" s="1"/>
  <c r="M99" i="3" a="1"/>
  <c r="M99" i="3" s="1"/>
  <c r="M100" i="3" a="1"/>
  <c r="M100" i="3" s="1"/>
  <c r="M101" i="3" a="1"/>
  <c r="M101" i="3" s="1"/>
  <c r="M102" i="3" a="1"/>
  <c r="M102" i="3" s="1"/>
  <c r="M103" i="3" a="1"/>
  <c r="M103" i="3" s="1"/>
  <c r="M104" i="3" a="1"/>
  <c r="M104" i="3" s="1"/>
  <c r="M105" i="3" a="1"/>
  <c r="M105" i="3" s="1"/>
  <c r="M106" i="3" a="1"/>
  <c r="M106" i="3"/>
  <c r="M107" i="3" a="1"/>
  <c r="M107" i="3" s="1"/>
  <c r="M108" i="3" a="1"/>
  <c r="M108" i="3" s="1"/>
  <c r="M109" i="3" a="1"/>
  <c r="M109" i="3" s="1"/>
  <c r="M110" i="3" a="1"/>
  <c r="M110" i="3" s="1"/>
  <c r="M111" i="3" a="1"/>
  <c r="M111" i="3" s="1"/>
  <c r="M112" i="3" a="1"/>
  <c r="M112" i="3" s="1"/>
  <c r="M113" i="3" a="1"/>
  <c r="M113" i="3" s="1"/>
  <c r="M114" i="3" a="1"/>
  <c r="M114" i="3" s="1"/>
  <c r="M115" i="3" a="1"/>
  <c r="M115" i="3" s="1"/>
  <c r="M116" i="3" a="1"/>
  <c r="M116" i="3" s="1"/>
  <c r="M117" i="3" a="1"/>
  <c r="M117" i="3" s="1"/>
  <c r="M118" i="3" a="1"/>
  <c r="M118" i="3" s="1"/>
  <c r="M119" i="3" a="1"/>
  <c r="M119" i="3" s="1"/>
  <c r="M120" i="3" a="1"/>
  <c r="M120" i="3" s="1"/>
  <c r="M121" i="3" a="1"/>
  <c r="M121" i="3" s="1"/>
  <c r="M122" i="3" a="1"/>
  <c r="M122" i="3" s="1"/>
  <c r="M123" i="3" a="1"/>
  <c r="M123" i="3" s="1"/>
  <c r="M124" i="3" a="1"/>
  <c r="M124" i="3" s="1"/>
  <c r="M125" i="3" a="1"/>
  <c r="M125" i="3" s="1"/>
  <c r="M126" i="3" a="1"/>
  <c r="M126" i="3" s="1"/>
  <c r="M127" i="3" a="1"/>
  <c r="M127" i="3" s="1"/>
  <c r="M128" i="3" a="1"/>
  <c r="M128" i="3" s="1"/>
  <c r="M129" i="3" a="1"/>
  <c r="M129" i="3" s="1"/>
  <c r="M130" i="3" a="1"/>
  <c r="M130" i="3" s="1"/>
  <c r="M131" i="3" a="1"/>
  <c r="M131" i="3" s="1"/>
  <c r="M132" i="3" a="1"/>
  <c r="M132" i="3" s="1"/>
  <c r="M133" i="3" a="1"/>
  <c r="M133" i="3" s="1"/>
  <c r="M134" i="3" a="1"/>
  <c r="M134" i="3" s="1"/>
  <c r="M135" i="3" a="1"/>
  <c r="M135" i="3" s="1"/>
  <c r="M136" i="3" a="1"/>
  <c r="M136" i="3" s="1"/>
  <c r="M137" i="3" a="1"/>
  <c r="M137" i="3" s="1"/>
  <c r="M138" i="3" a="1"/>
  <c r="M138" i="3" s="1"/>
  <c r="M139" i="3" a="1"/>
  <c r="M139" i="3" s="1"/>
  <c r="M140" i="3" a="1"/>
  <c r="M140" i="3" s="1"/>
  <c r="M141" i="3" a="1"/>
  <c r="M141" i="3" s="1"/>
  <c r="M142" i="3" a="1"/>
  <c r="M142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 s="1"/>
  <c r="L107" i="3" a="1"/>
  <c r="L107" i="3" s="1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 s="1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 s="1"/>
  <c r="L142" i="3" a="1"/>
  <c r="L142" i="3" s="1"/>
  <c r="K69" i="3" a="1"/>
  <c r="K69" i="3" s="1"/>
  <c r="K70" i="3" a="1"/>
  <c r="K70" i="3"/>
  <c r="K71" i="3" a="1"/>
  <c r="K71" i="3" s="1"/>
  <c r="K72" i="3" a="1"/>
  <c r="K72" i="3" s="1"/>
  <c r="K73" i="3" a="1"/>
  <c r="K73" i="3" s="1"/>
  <c r="K74" i="3" a="1"/>
  <c r="K74" i="3" s="1"/>
  <c r="K75" i="3" a="1"/>
  <c r="K75" i="3" s="1"/>
  <c r="K76" i="3" a="1"/>
  <c r="K76" i="3" s="1"/>
  <c r="K77" i="3" a="1"/>
  <c r="K77" i="3" s="1"/>
  <c r="K78" i="3" a="1"/>
  <c r="K78" i="3" s="1"/>
  <c r="K79" i="3" a="1"/>
  <c r="K79" i="3" s="1"/>
  <c r="K80" i="3" a="1"/>
  <c r="K80" i="3" s="1"/>
  <c r="K81" i="3" a="1"/>
  <c r="K81" i="3" s="1"/>
  <c r="K82" i="3" a="1"/>
  <c r="K82" i="3" s="1"/>
  <c r="K83" i="3" a="1"/>
  <c r="K83" i="3" s="1"/>
  <c r="K84" i="3" a="1"/>
  <c r="K84" i="3" s="1"/>
  <c r="K85" i="3" a="1"/>
  <c r="K85" i="3" s="1"/>
  <c r="K86" i="3" a="1"/>
  <c r="K86" i="3" s="1"/>
  <c r="K87" i="3" a="1"/>
  <c r="K87" i="3" s="1"/>
  <c r="K88" i="3" a="1"/>
  <c r="K88" i="3" s="1"/>
  <c r="K89" i="3" a="1"/>
  <c r="K89" i="3" s="1"/>
  <c r="K90" i="3" a="1"/>
  <c r="K90" i="3" s="1"/>
  <c r="K91" i="3" a="1"/>
  <c r="K91" i="3" s="1"/>
  <c r="K92" i="3" a="1"/>
  <c r="K92" i="3" s="1"/>
  <c r="K93" i="3" a="1"/>
  <c r="K93" i="3" s="1"/>
  <c r="K94" i="3" a="1"/>
  <c r="K94" i="3" s="1"/>
  <c r="K95" i="3" a="1"/>
  <c r="K95" i="3" s="1"/>
  <c r="K96" i="3" a="1"/>
  <c r="K96" i="3" s="1"/>
  <c r="K97" i="3" a="1"/>
  <c r="K97" i="3" s="1"/>
  <c r="K98" i="3" a="1"/>
  <c r="K98" i="3" s="1"/>
  <c r="K99" i="3" a="1"/>
  <c r="K99" i="3" s="1"/>
  <c r="K100" i="3" a="1"/>
  <c r="K100" i="3" s="1"/>
  <c r="K101" i="3" a="1"/>
  <c r="K101" i="3" s="1"/>
  <c r="K102" i="3" a="1"/>
  <c r="K102" i="3" s="1"/>
  <c r="K103" i="3" a="1"/>
  <c r="K103" i="3" s="1"/>
  <c r="K104" i="3" a="1"/>
  <c r="K104" i="3" s="1"/>
  <c r="K105" i="3" a="1"/>
  <c r="K105" i="3" s="1"/>
  <c r="K106" i="3" a="1"/>
  <c r="K106" i="3" s="1"/>
  <c r="K107" i="3" a="1"/>
  <c r="K107" i="3"/>
  <c r="K108" i="3" a="1"/>
  <c r="K108" i="3" s="1"/>
  <c r="K109" i="3" a="1"/>
  <c r="K109" i="3" s="1"/>
  <c r="K110" i="3" a="1"/>
  <c r="K110" i="3" s="1"/>
  <c r="K111" i="3" a="1"/>
  <c r="K111" i="3" s="1"/>
  <c r="K112" i="3" a="1"/>
  <c r="K112" i="3" s="1"/>
  <c r="K113" i="3" a="1"/>
  <c r="K113" i="3" s="1"/>
  <c r="K114" i="3" a="1"/>
  <c r="K114" i="3" s="1"/>
  <c r="K115" i="3" a="1"/>
  <c r="K115" i="3" s="1"/>
  <c r="K116" i="3" a="1"/>
  <c r="K116" i="3" s="1"/>
  <c r="K117" i="3" a="1"/>
  <c r="K117" i="3" s="1"/>
  <c r="K118" i="3" a="1"/>
  <c r="K118" i="3" s="1"/>
  <c r="K119" i="3" a="1"/>
  <c r="K119" i="3" s="1"/>
  <c r="K120" i="3" a="1"/>
  <c r="K120" i="3" s="1"/>
  <c r="K121" i="3" a="1"/>
  <c r="K121" i="3" s="1"/>
  <c r="K122" i="3" a="1"/>
  <c r="K122" i="3" s="1"/>
  <c r="K123" i="3" a="1"/>
  <c r="K123" i="3" s="1"/>
  <c r="K124" i="3" a="1"/>
  <c r="K124" i="3" s="1"/>
  <c r="K125" i="3" a="1"/>
  <c r="K125" i="3" s="1"/>
  <c r="K126" i="3" a="1"/>
  <c r="K126" i="3" s="1"/>
  <c r="K127" i="3" a="1"/>
  <c r="K127" i="3" s="1"/>
  <c r="K128" i="3" a="1"/>
  <c r="K128" i="3" s="1"/>
  <c r="K129" i="3" a="1"/>
  <c r="K129" i="3" s="1"/>
  <c r="K130" i="3" a="1"/>
  <c r="K130" i="3" s="1"/>
  <c r="K131" i="3" a="1"/>
  <c r="K131" i="3" s="1"/>
  <c r="K132" i="3" a="1"/>
  <c r="K132" i="3" s="1"/>
  <c r="K133" i="3" a="1"/>
  <c r="K133" i="3" s="1"/>
  <c r="K134" i="3" a="1"/>
  <c r="K134" i="3" s="1"/>
  <c r="K135" i="3" a="1"/>
  <c r="K135" i="3" s="1"/>
  <c r="K136" i="3" a="1"/>
  <c r="K136" i="3" s="1"/>
  <c r="K137" i="3" a="1"/>
  <c r="K137" i="3" s="1"/>
  <c r="K138" i="3" a="1"/>
  <c r="K138" i="3" s="1"/>
  <c r="K139" i="3" a="1"/>
  <c r="K139" i="3" s="1"/>
  <c r="K140" i="3" a="1"/>
  <c r="K140" i="3" s="1"/>
  <c r="K141" i="3" a="1"/>
  <c r="K141" i="3" s="1"/>
  <c r="K142" i="3" a="1"/>
  <c r="K142" i="3" s="1"/>
  <c r="J69" i="3" a="1"/>
  <c r="J69" i="3" s="1"/>
  <c r="J70" i="3" a="1"/>
  <c r="J70" i="3" s="1"/>
  <c r="J71" i="3" a="1"/>
  <c r="J71" i="3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H69" i="3" a="1"/>
  <c r="H69" i="3" s="1"/>
  <c r="H70" i="3" a="1"/>
  <c r="H70" i="3" s="1"/>
  <c r="H71" i="3" a="1"/>
  <c r="H71" i="3" s="1"/>
  <c r="H72" i="3" a="1"/>
  <c r="H72" i="3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G69" i="3" a="1"/>
  <c r="G69" i="3" s="1"/>
  <c r="G70" i="3" a="1"/>
  <c r="G70" i="3" s="1"/>
  <c r="G71" i="3" a="1"/>
  <c r="G71" i="3"/>
  <c r="G72" i="3" a="1"/>
  <c r="G72" i="3" s="1"/>
  <c r="G73" i="3" a="1"/>
  <c r="G73" i="3" s="1"/>
  <c r="G74" i="3" a="1"/>
  <c r="G74" i="3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/>
  <c r="F75" i="3" a="1"/>
  <c r="F75" i="3" s="1"/>
  <c r="F76" i="3" a="1"/>
  <c r="F76" i="3" s="1"/>
  <c r="F77" i="3" a="1"/>
  <c r="F77" i="3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C4" i="3" a="1"/>
  <c r="C4" i="3" s="1"/>
  <c r="D4" i="3" a="1"/>
  <c r="D4" i="3" s="1"/>
  <c r="E4" i="3" a="1"/>
  <c r="E4" i="3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/>
  <c r="Q4" i="3" a="1"/>
  <c r="Q4" i="3" s="1"/>
  <c r="R4" i="3" a="1"/>
  <c r="R4" i="3" s="1"/>
  <c r="S4" i="3" a="1"/>
  <c r="S4" i="3" s="1"/>
  <c r="C5" i="3" a="1"/>
  <c r="C5" i="3" s="1"/>
  <c r="D5" i="3" a="1"/>
  <c r="D5" i="3" s="1"/>
  <c r="E5" i="3" a="1"/>
  <c r="E5" i="3"/>
  <c r="F5" i="3" a="1"/>
  <c r="F5" i="3" s="1"/>
  <c r="G5" i="3" a="1"/>
  <c r="G5" i="3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/>
  <c r="Q5" i="3" a="1"/>
  <c r="Q5" i="3" s="1"/>
  <c r="R5" i="3" a="1"/>
  <c r="R5" i="3" s="1"/>
  <c r="S5" i="3" a="1"/>
  <c r="S5" i="3" s="1"/>
  <c r="C6" i="3" a="1"/>
  <c r="C6" i="3" s="1"/>
  <c r="D6" i="3" a="1"/>
  <c r="D6" i="3" s="1"/>
  <c r="E6" i="3" a="1"/>
  <c r="E6" i="3" s="1"/>
  <c r="F6" i="3" a="1"/>
  <c r="F6" i="3" s="1"/>
  <c r="G6" i="3" a="1"/>
  <c r="G6" i="3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/>
  <c r="S6" i="3" a="1"/>
  <c r="S6" i="3" s="1"/>
  <c r="C7" i="3" a="1"/>
  <c r="C7" i="3" s="1"/>
  <c r="D7" i="3" a="1"/>
  <c r="D7" i="3" s="1"/>
  <c r="E7" i="3" a="1"/>
  <c r="E7" i="3" s="1"/>
  <c r="F7" i="3" a="1"/>
  <c r="F7" i="3"/>
  <c r="G7" i="3" a="1"/>
  <c r="G7" i="3" s="1"/>
  <c r="H7" i="3" a="1"/>
  <c r="H7" i="3" s="1"/>
  <c r="I7" i="3" a="1"/>
  <c r="I7" i="3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/>
  <c r="R7" i="3" a="1"/>
  <c r="R7" i="3" s="1"/>
  <c r="S7" i="3" a="1"/>
  <c r="S7" i="3"/>
  <c r="C8" i="3" a="1"/>
  <c r="C8" i="3" s="1"/>
  <c r="D8" i="3" a="1"/>
  <c r="D8" i="3" s="1"/>
  <c r="E8" i="3" a="1"/>
  <c r="E8" i="3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/>
  <c r="O8" i="3" a="1"/>
  <c r="O8" i="3" s="1"/>
  <c r="P8" i="3" a="1"/>
  <c r="P8" i="3" s="1"/>
  <c r="Q8" i="3" a="1"/>
  <c r="Q8" i="3" s="1"/>
  <c r="R8" i="3" a="1"/>
  <c r="R8" i="3" s="1"/>
  <c r="S8" i="3" a="1"/>
  <c r="S8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/>
  <c r="Q9" i="3" a="1"/>
  <c r="Q9" i="3" s="1"/>
  <c r="R9" i="3" a="1"/>
  <c r="R9" i="3" s="1"/>
  <c r="S9" i="3" a="1"/>
  <c r="S9" i="3" s="1"/>
  <c r="C10" i="3" a="1"/>
  <c r="C10" i="3" s="1"/>
  <c r="D10" i="3" a="1"/>
  <c r="D10" i="3"/>
  <c r="E10" i="3" a="1"/>
  <c r="E10" i="3" s="1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/>
  <c r="S10" i="3" a="1"/>
  <c r="S1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/>
  <c r="P14" i="3" a="1"/>
  <c r="P14" i="3" s="1"/>
  <c r="Q14" i="3" a="1"/>
  <c r="Q14" i="3" s="1"/>
  <c r="R14" i="3" a="1"/>
  <c r="R14" i="3"/>
  <c r="S14" i="3" a="1"/>
  <c r="S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/>
  <c r="R16" i="3" a="1"/>
  <c r="R16" i="3" s="1"/>
  <c r="S16" i="3" a="1"/>
  <c r="S16" i="3" s="1"/>
  <c r="C17" i="3" a="1"/>
  <c r="C17" i="3"/>
  <c r="D17" i="3" a="1"/>
  <c r="D17" i="3" s="1"/>
  <c r="E17" i="3" a="1"/>
  <c r="E17" i="3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C21" i="3" a="1"/>
  <c r="C21" i="3" s="1"/>
  <c r="D21" i="3" a="1"/>
  <c r="D21" i="3" s="1"/>
  <c r="E21" i="3" a="1"/>
  <c r="E21" i="3" s="1"/>
  <c r="F21" i="3" a="1"/>
  <c r="F21" i="3" s="1"/>
  <c r="G21" i="3" a="1"/>
  <c r="G21" i="3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/>
  <c r="P21" i="3" a="1"/>
  <c r="P21" i="3" s="1"/>
  <c r="Q21" i="3" a="1"/>
  <c r="Q21" i="3" s="1"/>
  <c r="R21" i="3" a="1"/>
  <c r="R21" i="3" s="1"/>
  <c r="S21" i="3" a="1"/>
  <c r="S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/>
  <c r="S23" i="3" a="1"/>
  <c r="S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/>
  <c r="P24" i="3" a="1"/>
  <c r="P24" i="3" s="1"/>
  <c r="Q24" i="3" a="1"/>
  <c r="Q24" i="3" s="1"/>
  <c r="R24" i="3" a="1"/>
  <c r="R24" i="3" s="1"/>
  <c r="S24" i="3" a="1"/>
  <c r="S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C27" i="3" a="1"/>
  <c r="C27" i="3" s="1"/>
  <c r="D27" i="3" a="1"/>
  <c r="D27" i="3" s="1"/>
  <c r="E27" i="3" a="1"/>
  <c r="E27" i="3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/>
  <c r="O27" i="3" a="1"/>
  <c r="O27" i="3" s="1"/>
  <c r="P27" i="3" a="1"/>
  <c r="P27" i="3" s="1"/>
  <c r="Q27" i="3" a="1"/>
  <c r="Q27" i="3"/>
  <c r="R27" i="3" a="1"/>
  <c r="R27" i="3" s="1"/>
  <c r="S27" i="3" a="1"/>
  <c r="S27" i="3" s="1"/>
  <c r="C28" i="3" a="1"/>
  <c r="C28" i="3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C30" i="3" a="1"/>
  <c r="C30" i="3" s="1"/>
  <c r="D30" i="3" a="1"/>
  <c r="D30" i="3" s="1"/>
  <c r="E30" i="3" a="1"/>
  <c r="E30" i="3" s="1"/>
  <c r="F30" i="3" a="1"/>
  <c r="F30" i="3" s="1"/>
  <c r="G30" i="3" a="1"/>
  <c r="G30" i="3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/>
  <c r="S30" i="3" a="1"/>
  <c r="S30" i="3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C32" i="3" a="1"/>
  <c r="C32" i="3" s="1"/>
  <c r="D32" i="3" a="1"/>
  <c r="D32" i="3" s="1"/>
  <c r="E32" i="3" a="1"/>
  <c r="E32" i="3" s="1"/>
  <c r="F32" i="3" a="1"/>
  <c r="F32" i="3" s="1"/>
  <c r="G32" i="3" a="1"/>
  <c r="G32" i="3"/>
  <c r="H32" i="3" a="1"/>
  <c r="H32" i="3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C35" i="3" a="1"/>
  <c r="C35" i="3" s="1"/>
  <c r="D35" i="3" a="1"/>
  <c r="D35" i="3" s="1"/>
  <c r="E35" i="3" a="1"/>
  <c r="E35" i="3" s="1"/>
  <c r="F35" i="3" a="1"/>
  <c r="F35" i="3"/>
  <c r="G35" i="3" a="1"/>
  <c r="G35" i="3" s="1"/>
  <c r="H35" i="3" a="1"/>
  <c r="H35" i="3" s="1"/>
  <c r="I35" i="3" a="1"/>
  <c r="I35" i="3"/>
  <c r="J35" i="3" a="1"/>
  <c r="J35" i="3" s="1"/>
  <c r="K35" i="3" a="1"/>
  <c r="K35" i="3" s="1"/>
  <c r="L35" i="3" a="1"/>
  <c r="L35" i="3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/>
  <c r="S35" i="3" a="1"/>
  <c r="S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/>
  <c r="P36" i="3" a="1"/>
  <c r="P36" i="3"/>
  <c r="Q36" i="3" a="1"/>
  <c r="Q36" i="3" s="1"/>
  <c r="R36" i="3" a="1"/>
  <c r="R36" i="3" s="1"/>
  <c r="S36" i="3" a="1"/>
  <c r="S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/>
  <c r="Q37" i="3" a="1"/>
  <c r="Q37" i="3" s="1"/>
  <c r="R37" i="3" a="1"/>
  <c r="R37" i="3" s="1"/>
  <c r="S37" i="3" a="1"/>
  <c r="S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/>
  <c r="J39" i="3" a="1"/>
  <c r="J39" i="3" s="1"/>
  <c r="K39" i="3" a="1"/>
  <c r="K39" i="3" s="1"/>
  <c r="L39" i="3" a="1"/>
  <c r="L39" i="3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/>
  <c r="S39" i="3" a="1"/>
  <c r="S39" i="3" s="1"/>
  <c r="C40" i="3" a="1"/>
  <c r="C40" i="3" s="1"/>
  <c r="D40" i="3" a="1"/>
  <c r="D40" i="3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/>
  <c r="R40" i="3" a="1"/>
  <c r="R40" i="3" s="1"/>
  <c r="S40" i="3" a="1"/>
  <c r="S40" i="3" s="1"/>
  <c r="C41" i="3" a="1"/>
  <c r="C41" i="3" s="1"/>
  <c r="D41" i="3" a="1"/>
  <c r="D41" i="3" s="1"/>
  <c r="E41" i="3" a="1"/>
  <c r="E41" i="3" s="1"/>
  <c r="F41" i="3" a="1"/>
  <c r="F41" i="3" s="1"/>
  <c r="G41" i="3" a="1"/>
  <c r="G41" i="3"/>
  <c r="H41" i="3" a="1"/>
  <c r="H41" i="3" s="1"/>
  <c r="I41" i="3" a="1"/>
  <c r="I41" i="3" s="1"/>
  <c r="J41" i="3" a="1"/>
  <c r="J41" i="3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/>
  <c r="Q41" i="3" a="1"/>
  <c r="Q41" i="3" s="1"/>
  <c r="R41" i="3" a="1"/>
  <c r="R41" i="3" s="1"/>
  <c r="S41" i="3" a="1"/>
  <c r="S41" i="3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C44" i="3" a="1"/>
  <c r="C44" i="3" s="1"/>
  <c r="D44" i="3" a="1"/>
  <c r="D44" i="3"/>
  <c r="E44" i="3" a="1"/>
  <c r="E44" i="3" s="1"/>
  <c r="F44" i="3" a="1"/>
  <c r="F44" i="3" s="1"/>
  <c r="G44" i="3" a="1"/>
  <c r="G44" i="3" s="1"/>
  <c r="H44" i="3" a="1"/>
  <c r="H44" i="3" s="1"/>
  <c r="I44" i="3" a="1"/>
  <c r="I44" i="3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C45" i="3" a="1"/>
  <c r="C45" i="3" s="1"/>
  <c r="D45" i="3" a="1"/>
  <c r="D45" i="3" s="1"/>
  <c r="E45" i="3" a="1"/>
  <c r="E45" i="3" s="1"/>
  <c r="F45" i="3" a="1"/>
  <c r="F45" i="3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/>
  <c r="R47" i="3" a="1"/>
  <c r="R47" i="3" s="1"/>
  <c r="S47" i="3" a="1"/>
  <c r="S47" i="3" s="1"/>
  <c r="C48" i="3" a="1"/>
  <c r="C48" i="3" s="1"/>
  <c r="D48" i="3" a="1"/>
  <c r="D48" i="3" s="1"/>
  <c r="E48" i="3" a="1"/>
  <c r="E48" i="3"/>
  <c r="F48" i="3" a="1"/>
  <c r="F48" i="3" s="1"/>
  <c r="G48" i="3" a="1"/>
  <c r="G48" i="3" s="1"/>
  <c r="H48" i="3" a="1"/>
  <c r="H48" i="3" s="1"/>
  <c r="I48" i="3" a="1"/>
  <c r="I48" i="3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/>
  <c r="Q48" i="3" a="1"/>
  <c r="Q48" i="3" s="1"/>
  <c r="R48" i="3" a="1"/>
  <c r="R48" i="3" s="1"/>
  <c r="S48" i="3" a="1"/>
  <c r="S48" i="3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/>
  <c r="I49" i="3" a="1"/>
  <c r="I49" i="3" s="1"/>
  <c r="J49" i="3" a="1"/>
  <c r="J49" i="3" s="1"/>
  <c r="K49" i="3" a="1"/>
  <c r="K49" i="3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C51" i="3" a="1"/>
  <c r="C51" i="3" s="1"/>
  <c r="D51" i="3" a="1"/>
  <c r="D51" i="3"/>
  <c r="E51" i="3" a="1"/>
  <c r="E51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C52" i="3" a="1"/>
  <c r="C52" i="3"/>
  <c r="D52" i="3" a="1"/>
  <c r="D52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C56" i="3" a="1"/>
  <c r="C56" i="3" s="1"/>
  <c r="D56" i="3" a="1"/>
  <c r="D56" i="3" s="1"/>
  <c r="E56" i="3" a="1"/>
  <c r="E56" i="3" s="1"/>
  <c r="F56" i="3" a="1"/>
  <c r="F56" i="3" s="1"/>
  <c r="G56" i="3" a="1"/>
  <c r="G56" i="3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 s="1"/>
  <c r="I57" i="3" a="1"/>
  <c r="I57" i="3" s="1"/>
  <c r="J57" i="3" a="1"/>
  <c r="J57" i="3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C58" i="3" a="1"/>
  <c r="C58" i="3" s="1"/>
  <c r="D58" i="3" a="1"/>
  <c r="D58" i="3" s="1"/>
  <c r="E58" i="3" a="1"/>
  <c r="E58" i="3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C60" i="3" a="1"/>
  <c r="C60" i="3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C61" i="3" a="1"/>
  <c r="C61" i="3" s="1"/>
  <c r="D61" i="3" a="1"/>
  <c r="D61" i="3" s="1"/>
  <c r="E61" i="3" a="1"/>
  <c r="E61" i="3" s="1"/>
  <c r="F61" i="3" a="1"/>
  <c r="F61" i="3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/>
  <c r="S61" i="3" a="1"/>
  <c r="S61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/>
  <c r="Q63" i="3" a="1"/>
  <c r="Q63" i="3" s="1"/>
  <c r="R63" i="3" a="1"/>
  <c r="R63" i="3" s="1"/>
  <c r="S63" i="3" a="1"/>
  <c r="S63" i="3" s="1"/>
  <c r="C64" i="3" a="1"/>
  <c r="C64" i="3" s="1"/>
  <c r="D64" i="3" a="1"/>
  <c r="D64" i="3" s="1"/>
  <c r="E64" i="3" a="1"/>
  <c r="E64" i="3" s="1"/>
  <c r="F64" i="3" a="1"/>
  <c r="F64" i="3" s="1"/>
  <c r="G64" i="3" a="1"/>
  <c r="G64" i="3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/>
  <c r="N65" i="3" a="1"/>
  <c r="N65" i="3"/>
  <c r="O65" i="3" a="1"/>
  <c r="O65" i="3" s="1"/>
  <c r="P65" i="3" a="1"/>
  <c r="P65" i="3" s="1"/>
  <c r="Q65" i="3" a="1"/>
  <c r="Q65" i="3"/>
  <c r="R65" i="3" a="1"/>
  <c r="R65" i="3"/>
  <c r="S65" i="3" a="1"/>
  <c r="S65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H66" i="3" a="1"/>
  <c r="H66" i="3"/>
  <c r="I66" i="3" a="1"/>
  <c r="I66" i="3" s="1"/>
  <c r="J66" i="3" a="1"/>
  <c r="J66" i="3" s="1"/>
  <c r="K66" i="3" a="1"/>
  <c r="K66" i="3" s="1"/>
  <c r="L66" i="3" a="1"/>
  <c r="L66" i="3"/>
  <c r="M66" i="3" a="1"/>
  <c r="M66" i="3" s="1"/>
  <c r="N66" i="3" a="1"/>
  <c r="N66" i="3" s="1"/>
  <c r="O66" i="3" a="1"/>
  <c r="O66" i="3" s="1"/>
  <c r="P66" i="3" a="1"/>
  <c r="P66" i="3" s="1"/>
  <c r="Q66" i="3" a="1"/>
  <c r="Q66" i="3"/>
  <c r="R66" i="3" a="1"/>
  <c r="R66" i="3" s="1"/>
  <c r="S66" i="3" a="1"/>
  <c r="S66" i="3" s="1"/>
  <c r="C67" i="3" a="1"/>
  <c r="C67" i="3" s="1"/>
  <c r="D67" i="3" a="1"/>
  <c r="D67" i="3" s="1"/>
  <c r="E67" i="3" a="1"/>
  <c r="E67" i="3" s="1"/>
  <c r="F67" i="3" a="1"/>
  <c r="F67" i="3" s="1"/>
  <c r="G67" i="3" a="1"/>
  <c r="G67" i="3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/>
  <c r="Q67" i="3" a="1"/>
  <c r="Q67" i="3" s="1"/>
  <c r="R67" i="3" a="1"/>
  <c r="R67" i="3" s="1"/>
  <c r="S67" i="3" a="1"/>
  <c r="S67" i="3" s="1"/>
  <c r="C68" i="3" a="1"/>
  <c r="C68" i="3" s="1"/>
  <c r="D68" i="3" a="1"/>
  <c r="D68" i="3" s="1"/>
  <c r="E68" i="3" a="1"/>
  <c r="E68" i="3" s="1"/>
  <c r="F68" i="3" a="1"/>
  <c r="F68" i="3"/>
  <c r="G68" i="3" a="1"/>
  <c r="G68" i="3" s="1"/>
  <c r="H68" i="3" a="1"/>
  <c r="H68" i="3" s="1"/>
  <c r="I68" i="3" a="1"/>
  <c r="I68" i="3" s="1"/>
  <c r="J68" i="3" a="1"/>
  <c r="J68" i="3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R3" i="3" a="1"/>
  <c r="R3" i="3" s="1"/>
  <c r="S3" i="3" a="1"/>
  <c r="S3" i="3"/>
  <c r="D3" i="3" a="1"/>
  <c r="D3" i="3" s="1"/>
  <c r="E3" i="3" a="1"/>
  <c r="E3" i="3"/>
  <c r="F3" i="3" a="1"/>
  <c r="F3" i="3" s="1"/>
  <c r="G3" i="3" a="1"/>
  <c r="G3" i="3"/>
  <c r="H3" i="3" a="1"/>
  <c r="H3" i="3" s="1"/>
  <c r="I3" i="3" a="1"/>
  <c r="I3" i="3" s="1"/>
  <c r="J3" i="3" a="1"/>
  <c r="J3" i="3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3" i="3" a="1"/>
  <c r="C3" i="3" s="1"/>
  <c r="D69" i="3" a="1"/>
  <c r="D69" i="3" s="1"/>
  <c r="E69" i="3" a="1"/>
  <c r="E69" i="3" s="1"/>
  <c r="D70" i="3" a="1"/>
  <c r="D70" i="3" s="1"/>
  <c r="E70" i="3" a="1"/>
  <c r="E70" i="3" s="1"/>
  <c r="D71" i="3" a="1"/>
  <c r="D71" i="3" s="1"/>
  <c r="E71" i="3" a="1"/>
  <c r="E71" i="3" s="1"/>
  <c r="D72" i="3" a="1"/>
  <c r="D72" i="3" s="1"/>
  <c r="E72" i="3" a="1"/>
  <c r="E72" i="3" s="1"/>
  <c r="D73" i="3" a="1"/>
  <c r="D73" i="3" s="1"/>
  <c r="E73" i="3" a="1"/>
  <c r="E73" i="3" s="1"/>
  <c r="D74" i="3" a="1"/>
  <c r="D74" i="3" s="1"/>
  <c r="E74" i="3" a="1"/>
  <c r="E74" i="3" s="1"/>
  <c r="D75" i="3" a="1"/>
  <c r="D75" i="3" s="1"/>
  <c r="E75" i="3" a="1"/>
  <c r="E75" i="3" s="1"/>
  <c r="D76" i="3" a="1"/>
  <c r="D76" i="3" s="1"/>
  <c r="E76" i="3" a="1"/>
  <c r="E76" i="3" s="1"/>
  <c r="D77" i="3" a="1"/>
  <c r="D77" i="3" s="1"/>
  <c r="E77" i="3" a="1"/>
  <c r="E77" i="3" s="1"/>
  <c r="D78" i="3" a="1"/>
  <c r="D78" i="3" s="1"/>
  <c r="E78" i="3" a="1"/>
  <c r="E78" i="3" s="1"/>
  <c r="D79" i="3" a="1"/>
  <c r="D79" i="3" s="1"/>
  <c r="E79" i="3" a="1"/>
  <c r="E79" i="3" s="1"/>
  <c r="D80" i="3" a="1"/>
  <c r="D80" i="3" s="1"/>
  <c r="E80" i="3" a="1"/>
  <c r="E80" i="3" s="1"/>
  <c r="D81" i="3" a="1"/>
  <c r="D81" i="3" s="1"/>
  <c r="E81" i="3" a="1"/>
  <c r="E81" i="3" s="1"/>
  <c r="D82" i="3" a="1"/>
  <c r="D82" i="3" s="1"/>
  <c r="E82" i="3" a="1"/>
  <c r="E82" i="3" s="1"/>
  <c r="D83" i="3" a="1"/>
  <c r="D83" i="3" s="1"/>
  <c r="E83" i="3" a="1"/>
  <c r="E83" i="3" s="1"/>
  <c r="D84" i="3" a="1"/>
  <c r="D84" i="3" s="1"/>
  <c r="E84" i="3" a="1"/>
  <c r="E84" i="3" s="1"/>
  <c r="D85" i="3" a="1"/>
  <c r="D85" i="3" s="1"/>
  <c r="E85" i="3" a="1"/>
  <c r="E85" i="3" s="1"/>
  <c r="D86" i="3" a="1"/>
  <c r="D86" i="3" s="1"/>
  <c r="E86" i="3" a="1"/>
  <c r="E86" i="3" s="1"/>
  <c r="D87" i="3" a="1"/>
  <c r="D87" i="3" s="1"/>
  <c r="E87" i="3" a="1"/>
  <c r="E87" i="3" s="1"/>
  <c r="D88" i="3" a="1"/>
  <c r="D88" i="3" s="1"/>
  <c r="E88" i="3" a="1"/>
  <c r="E88" i="3" s="1"/>
  <c r="D89" i="3" a="1"/>
  <c r="D89" i="3" s="1"/>
  <c r="E89" i="3" a="1"/>
  <c r="E89" i="3" s="1"/>
  <c r="D90" i="3" a="1"/>
  <c r="D90" i="3" s="1"/>
  <c r="E90" i="3" a="1"/>
  <c r="E90" i="3" s="1"/>
  <c r="D91" i="3" a="1"/>
  <c r="D91" i="3" s="1"/>
  <c r="E91" i="3" a="1"/>
  <c r="E91" i="3" s="1"/>
  <c r="D92" i="3" a="1"/>
  <c r="D92" i="3" s="1"/>
  <c r="E92" i="3" a="1"/>
  <c r="E92" i="3" s="1"/>
  <c r="D93" i="3" a="1"/>
  <c r="D93" i="3" s="1"/>
  <c r="E93" i="3" a="1"/>
  <c r="E93" i="3" s="1"/>
  <c r="D94" i="3" a="1"/>
  <c r="D94" i="3" s="1"/>
  <c r="E94" i="3" a="1"/>
  <c r="E94" i="3" s="1"/>
  <c r="D95" i="3" a="1"/>
  <c r="D95" i="3" s="1"/>
  <c r="E95" i="3" a="1"/>
  <c r="E95" i="3" s="1"/>
  <c r="D96" i="3" a="1"/>
  <c r="D96" i="3" s="1"/>
  <c r="E96" i="3" a="1"/>
  <c r="E96" i="3" s="1"/>
  <c r="D97" i="3" a="1"/>
  <c r="D97" i="3" s="1"/>
  <c r="E97" i="3" a="1"/>
  <c r="E97" i="3" s="1"/>
  <c r="D98" i="3" a="1"/>
  <c r="D98" i="3" s="1"/>
  <c r="E98" i="3" a="1"/>
  <c r="E98" i="3" s="1"/>
  <c r="D99" i="3" a="1"/>
  <c r="D99" i="3" s="1"/>
  <c r="E99" i="3" a="1"/>
  <c r="E99" i="3" s="1"/>
  <c r="D100" i="3" a="1"/>
  <c r="D100" i="3" s="1"/>
  <c r="E100" i="3" a="1"/>
  <c r="E100" i="3" s="1"/>
  <c r="D101" i="3" a="1"/>
  <c r="D101" i="3" s="1"/>
  <c r="E101" i="3" a="1"/>
  <c r="E101" i="3" s="1"/>
  <c r="D102" i="3" a="1"/>
  <c r="D102" i="3" s="1"/>
  <c r="E102" i="3" a="1"/>
  <c r="E102" i="3" s="1"/>
  <c r="D103" i="3" a="1"/>
  <c r="D103" i="3" s="1"/>
  <c r="E103" i="3" a="1"/>
  <c r="E103" i="3" s="1"/>
  <c r="D104" i="3" a="1"/>
  <c r="D104" i="3" s="1"/>
  <c r="E104" i="3" a="1"/>
  <c r="E104" i="3" s="1"/>
  <c r="D105" i="3" a="1"/>
  <c r="D105" i="3" s="1"/>
  <c r="E105" i="3" a="1"/>
  <c r="E105" i="3" s="1"/>
  <c r="D106" i="3" a="1"/>
  <c r="D106" i="3" s="1"/>
  <c r="E106" i="3" a="1"/>
  <c r="E106" i="3" s="1"/>
  <c r="D107" i="3" a="1"/>
  <c r="D107" i="3" s="1"/>
  <c r="E107" i="3" a="1"/>
  <c r="E107" i="3" s="1"/>
  <c r="D108" i="3" a="1"/>
  <c r="D108" i="3" s="1"/>
  <c r="E108" i="3" a="1"/>
  <c r="E108" i="3" s="1"/>
  <c r="D109" i="3" a="1"/>
  <c r="D109" i="3" s="1"/>
  <c r="E109" i="3" a="1"/>
  <c r="E109" i="3" s="1"/>
  <c r="D110" i="3" a="1"/>
  <c r="D110" i="3" s="1"/>
  <c r="E110" i="3" a="1"/>
  <c r="E110" i="3" s="1"/>
  <c r="D111" i="3" a="1"/>
  <c r="D111" i="3" s="1"/>
  <c r="E111" i="3" a="1"/>
  <c r="E111" i="3" s="1"/>
  <c r="D112" i="3" a="1"/>
  <c r="D112" i="3" s="1"/>
  <c r="E112" i="3" a="1"/>
  <c r="E112" i="3" s="1"/>
  <c r="D113" i="3" a="1"/>
  <c r="D113" i="3" s="1"/>
  <c r="E113" i="3" a="1"/>
  <c r="E113" i="3" s="1"/>
  <c r="D114" i="3" a="1"/>
  <c r="D114" i="3" s="1"/>
  <c r="E114" i="3" a="1"/>
  <c r="E114" i="3" s="1"/>
  <c r="D115" i="3" a="1"/>
  <c r="D115" i="3" s="1"/>
  <c r="E115" i="3" a="1"/>
  <c r="E115" i="3" s="1"/>
  <c r="D116" i="3" a="1"/>
  <c r="D116" i="3" s="1"/>
  <c r="E116" i="3" a="1"/>
  <c r="E116" i="3" s="1"/>
  <c r="D117" i="3" a="1"/>
  <c r="D117" i="3" s="1"/>
  <c r="E117" i="3" a="1"/>
  <c r="E117" i="3" s="1"/>
  <c r="D118" i="3" a="1"/>
  <c r="D118" i="3" s="1"/>
  <c r="E118" i="3" a="1"/>
  <c r="E118" i="3" s="1"/>
  <c r="D119" i="3" a="1"/>
  <c r="D119" i="3" s="1"/>
  <c r="E119" i="3" a="1"/>
  <c r="E119" i="3" s="1"/>
  <c r="D120" i="3" a="1"/>
  <c r="D120" i="3" s="1"/>
  <c r="E120" i="3" a="1"/>
  <c r="E120" i="3" s="1"/>
  <c r="D121" i="3" a="1"/>
  <c r="D121" i="3" s="1"/>
  <c r="E121" i="3" a="1"/>
  <c r="E121" i="3" s="1"/>
  <c r="D122" i="3" a="1"/>
  <c r="D122" i="3" s="1"/>
  <c r="E122" i="3" a="1"/>
  <c r="E122" i="3" s="1"/>
  <c r="D123" i="3" a="1"/>
  <c r="D123" i="3" s="1"/>
  <c r="E123" i="3" a="1"/>
  <c r="E123" i="3" s="1"/>
  <c r="D124" i="3" a="1"/>
  <c r="D124" i="3" s="1"/>
  <c r="E124" i="3" a="1"/>
  <c r="E124" i="3" s="1"/>
  <c r="D125" i="3" a="1"/>
  <c r="D125" i="3" s="1"/>
  <c r="E125" i="3" a="1"/>
  <c r="E125" i="3" s="1"/>
  <c r="D126" i="3" a="1"/>
  <c r="D126" i="3" s="1"/>
  <c r="E126" i="3" a="1"/>
  <c r="E126" i="3" s="1"/>
  <c r="D127" i="3" a="1"/>
  <c r="D127" i="3" s="1"/>
  <c r="E127" i="3" a="1"/>
  <c r="E127" i="3" s="1"/>
  <c r="D128" i="3" a="1"/>
  <c r="D128" i="3" s="1"/>
  <c r="E128" i="3" a="1"/>
  <c r="E128" i="3" s="1"/>
  <c r="D129" i="3" a="1"/>
  <c r="D129" i="3" s="1"/>
  <c r="E129" i="3" a="1"/>
  <c r="E129" i="3" s="1"/>
  <c r="D130" i="3" a="1"/>
  <c r="D130" i="3" s="1"/>
  <c r="E130" i="3" a="1"/>
  <c r="E130" i="3" s="1"/>
  <c r="D131" i="3" a="1"/>
  <c r="D131" i="3" s="1"/>
  <c r="E131" i="3" a="1"/>
  <c r="E131" i="3" s="1"/>
  <c r="D132" i="3" a="1"/>
  <c r="D132" i="3" s="1"/>
  <c r="E132" i="3" a="1"/>
  <c r="E132" i="3" s="1"/>
  <c r="D133" i="3" a="1"/>
  <c r="D133" i="3" s="1"/>
  <c r="E133" i="3" a="1"/>
  <c r="E133" i="3" s="1"/>
  <c r="D134" i="3" a="1"/>
  <c r="D134" i="3" s="1"/>
  <c r="E134" i="3" a="1"/>
  <c r="E134" i="3" s="1"/>
  <c r="D135" i="3" a="1"/>
  <c r="D135" i="3" s="1"/>
  <c r="E135" i="3" a="1"/>
  <c r="E135" i="3" s="1"/>
  <c r="D136" i="3" a="1"/>
  <c r="D136" i="3" s="1"/>
  <c r="E136" i="3" a="1"/>
  <c r="E136" i="3" s="1"/>
  <c r="D137" i="3" a="1"/>
  <c r="D137" i="3" s="1"/>
  <c r="E137" i="3" a="1"/>
  <c r="E137" i="3" s="1"/>
  <c r="D138" i="3" a="1"/>
  <c r="D138" i="3" s="1"/>
  <c r="E138" i="3" a="1"/>
  <c r="E138" i="3" s="1"/>
  <c r="D139" i="3" a="1"/>
  <c r="D139" i="3" s="1"/>
  <c r="E139" i="3" a="1"/>
  <c r="E139" i="3" s="1"/>
  <c r="D140" i="3" a="1"/>
  <c r="D140" i="3" s="1"/>
  <c r="E140" i="3" a="1"/>
  <c r="E140" i="3" s="1"/>
  <c r="D141" i="3" a="1"/>
  <c r="D141" i="3" s="1"/>
  <c r="E141" i="3" a="1"/>
  <c r="E141" i="3" s="1"/>
  <c r="D142" i="3" a="1"/>
  <c r="D142" i="3" s="1"/>
  <c r="E142" i="3" a="1"/>
  <c r="E142" i="3" s="1"/>
  <c r="A229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3" i="2"/>
  <c r="W229" i="2"/>
  <c r="T229" i="2"/>
  <c r="R229" i="2"/>
  <c r="W228" i="2"/>
  <c r="T228" i="2"/>
  <c r="R228" i="2"/>
  <c r="W227" i="2"/>
  <c r="T227" i="2"/>
  <c r="R227" i="2"/>
  <c r="W226" i="2"/>
  <c r="T226" i="2"/>
  <c r="R226" i="2"/>
  <c r="W225" i="2"/>
  <c r="T225" i="2"/>
  <c r="R225" i="2"/>
  <c r="W224" i="2"/>
  <c r="T224" i="2"/>
  <c r="R224" i="2"/>
  <c r="W223" i="2"/>
  <c r="T223" i="2"/>
  <c r="R223" i="2"/>
  <c r="W222" i="2"/>
  <c r="T222" i="2"/>
  <c r="R222" i="2"/>
  <c r="W221" i="2"/>
  <c r="T221" i="2"/>
  <c r="R221" i="2"/>
  <c r="W220" i="2"/>
  <c r="T220" i="2"/>
  <c r="R220" i="2"/>
  <c r="W219" i="2"/>
  <c r="T219" i="2"/>
  <c r="R219" i="2"/>
  <c r="W218" i="2"/>
  <c r="T218" i="2"/>
  <c r="R218" i="2"/>
  <c r="W217" i="2"/>
  <c r="T217" i="2"/>
  <c r="R217" i="2"/>
  <c r="W216" i="2"/>
  <c r="T216" i="2"/>
  <c r="R216" i="2"/>
  <c r="W215" i="2"/>
  <c r="T215" i="2"/>
  <c r="R215" i="2"/>
  <c r="W214" i="2"/>
  <c r="T214" i="2"/>
  <c r="R214" i="2"/>
  <c r="W213" i="2"/>
  <c r="T213" i="2"/>
  <c r="R213" i="2"/>
  <c r="W212" i="2"/>
  <c r="T212" i="2"/>
  <c r="R212" i="2"/>
  <c r="W211" i="2"/>
  <c r="T211" i="2"/>
  <c r="R211" i="2"/>
  <c r="W210" i="2"/>
  <c r="T210" i="2"/>
  <c r="R210" i="2"/>
  <c r="W209" i="2"/>
  <c r="T209" i="2"/>
  <c r="R209" i="2"/>
  <c r="W208" i="2"/>
  <c r="T208" i="2"/>
  <c r="R208" i="2"/>
  <c r="W207" i="2"/>
  <c r="T207" i="2"/>
  <c r="R207" i="2"/>
  <c r="W206" i="2"/>
  <c r="T206" i="2"/>
  <c r="R206" i="2"/>
  <c r="W205" i="2"/>
  <c r="T205" i="2"/>
  <c r="R205" i="2"/>
  <c r="W204" i="2"/>
  <c r="T204" i="2"/>
  <c r="R204" i="2"/>
  <c r="W203" i="2"/>
  <c r="T203" i="2"/>
  <c r="R203" i="2"/>
  <c r="W202" i="2"/>
  <c r="T202" i="2"/>
  <c r="R202" i="2"/>
  <c r="W201" i="2"/>
  <c r="T201" i="2"/>
  <c r="R201" i="2"/>
  <c r="W200" i="2"/>
  <c r="T200" i="2"/>
  <c r="R200" i="2"/>
  <c r="W199" i="2"/>
  <c r="T199" i="2"/>
  <c r="R199" i="2"/>
  <c r="W198" i="2"/>
  <c r="T198" i="2"/>
  <c r="R198" i="2"/>
  <c r="W197" i="2"/>
  <c r="T197" i="2"/>
  <c r="R197" i="2"/>
  <c r="W196" i="2"/>
  <c r="T196" i="2"/>
  <c r="R196" i="2"/>
  <c r="W195" i="2"/>
  <c r="T195" i="2"/>
  <c r="R195" i="2"/>
  <c r="W194" i="2"/>
  <c r="T194" i="2"/>
  <c r="R194" i="2"/>
  <c r="W193" i="2"/>
  <c r="T193" i="2"/>
  <c r="R193" i="2"/>
  <c r="W192" i="2"/>
  <c r="T192" i="2"/>
  <c r="R192" i="2"/>
  <c r="W191" i="2"/>
  <c r="T191" i="2"/>
  <c r="R191" i="2"/>
  <c r="W190" i="2"/>
  <c r="T190" i="2"/>
  <c r="R190" i="2"/>
  <c r="W189" i="2"/>
  <c r="T189" i="2"/>
  <c r="R189" i="2"/>
  <c r="W188" i="2"/>
  <c r="T188" i="2"/>
  <c r="R188" i="2"/>
  <c r="W187" i="2"/>
  <c r="T187" i="2"/>
  <c r="R187" i="2"/>
  <c r="W186" i="2"/>
  <c r="T186" i="2"/>
  <c r="R186" i="2"/>
  <c r="W185" i="2"/>
  <c r="T185" i="2"/>
  <c r="R185" i="2"/>
  <c r="W184" i="2"/>
  <c r="T184" i="2"/>
  <c r="R184" i="2"/>
  <c r="W183" i="2"/>
  <c r="T183" i="2"/>
  <c r="R183" i="2"/>
  <c r="W182" i="2"/>
  <c r="T182" i="2"/>
  <c r="R182" i="2"/>
  <c r="W181" i="2"/>
  <c r="T181" i="2"/>
  <c r="R181" i="2"/>
  <c r="W180" i="2"/>
  <c r="T180" i="2"/>
  <c r="R180" i="2"/>
  <c r="W179" i="2"/>
  <c r="T179" i="2"/>
  <c r="R179" i="2"/>
  <c r="W178" i="2"/>
  <c r="T178" i="2"/>
  <c r="R178" i="2"/>
  <c r="W177" i="2"/>
  <c r="T177" i="2"/>
  <c r="R177" i="2"/>
  <c r="W176" i="2"/>
  <c r="T176" i="2"/>
  <c r="R176" i="2"/>
  <c r="W175" i="2"/>
  <c r="T175" i="2"/>
  <c r="R175" i="2"/>
  <c r="W174" i="2"/>
  <c r="T174" i="2"/>
  <c r="R174" i="2"/>
  <c r="W173" i="2"/>
  <c r="T173" i="2"/>
  <c r="R173" i="2"/>
  <c r="W172" i="2"/>
  <c r="T172" i="2"/>
  <c r="R172" i="2"/>
  <c r="W171" i="2"/>
  <c r="T171" i="2"/>
  <c r="R171" i="2"/>
  <c r="W170" i="2"/>
  <c r="T170" i="2"/>
  <c r="R170" i="2"/>
  <c r="W169" i="2"/>
  <c r="T169" i="2"/>
  <c r="R169" i="2"/>
  <c r="W168" i="2"/>
  <c r="T168" i="2"/>
  <c r="R168" i="2"/>
  <c r="W167" i="2"/>
  <c r="T167" i="2"/>
  <c r="R167" i="2"/>
  <c r="W166" i="2"/>
  <c r="T166" i="2"/>
  <c r="R166" i="2"/>
  <c r="W165" i="2"/>
  <c r="T165" i="2"/>
  <c r="R165" i="2"/>
  <c r="W164" i="2"/>
  <c r="T164" i="2"/>
  <c r="R164" i="2"/>
  <c r="W163" i="2"/>
  <c r="T163" i="2"/>
  <c r="R163" i="2"/>
  <c r="W162" i="2"/>
  <c r="T162" i="2"/>
  <c r="R162" i="2"/>
  <c r="W161" i="2"/>
  <c r="T161" i="2"/>
  <c r="R161" i="2"/>
  <c r="W160" i="2"/>
  <c r="T160" i="2"/>
  <c r="R160" i="2"/>
  <c r="W159" i="2"/>
  <c r="T159" i="2"/>
  <c r="R159" i="2"/>
  <c r="W158" i="2"/>
  <c r="T158" i="2"/>
  <c r="R158" i="2"/>
  <c r="W157" i="2"/>
  <c r="T157" i="2"/>
  <c r="R157" i="2"/>
  <c r="W156" i="2"/>
  <c r="T156" i="2"/>
  <c r="R156" i="2"/>
  <c r="W155" i="2"/>
  <c r="T155" i="2"/>
  <c r="R155" i="2"/>
  <c r="W154" i="2"/>
  <c r="T154" i="2"/>
  <c r="R154" i="2"/>
  <c r="W153" i="2"/>
  <c r="T153" i="2"/>
  <c r="R153" i="2"/>
  <c r="W152" i="2"/>
  <c r="T152" i="2"/>
  <c r="R152" i="2"/>
  <c r="W151" i="2"/>
  <c r="T151" i="2"/>
  <c r="R151" i="2"/>
  <c r="W150" i="2"/>
  <c r="T150" i="2"/>
  <c r="R150" i="2"/>
  <c r="W149" i="2"/>
  <c r="T149" i="2"/>
  <c r="R149" i="2"/>
  <c r="W148" i="2"/>
  <c r="T148" i="2"/>
  <c r="R148" i="2"/>
  <c r="W147" i="2"/>
  <c r="T147" i="2"/>
  <c r="R147" i="2"/>
  <c r="W146" i="2"/>
  <c r="T146" i="2"/>
  <c r="R146" i="2"/>
  <c r="W145" i="2"/>
  <c r="T145" i="2"/>
  <c r="R145" i="2"/>
  <c r="W144" i="2"/>
  <c r="T144" i="2"/>
  <c r="R144" i="2"/>
  <c r="W143" i="2"/>
  <c r="T143" i="2"/>
  <c r="R143" i="2"/>
  <c r="W142" i="2"/>
  <c r="T142" i="2"/>
  <c r="R142" i="2"/>
  <c r="W141" i="2"/>
  <c r="T141" i="2"/>
  <c r="R141" i="2"/>
  <c r="W140" i="2"/>
  <c r="T140" i="2"/>
  <c r="R140" i="2"/>
  <c r="W139" i="2"/>
  <c r="T139" i="2"/>
  <c r="R139" i="2"/>
  <c r="W138" i="2"/>
  <c r="T138" i="2"/>
  <c r="R138" i="2"/>
  <c r="W137" i="2"/>
  <c r="T137" i="2"/>
  <c r="R137" i="2"/>
  <c r="W136" i="2"/>
  <c r="T136" i="2"/>
  <c r="R136" i="2"/>
  <c r="W135" i="2"/>
  <c r="T135" i="2"/>
  <c r="R135" i="2"/>
  <c r="W134" i="2"/>
  <c r="T134" i="2"/>
  <c r="R134" i="2"/>
  <c r="W133" i="2"/>
  <c r="T133" i="2"/>
  <c r="R133" i="2"/>
  <c r="W132" i="2"/>
  <c r="T132" i="2"/>
  <c r="R132" i="2"/>
  <c r="W131" i="2"/>
  <c r="T131" i="2"/>
  <c r="R131" i="2"/>
  <c r="W130" i="2"/>
  <c r="T130" i="2"/>
  <c r="R130" i="2"/>
  <c r="W129" i="2"/>
  <c r="T129" i="2"/>
  <c r="R129" i="2"/>
  <c r="W128" i="2"/>
  <c r="T128" i="2"/>
  <c r="R128" i="2"/>
  <c r="W127" i="2"/>
  <c r="T127" i="2"/>
  <c r="R127" i="2"/>
  <c r="W126" i="2"/>
  <c r="T126" i="2"/>
  <c r="R126" i="2"/>
  <c r="W125" i="2"/>
  <c r="T125" i="2"/>
  <c r="R125" i="2"/>
  <c r="W124" i="2"/>
  <c r="T124" i="2"/>
  <c r="R124" i="2"/>
  <c r="W123" i="2"/>
  <c r="T123" i="2"/>
  <c r="R123" i="2"/>
  <c r="W122" i="2"/>
  <c r="T122" i="2"/>
  <c r="R122" i="2"/>
  <c r="W121" i="2"/>
  <c r="T121" i="2"/>
  <c r="R121" i="2"/>
  <c r="W120" i="2"/>
  <c r="T120" i="2"/>
  <c r="R120" i="2"/>
  <c r="W119" i="2"/>
  <c r="T119" i="2"/>
  <c r="R119" i="2"/>
  <c r="W118" i="2"/>
  <c r="T118" i="2"/>
  <c r="R118" i="2"/>
  <c r="W117" i="2"/>
  <c r="T117" i="2"/>
  <c r="R117" i="2"/>
  <c r="W116" i="2"/>
  <c r="T116" i="2"/>
  <c r="R116" i="2"/>
  <c r="W115" i="2"/>
  <c r="T115" i="2"/>
  <c r="R115" i="2"/>
  <c r="W114" i="2"/>
  <c r="T114" i="2"/>
  <c r="R114" i="2"/>
  <c r="W113" i="2"/>
  <c r="T113" i="2"/>
  <c r="R113" i="2"/>
  <c r="W112" i="2"/>
  <c r="T112" i="2"/>
  <c r="R112" i="2"/>
  <c r="W111" i="2"/>
  <c r="T111" i="2"/>
  <c r="R111" i="2"/>
  <c r="W110" i="2"/>
  <c r="T110" i="2"/>
  <c r="R110" i="2"/>
  <c r="W109" i="2"/>
  <c r="T109" i="2"/>
  <c r="R109" i="2"/>
  <c r="W108" i="2"/>
  <c r="T108" i="2"/>
  <c r="R108" i="2"/>
  <c r="W107" i="2"/>
  <c r="T107" i="2"/>
  <c r="R107" i="2"/>
  <c r="W106" i="2"/>
  <c r="T106" i="2"/>
  <c r="R106" i="2"/>
  <c r="W105" i="2"/>
  <c r="T105" i="2"/>
  <c r="R105" i="2"/>
  <c r="W104" i="2"/>
  <c r="T104" i="2"/>
  <c r="R104" i="2"/>
  <c r="W103" i="2"/>
  <c r="T103" i="2"/>
  <c r="R103" i="2"/>
  <c r="W102" i="2"/>
  <c r="T102" i="2"/>
  <c r="R102" i="2"/>
  <c r="W101" i="2"/>
  <c r="T101" i="2"/>
  <c r="R101" i="2"/>
  <c r="W100" i="2"/>
  <c r="T100" i="2"/>
  <c r="R100" i="2"/>
  <c r="W99" i="2"/>
  <c r="T99" i="2"/>
  <c r="R99" i="2"/>
  <c r="W98" i="2"/>
  <c r="T98" i="2"/>
  <c r="R98" i="2"/>
  <c r="W97" i="2"/>
  <c r="T97" i="2"/>
  <c r="R97" i="2"/>
  <c r="W96" i="2"/>
  <c r="T96" i="2"/>
  <c r="R96" i="2"/>
  <c r="W95" i="2"/>
  <c r="T95" i="2"/>
  <c r="R95" i="2"/>
  <c r="W94" i="2"/>
  <c r="T94" i="2"/>
  <c r="R94" i="2"/>
  <c r="W93" i="2"/>
  <c r="T93" i="2"/>
  <c r="R93" i="2"/>
  <c r="W92" i="2"/>
  <c r="T92" i="2"/>
  <c r="R92" i="2"/>
  <c r="W91" i="2"/>
  <c r="T91" i="2"/>
  <c r="R91" i="2"/>
  <c r="W90" i="2"/>
  <c r="T90" i="2"/>
  <c r="R90" i="2"/>
  <c r="W89" i="2"/>
  <c r="T89" i="2"/>
  <c r="R89" i="2"/>
  <c r="W88" i="2"/>
  <c r="T88" i="2"/>
  <c r="R88" i="2"/>
  <c r="W87" i="2"/>
  <c r="T87" i="2"/>
  <c r="R87" i="2"/>
  <c r="W86" i="2"/>
  <c r="T86" i="2"/>
  <c r="R86" i="2"/>
  <c r="W85" i="2"/>
  <c r="T85" i="2"/>
  <c r="R85" i="2"/>
  <c r="W84" i="2"/>
  <c r="T84" i="2"/>
  <c r="R84" i="2"/>
  <c r="W83" i="2"/>
  <c r="T83" i="2"/>
  <c r="R83" i="2"/>
  <c r="W82" i="2"/>
  <c r="T82" i="2"/>
  <c r="R82" i="2"/>
  <c r="W81" i="2"/>
  <c r="T81" i="2"/>
  <c r="R81" i="2"/>
  <c r="W80" i="2"/>
  <c r="T80" i="2"/>
  <c r="R80" i="2"/>
  <c r="W79" i="2"/>
  <c r="T79" i="2"/>
  <c r="R79" i="2"/>
  <c r="W78" i="2"/>
  <c r="T78" i="2"/>
  <c r="R78" i="2"/>
  <c r="W77" i="2"/>
  <c r="T77" i="2"/>
  <c r="R77" i="2"/>
  <c r="W76" i="2"/>
  <c r="T76" i="2"/>
  <c r="R76" i="2"/>
  <c r="W75" i="2"/>
  <c r="T75" i="2"/>
  <c r="R75" i="2"/>
  <c r="W74" i="2"/>
  <c r="T74" i="2"/>
  <c r="R74" i="2"/>
  <c r="W73" i="2"/>
  <c r="T73" i="2"/>
  <c r="R73" i="2"/>
  <c r="W72" i="2"/>
  <c r="T72" i="2"/>
  <c r="R72" i="2"/>
  <c r="W71" i="2"/>
  <c r="T71" i="2"/>
  <c r="R71" i="2"/>
  <c r="W70" i="2"/>
  <c r="T70" i="2"/>
  <c r="R70" i="2"/>
  <c r="W69" i="2"/>
  <c r="T69" i="2"/>
  <c r="R69" i="2"/>
  <c r="W68" i="2"/>
  <c r="T68" i="2"/>
  <c r="R68" i="2"/>
  <c r="W67" i="2"/>
  <c r="T67" i="2"/>
  <c r="R67" i="2"/>
  <c r="W66" i="2"/>
  <c r="T66" i="2"/>
  <c r="R66" i="2"/>
  <c r="W65" i="2"/>
  <c r="T65" i="2"/>
  <c r="R65" i="2"/>
  <c r="W64" i="2"/>
  <c r="T64" i="2"/>
  <c r="R64" i="2"/>
  <c r="W63" i="2"/>
  <c r="T63" i="2"/>
  <c r="R63" i="2"/>
  <c r="W62" i="2"/>
  <c r="T62" i="2"/>
  <c r="R62" i="2"/>
  <c r="W61" i="2"/>
  <c r="T61" i="2"/>
  <c r="R61" i="2"/>
  <c r="W60" i="2"/>
  <c r="T60" i="2"/>
  <c r="R60" i="2"/>
  <c r="W59" i="2"/>
  <c r="T59" i="2"/>
  <c r="R59" i="2"/>
  <c r="W58" i="2"/>
  <c r="T58" i="2"/>
  <c r="R58" i="2"/>
  <c r="W57" i="2"/>
  <c r="T57" i="2"/>
  <c r="R57" i="2"/>
  <c r="W56" i="2"/>
  <c r="T56" i="2"/>
  <c r="R56" i="2"/>
  <c r="W55" i="2"/>
  <c r="T55" i="2"/>
  <c r="R55" i="2"/>
  <c r="W54" i="2"/>
  <c r="T54" i="2"/>
  <c r="R54" i="2"/>
  <c r="W53" i="2"/>
  <c r="T53" i="2"/>
  <c r="R53" i="2"/>
  <c r="W52" i="2"/>
  <c r="T52" i="2"/>
  <c r="R52" i="2"/>
  <c r="W51" i="2"/>
  <c r="T51" i="2"/>
  <c r="R51" i="2"/>
  <c r="W50" i="2"/>
  <c r="T50" i="2"/>
  <c r="R50" i="2"/>
  <c r="W49" i="2"/>
  <c r="T49" i="2"/>
  <c r="R49" i="2"/>
  <c r="W48" i="2"/>
  <c r="T48" i="2"/>
  <c r="R48" i="2"/>
  <c r="W47" i="2"/>
  <c r="T47" i="2"/>
  <c r="R47" i="2"/>
  <c r="W46" i="2"/>
  <c r="T46" i="2"/>
  <c r="R46" i="2"/>
  <c r="W45" i="2"/>
  <c r="T45" i="2"/>
  <c r="R45" i="2"/>
  <c r="W44" i="2"/>
  <c r="T44" i="2"/>
  <c r="R44" i="2"/>
  <c r="W43" i="2"/>
  <c r="T43" i="2"/>
  <c r="R43" i="2"/>
  <c r="W42" i="2"/>
  <c r="T42" i="2"/>
  <c r="R42" i="2"/>
  <c r="W41" i="2"/>
  <c r="T41" i="2"/>
  <c r="R41" i="2"/>
  <c r="W40" i="2"/>
  <c r="T40" i="2"/>
  <c r="R40" i="2"/>
  <c r="W39" i="2"/>
  <c r="T39" i="2"/>
  <c r="R39" i="2"/>
  <c r="W38" i="2"/>
  <c r="T38" i="2"/>
  <c r="R38" i="2"/>
  <c r="W37" i="2"/>
  <c r="T37" i="2"/>
  <c r="R37" i="2"/>
  <c r="W36" i="2"/>
  <c r="T36" i="2"/>
  <c r="R36" i="2"/>
  <c r="W35" i="2"/>
  <c r="T35" i="2"/>
  <c r="R35" i="2"/>
  <c r="W34" i="2"/>
  <c r="T34" i="2"/>
  <c r="R34" i="2"/>
  <c r="W33" i="2"/>
  <c r="T33" i="2"/>
  <c r="R33" i="2"/>
  <c r="W32" i="2"/>
  <c r="T32" i="2"/>
  <c r="R32" i="2"/>
  <c r="W31" i="2"/>
  <c r="T31" i="2"/>
  <c r="R31" i="2"/>
  <c r="W30" i="2"/>
  <c r="T30" i="2"/>
  <c r="R30" i="2"/>
  <c r="W29" i="2"/>
  <c r="T29" i="2"/>
  <c r="R29" i="2"/>
  <c r="W28" i="2"/>
  <c r="T28" i="2"/>
  <c r="R28" i="2"/>
  <c r="W27" i="2"/>
  <c r="T27" i="2"/>
  <c r="R27" i="2"/>
  <c r="W26" i="2"/>
  <c r="T26" i="2"/>
  <c r="R26" i="2"/>
  <c r="W25" i="2"/>
  <c r="T25" i="2"/>
  <c r="R25" i="2"/>
  <c r="W24" i="2"/>
  <c r="T24" i="2"/>
  <c r="R24" i="2"/>
  <c r="W23" i="2"/>
  <c r="T23" i="2"/>
  <c r="R23" i="2"/>
  <c r="W22" i="2"/>
  <c r="T22" i="2"/>
  <c r="R22" i="2"/>
  <c r="W21" i="2"/>
  <c r="T21" i="2"/>
  <c r="R21" i="2"/>
  <c r="W20" i="2"/>
  <c r="T20" i="2"/>
  <c r="R20" i="2"/>
  <c r="W19" i="2"/>
  <c r="T19" i="2"/>
  <c r="R19" i="2"/>
  <c r="W18" i="2"/>
  <c r="T18" i="2"/>
  <c r="R18" i="2"/>
  <c r="W17" i="2"/>
  <c r="T17" i="2"/>
  <c r="R17" i="2"/>
  <c r="W16" i="2"/>
  <c r="T16" i="2"/>
  <c r="R16" i="2"/>
  <c r="W15" i="2"/>
  <c r="T15" i="2"/>
  <c r="R15" i="2"/>
  <c r="W14" i="2"/>
  <c r="T14" i="2"/>
  <c r="R14" i="2"/>
  <c r="W13" i="2"/>
  <c r="T13" i="2"/>
  <c r="R13" i="2"/>
  <c r="W12" i="2"/>
  <c r="T12" i="2"/>
  <c r="R12" i="2"/>
  <c r="W11" i="2"/>
  <c r="T11" i="2"/>
  <c r="R11" i="2"/>
  <c r="W10" i="2"/>
  <c r="T10" i="2"/>
  <c r="R10" i="2"/>
  <c r="W9" i="2"/>
  <c r="T9" i="2"/>
  <c r="R9" i="2"/>
  <c r="W8" i="2"/>
  <c r="T8" i="2"/>
  <c r="R8" i="2"/>
  <c r="W7" i="2"/>
  <c r="T7" i="2"/>
  <c r="R7" i="2"/>
  <c r="W6" i="2"/>
  <c r="T6" i="2"/>
  <c r="R6" i="2"/>
  <c r="W5" i="2"/>
  <c r="T5" i="2"/>
  <c r="R5" i="2"/>
  <c r="W4" i="2"/>
  <c r="T4" i="2"/>
  <c r="R4" i="2"/>
  <c r="B4" i="2"/>
  <c r="W3" i="2"/>
  <c r="T3" i="2"/>
  <c r="R3" i="2"/>
  <c r="C3" i="2"/>
  <c r="V1" i="2"/>
  <c r="U1" i="2"/>
  <c r="S1" i="2"/>
  <c r="Q1" i="2"/>
  <c r="W1" i="2" l="1"/>
  <c r="T1" i="2"/>
  <c r="C4" i="2"/>
  <c r="B5" i="2"/>
  <c r="R1" i="2"/>
  <c r="C5" i="2" l="1"/>
  <c r="B6" i="2"/>
  <c r="B7" i="2" l="1"/>
  <c r="C6" i="2"/>
  <c r="B8" i="2" l="1"/>
  <c r="C7" i="2"/>
  <c r="B9" i="2" l="1"/>
  <c r="C8" i="2"/>
  <c r="B10" i="2" l="1"/>
  <c r="C9" i="2"/>
  <c r="B11" i="2" l="1"/>
  <c r="C10" i="2"/>
  <c r="B12" i="2" l="1"/>
  <c r="C11" i="2"/>
  <c r="C12" i="2" l="1"/>
  <c r="B13" i="2"/>
  <c r="C13" i="2" l="1"/>
  <c r="B14" i="2"/>
  <c r="B15" i="2" l="1"/>
  <c r="C14" i="2"/>
  <c r="C15" i="2" l="1"/>
  <c r="B16" i="2"/>
  <c r="B17" i="2" l="1"/>
  <c r="C16" i="2"/>
  <c r="B18" i="2" l="1"/>
  <c r="C17" i="2"/>
  <c r="B19" i="2" l="1"/>
  <c r="C18" i="2"/>
  <c r="B20" i="2" l="1"/>
  <c r="C19" i="2"/>
  <c r="C20" i="2" l="1"/>
  <c r="B21" i="2"/>
  <c r="C21" i="2" l="1"/>
  <c r="B22" i="2"/>
  <c r="B23" i="2" l="1"/>
  <c r="C22" i="2"/>
  <c r="C23" i="2" l="1"/>
  <c r="B24" i="2"/>
  <c r="C24" i="2" l="1"/>
  <c r="B25" i="2"/>
  <c r="B26" i="2" l="1"/>
  <c r="C25" i="2"/>
  <c r="B27" i="2" l="1"/>
  <c r="C26" i="2"/>
  <c r="B28" i="2" l="1"/>
  <c r="C27" i="2"/>
  <c r="B29" i="2" l="1"/>
  <c r="C28" i="2"/>
  <c r="B30" i="2" l="1"/>
  <c r="C29" i="2"/>
  <c r="B31" i="2" l="1"/>
  <c r="C30" i="2"/>
  <c r="B32" i="2" l="1"/>
  <c r="C31" i="2"/>
  <c r="B33" i="2" l="1"/>
  <c r="C32" i="2"/>
  <c r="B34" i="2" l="1"/>
  <c r="C33" i="2"/>
  <c r="B35" i="2" l="1"/>
  <c r="C34" i="2"/>
  <c r="B36" i="2" l="1"/>
  <c r="C35" i="2"/>
  <c r="C36" i="2" l="1"/>
  <c r="B37" i="2"/>
  <c r="B38" i="2" l="1"/>
  <c r="C37" i="2"/>
  <c r="B39" i="2" l="1"/>
  <c r="C38" i="2"/>
  <c r="C39" i="2" l="1"/>
  <c r="B40" i="2"/>
  <c r="C40" i="2" l="1"/>
  <c r="B41" i="2"/>
  <c r="B42" i="2" l="1"/>
  <c r="C41" i="2"/>
  <c r="B43" i="2" l="1"/>
  <c r="C42" i="2"/>
  <c r="B44" i="2" l="1"/>
  <c r="C43" i="2"/>
  <c r="B45" i="2" l="1"/>
  <c r="C44" i="2"/>
  <c r="B46" i="2" l="1"/>
  <c r="C45" i="2"/>
  <c r="B47" i="2" l="1"/>
  <c r="C46" i="2"/>
  <c r="C47" i="2" l="1"/>
  <c r="B48" i="2"/>
  <c r="B49" i="2" l="1"/>
  <c r="C48" i="2"/>
  <c r="C49" i="2" l="1"/>
  <c r="B50" i="2"/>
  <c r="B51" i="2" l="1"/>
  <c r="C50" i="2"/>
  <c r="B52" i="2" l="1"/>
  <c r="C51" i="2"/>
  <c r="B53" i="2" l="1"/>
  <c r="C52" i="2"/>
  <c r="C53" i="2" l="1"/>
  <c r="B54" i="2"/>
  <c r="B55" i="2" l="1"/>
  <c r="C54" i="2"/>
  <c r="C55" i="2" l="1"/>
  <c r="B56" i="2"/>
  <c r="C56" i="2" l="1"/>
  <c r="B57" i="2"/>
  <c r="B58" i="2" l="1"/>
  <c r="C57" i="2"/>
  <c r="B59" i="2" l="1"/>
  <c r="C58" i="2"/>
  <c r="B60" i="2" l="1"/>
  <c r="C59" i="2"/>
  <c r="B61" i="2" l="1"/>
  <c r="C60" i="2"/>
  <c r="C61" i="2" l="1"/>
  <c r="B62" i="2"/>
  <c r="B63" i="2" l="1"/>
  <c r="C62" i="2"/>
  <c r="B64" i="2" l="1"/>
  <c r="C63" i="2"/>
  <c r="C64" i="2" l="1"/>
  <c r="B65" i="2"/>
  <c r="B66" i="2" l="1"/>
  <c r="C65" i="2"/>
  <c r="B67" i="2" l="1"/>
  <c r="C66" i="2"/>
  <c r="B68" i="2" l="1"/>
  <c r="C67" i="2"/>
  <c r="B69" i="2" l="1"/>
  <c r="C68" i="2"/>
  <c r="C69" i="2" l="1"/>
  <c r="B70" i="2"/>
  <c r="B71" i="2" l="1"/>
  <c r="C70" i="2"/>
  <c r="B72" i="2" l="1"/>
  <c r="C71" i="2"/>
  <c r="B73" i="2" l="1"/>
  <c r="C72" i="2"/>
  <c r="B74" i="2" l="1"/>
  <c r="C73" i="2"/>
  <c r="B75" i="2" l="1"/>
  <c r="C74" i="2"/>
  <c r="B76" i="2" l="1"/>
  <c r="C75" i="2"/>
  <c r="B77" i="2" l="1"/>
  <c r="C76" i="2"/>
  <c r="B78" i="2" l="1"/>
  <c r="C77" i="2"/>
  <c r="B79" i="2" l="1"/>
  <c r="C78" i="2"/>
  <c r="B80" i="2" l="1"/>
  <c r="C79" i="2"/>
  <c r="B81" i="2" l="1"/>
  <c r="C80" i="2"/>
  <c r="B82" i="2" l="1"/>
  <c r="C81" i="2"/>
  <c r="B83" i="2" l="1"/>
  <c r="C82" i="2"/>
  <c r="B84" i="2" l="1"/>
  <c r="C83" i="2"/>
  <c r="B85" i="2" l="1"/>
  <c r="C84" i="2"/>
  <c r="B86" i="2" l="1"/>
  <c r="C85" i="2"/>
  <c r="B87" i="2" l="1"/>
  <c r="C86" i="2"/>
  <c r="B88" i="2" l="1"/>
  <c r="C87" i="2"/>
  <c r="B89" i="2" l="1"/>
  <c r="C88" i="2"/>
  <c r="B90" i="2" l="1"/>
  <c r="C89" i="2"/>
  <c r="B91" i="2" l="1"/>
  <c r="C90" i="2"/>
  <c r="B92" i="2" l="1"/>
  <c r="C91" i="2"/>
  <c r="B93" i="2" l="1"/>
  <c r="C92" i="2"/>
  <c r="B94" i="2" l="1"/>
  <c r="C93" i="2"/>
  <c r="B95" i="2" l="1"/>
  <c r="C94" i="2"/>
  <c r="B96" i="2" l="1"/>
  <c r="C95" i="2"/>
  <c r="B97" i="2" l="1"/>
  <c r="C96" i="2"/>
  <c r="B98" i="2" l="1"/>
  <c r="C97" i="2"/>
  <c r="B99" i="2" l="1"/>
  <c r="C98" i="2"/>
  <c r="B100" i="2" l="1"/>
  <c r="C99" i="2"/>
  <c r="B101" i="2" l="1"/>
  <c r="C100" i="2"/>
  <c r="B102" i="2" l="1"/>
  <c r="C101" i="2"/>
  <c r="B103" i="2" l="1"/>
  <c r="C102" i="2"/>
  <c r="B104" i="2" l="1"/>
  <c r="C103" i="2"/>
  <c r="B105" i="2" l="1"/>
  <c r="C104" i="2"/>
  <c r="B106" i="2" l="1"/>
  <c r="C105" i="2"/>
  <c r="B107" i="2" l="1"/>
  <c r="C106" i="2"/>
  <c r="B108" i="2" l="1"/>
  <c r="C107" i="2"/>
  <c r="B109" i="2" l="1"/>
  <c r="C108" i="2"/>
  <c r="B110" i="2" l="1"/>
  <c r="C109" i="2"/>
  <c r="B111" i="2" l="1"/>
  <c r="C110" i="2"/>
  <c r="B112" i="2" l="1"/>
  <c r="C111" i="2"/>
  <c r="B113" i="2" l="1"/>
  <c r="C112" i="2"/>
  <c r="B114" i="2" l="1"/>
  <c r="C113" i="2"/>
  <c r="B115" i="2" l="1"/>
  <c r="C114" i="2"/>
  <c r="B116" i="2" l="1"/>
  <c r="C115" i="2"/>
  <c r="B117" i="2" l="1"/>
  <c r="C116" i="2"/>
  <c r="B118" i="2" l="1"/>
  <c r="C117" i="2"/>
  <c r="B119" i="2" l="1"/>
  <c r="C118" i="2"/>
  <c r="B120" i="2" l="1"/>
  <c r="C119" i="2"/>
  <c r="B121" i="2" l="1"/>
  <c r="C120" i="2"/>
  <c r="B122" i="2" l="1"/>
  <c r="C121" i="2"/>
  <c r="B123" i="2" l="1"/>
  <c r="C122" i="2"/>
  <c r="B124" i="2" l="1"/>
  <c r="C123" i="2"/>
  <c r="B125" i="2" l="1"/>
  <c r="C124" i="2"/>
  <c r="B126" i="2" l="1"/>
  <c r="C125" i="2"/>
  <c r="B127" i="2" l="1"/>
  <c r="C126" i="2"/>
  <c r="B128" i="2" l="1"/>
  <c r="C127" i="2"/>
  <c r="B129" i="2" l="1"/>
  <c r="C128" i="2"/>
  <c r="B130" i="2" l="1"/>
  <c r="C129" i="2"/>
  <c r="C130" i="2" l="1"/>
  <c r="B131" i="2"/>
  <c r="B132" i="2" l="1"/>
  <c r="C131" i="2"/>
  <c r="B133" i="2" l="1"/>
  <c r="C132" i="2"/>
  <c r="B134" i="2" l="1"/>
  <c r="C133" i="2"/>
  <c r="B135" i="2" l="1"/>
  <c r="C134" i="2"/>
  <c r="B136" i="2" l="1"/>
  <c r="C135" i="2"/>
  <c r="B137" i="2" l="1"/>
  <c r="C136" i="2"/>
  <c r="B138" i="2" l="1"/>
  <c r="C137" i="2"/>
  <c r="B139" i="2" l="1"/>
  <c r="C138" i="2"/>
  <c r="B140" i="2" l="1"/>
  <c r="C139" i="2"/>
  <c r="B141" i="2" l="1"/>
  <c r="C140" i="2"/>
  <c r="B142" i="2" l="1"/>
  <c r="C141" i="2"/>
  <c r="B143" i="2" l="1"/>
  <c r="C142" i="2"/>
  <c r="B144" i="2" l="1"/>
  <c r="C143" i="2"/>
  <c r="B145" i="2" l="1"/>
  <c r="C144" i="2"/>
  <c r="B146" i="2" l="1"/>
  <c r="C145" i="2"/>
  <c r="C146" i="2" l="1"/>
  <c r="B147" i="2"/>
  <c r="B148" i="2" l="1"/>
  <c r="C147" i="2"/>
  <c r="B149" i="2" l="1"/>
  <c r="C148" i="2"/>
  <c r="B150" i="2" l="1"/>
  <c r="C149" i="2"/>
  <c r="B151" i="2" l="1"/>
  <c r="C150" i="2"/>
  <c r="B152" i="2" l="1"/>
  <c r="C151" i="2"/>
  <c r="B153" i="2" l="1"/>
  <c r="C152" i="2"/>
  <c r="B154" i="2" l="1"/>
  <c r="C153" i="2"/>
  <c r="B155" i="2" l="1"/>
  <c r="C154" i="2"/>
  <c r="B156" i="2" l="1"/>
  <c r="C155" i="2"/>
  <c r="B157" i="2" l="1"/>
  <c r="C156" i="2"/>
  <c r="B158" i="2" l="1"/>
  <c r="C157" i="2"/>
  <c r="B159" i="2" l="1"/>
  <c r="C158" i="2"/>
  <c r="B160" i="2" l="1"/>
  <c r="C159" i="2"/>
  <c r="B161" i="2" l="1"/>
  <c r="C160" i="2"/>
  <c r="B162" i="2" l="1"/>
  <c r="C161" i="2"/>
  <c r="B163" i="2" l="1"/>
  <c r="C162" i="2"/>
  <c r="B164" i="2" l="1"/>
  <c r="C163" i="2"/>
  <c r="B165" i="2" l="1"/>
  <c r="C164" i="2"/>
  <c r="B166" i="2" l="1"/>
  <c r="C165" i="2"/>
  <c r="B167" i="2" l="1"/>
  <c r="C166" i="2"/>
  <c r="B168" i="2" l="1"/>
  <c r="C167" i="2"/>
  <c r="B169" i="2" l="1"/>
  <c r="C168" i="2"/>
  <c r="B170" i="2" l="1"/>
  <c r="C169" i="2"/>
  <c r="B171" i="2" l="1"/>
  <c r="C170" i="2"/>
  <c r="B172" i="2" l="1"/>
  <c r="C171" i="2"/>
  <c r="B173" i="2" l="1"/>
  <c r="C172" i="2"/>
  <c r="B174" i="2" l="1"/>
  <c r="C173" i="2"/>
  <c r="B175" i="2" l="1"/>
  <c r="C174" i="2"/>
  <c r="B176" i="2" l="1"/>
  <c r="C175" i="2"/>
  <c r="B177" i="2" l="1"/>
  <c r="C176" i="2"/>
  <c r="B178" i="2" l="1"/>
  <c r="C177" i="2"/>
  <c r="B179" i="2" l="1"/>
  <c r="C178" i="2"/>
  <c r="B180" i="2" l="1"/>
  <c r="C179" i="2"/>
  <c r="B181" i="2" l="1"/>
  <c r="C180" i="2"/>
  <c r="B182" i="2" l="1"/>
  <c r="C181" i="2"/>
  <c r="B183" i="2" l="1"/>
  <c r="C182" i="2"/>
  <c r="B184" i="2" l="1"/>
  <c r="C183" i="2"/>
  <c r="B185" i="2" l="1"/>
  <c r="C184" i="2"/>
  <c r="B186" i="2" l="1"/>
  <c r="C185" i="2"/>
  <c r="B187" i="2" l="1"/>
  <c r="C186" i="2"/>
  <c r="B188" i="2" l="1"/>
  <c r="C187" i="2"/>
  <c r="B189" i="2" l="1"/>
  <c r="C188" i="2"/>
  <c r="B190" i="2" l="1"/>
  <c r="C189" i="2"/>
  <c r="B191" i="2" l="1"/>
  <c r="C190" i="2"/>
  <c r="B192" i="2" l="1"/>
  <c r="C191" i="2"/>
  <c r="B193" i="2" l="1"/>
  <c r="C192" i="2"/>
  <c r="B194" i="2" l="1"/>
  <c r="C193" i="2"/>
  <c r="B195" i="2" l="1"/>
  <c r="C194" i="2"/>
  <c r="B196" i="2" l="1"/>
  <c r="C195" i="2"/>
  <c r="B197" i="2" l="1"/>
  <c r="C196" i="2"/>
  <c r="B198" i="2" l="1"/>
  <c r="C197" i="2"/>
  <c r="B199" i="2" l="1"/>
  <c r="C198" i="2"/>
  <c r="B200" i="2" l="1"/>
  <c r="C199" i="2"/>
  <c r="B201" i="2" l="1"/>
  <c r="C200" i="2"/>
  <c r="B202" i="2" l="1"/>
  <c r="C201" i="2"/>
  <c r="B203" i="2" l="1"/>
  <c r="C202" i="2"/>
  <c r="B204" i="2" l="1"/>
  <c r="C203" i="2"/>
  <c r="B205" i="2" l="1"/>
  <c r="C204" i="2"/>
  <c r="B206" i="2" l="1"/>
  <c r="C205" i="2"/>
  <c r="B207" i="2" l="1"/>
  <c r="C206" i="2"/>
  <c r="B208" i="2" l="1"/>
  <c r="C207" i="2"/>
  <c r="B209" i="2" l="1"/>
  <c r="C208" i="2"/>
  <c r="B210" i="2" l="1"/>
  <c r="C209" i="2"/>
  <c r="B211" i="2" l="1"/>
  <c r="C210" i="2"/>
  <c r="B212" i="2" l="1"/>
  <c r="C211" i="2"/>
  <c r="B213" i="2" l="1"/>
  <c r="C212" i="2"/>
  <c r="B214" i="2" l="1"/>
  <c r="C213" i="2"/>
  <c r="B215" i="2" l="1"/>
  <c r="C214" i="2"/>
  <c r="B216" i="2" l="1"/>
  <c r="C215" i="2"/>
  <c r="B217" i="2" l="1"/>
  <c r="C216" i="2"/>
  <c r="B218" i="2" l="1"/>
  <c r="C217" i="2"/>
  <c r="B219" i="2" l="1"/>
  <c r="C218" i="2"/>
  <c r="B220" i="2" l="1"/>
  <c r="C219" i="2"/>
  <c r="B221" i="2" l="1"/>
  <c r="C220" i="2"/>
  <c r="B222" i="2" l="1"/>
  <c r="C221" i="2"/>
  <c r="B223" i="2" l="1"/>
  <c r="C222" i="2"/>
  <c r="B224" i="2" l="1"/>
  <c r="C223" i="2"/>
  <c r="B225" i="2" l="1"/>
  <c r="C224" i="2"/>
  <c r="B226" i="2" l="1"/>
  <c r="C225" i="2"/>
  <c r="B227" i="2" l="1"/>
  <c r="C226" i="2"/>
  <c r="B228" i="2" l="1"/>
  <c r="C227" i="2"/>
  <c r="B229" i="2" l="1"/>
  <c r="C229" i="2" s="1"/>
  <c r="C228" i="2"/>
  <c r="C230" i="2" l="1"/>
  <c r="A26" i="1"/>
  <c r="E13" i="1"/>
  <c r="E3" i="1"/>
  <c r="J3" i="1"/>
  <c r="E4" i="1"/>
  <c r="J4" i="1"/>
  <c r="E5" i="1"/>
  <c r="J5" i="1"/>
  <c r="E6" i="1"/>
  <c r="J6" i="1"/>
  <c r="E7" i="1"/>
  <c r="J7" i="1"/>
  <c r="E8" i="1"/>
  <c r="J8" i="1"/>
  <c r="J9" i="1"/>
  <c r="J10" i="1"/>
  <c r="E11" i="1"/>
  <c r="J11" i="1"/>
  <c r="E12" i="1"/>
  <c r="J12" i="1"/>
  <c r="K16" i="1"/>
  <c r="K18" i="1" s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 s="1"/>
  <c r="R25" i="1"/>
  <c r="S25" i="1" s="1"/>
  <c r="T25" i="1"/>
  <c r="V25" i="1"/>
  <c r="W25" i="1"/>
  <c r="X25" i="1"/>
  <c r="Y25" i="1"/>
  <c r="Z25" i="1"/>
  <c r="B25" i="1" l="1"/>
  <c r="P1" i="3" l="1"/>
  <c r="L1" i="3"/>
  <c r="K1" i="3"/>
  <c r="O1" i="3"/>
  <c r="N1" i="3"/>
  <c r="Q1" i="3" l="1"/>
  <c r="M1" i="3"/>
</calcChain>
</file>

<file path=xl/sharedStrings.xml><?xml version="1.0" encoding="utf-8"?>
<sst xmlns="http://schemas.openxmlformats.org/spreadsheetml/2006/main" count="2167" uniqueCount="511">
  <si>
    <t>Clear</t>
  </si>
  <si>
    <t>Submit</t>
  </si>
  <si>
    <t>conversion status</t>
  </si>
  <si>
    <t>Approval Decision</t>
  </si>
  <si>
    <t xml:space="preserve"> Last usage  of unapproved chemicals</t>
  </si>
  <si>
    <t>Date of Registration</t>
  </si>
  <si>
    <t>Total farm Acreage</t>
  </si>
  <si>
    <t>Other Crop Acreage</t>
  </si>
  <si>
    <t>YIELD ESTIMATE IN BAGS</t>
  </si>
  <si>
    <t>Yield Estimate  in kg</t>
  </si>
  <si>
    <t>Yield last year</t>
  </si>
  <si>
    <t>Soybeans FARM Ha</t>
  </si>
  <si>
    <t>Farm Acreage</t>
  </si>
  <si>
    <t>No. of Plots</t>
  </si>
  <si>
    <t>Variety planted</t>
  </si>
  <si>
    <t>Internal inspector.</t>
  </si>
  <si>
    <t>Date of inspection</t>
  </si>
  <si>
    <t>FARMER CONTACT</t>
  </si>
  <si>
    <t>SEX</t>
  </si>
  <si>
    <t xml:space="preserve">Owner Caretaker </t>
  </si>
  <si>
    <t>YEAR PLANTED</t>
  </si>
  <si>
    <t>FARMER AGE</t>
  </si>
  <si>
    <t>VILLAGE NAME</t>
  </si>
  <si>
    <t>DISTRIC</t>
  </si>
  <si>
    <t>OTHER NAME</t>
  </si>
  <si>
    <t>FARMER SURENAME</t>
  </si>
  <si>
    <t>FARMER CODE</t>
  </si>
  <si>
    <t>NO</t>
  </si>
  <si>
    <t>v</t>
  </si>
  <si>
    <t>:</t>
  </si>
  <si>
    <t>CONVERSION STATUS</t>
  </si>
  <si>
    <t>DATE OF INSPECTION</t>
  </si>
  <si>
    <t>APPROVAL DECISION</t>
  </si>
  <si>
    <t>CONTACT</t>
  </si>
  <si>
    <t xml:space="preserve"> LAST USED CHEMICALS</t>
  </si>
  <si>
    <t>GENDER</t>
  </si>
  <si>
    <t>DATE OF REGISTRATION</t>
  </si>
  <si>
    <t>FARMER STATUS</t>
  </si>
  <si>
    <t>CROP ACREAGE</t>
  </si>
  <si>
    <t>YIELD IN BAGS</t>
  </si>
  <si>
    <t>AGE</t>
  </si>
  <si>
    <t>YIELD LAST YEAR</t>
  </si>
  <si>
    <t>VILLAGE</t>
  </si>
  <si>
    <t>FARM ACREAGE</t>
  </si>
  <si>
    <t>NO. OF PLOTS</t>
  </si>
  <si>
    <t>VARIETY PLANTED</t>
  </si>
  <si>
    <t>SURENAME</t>
  </si>
  <si>
    <t>INTERNAL INSPECTOR</t>
  </si>
  <si>
    <t>ZAKARIA</t>
  </si>
  <si>
    <t>ABDULAI</t>
  </si>
  <si>
    <t>GUSHEGU</t>
  </si>
  <si>
    <t>SALAA-SITE1</t>
  </si>
  <si>
    <t>O</t>
  </si>
  <si>
    <t>MALE</t>
  </si>
  <si>
    <t>0247267563</t>
  </si>
  <si>
    <t>MOHAMMED WAHIDU</t>
  </si>
  <si>
    <t>SOYABEANS</t>
  </si>
  <si>
    <t>HELLO</t>
  </si>
  <si>
    <t>IMORO</t>
  </si>
  <si>
    <t>MUSAH</t>
  </si>
  <si>
    <t>KPUGI</t>
  </si>
  <si>
    <t>0506675993</t>
  </si>
  <si>
    <t>ABDULAI IDDRISU</t>
  </si>
  <si>
    <t>BAWA</t>
  </si>
  <si>
    <t>ISSIFU</t>
  </si>
  <si>
    <t>LALGU</t>
  </si>
  <si>
    <t>0575677801</t>
  </si>
  <si>
    <t>YUSSIF FUSHEINI</t>
  </si>
  <si>
    <t>SALIFU</t>
  </si>
  <si>
    <t>RABI</t>
  </si>
  <si>
    <t>FEMALE</t>
  </si>
  <si>
    <t>0206998227</t>
  </si>
  <si>
    <t>FUSHEINI</t>
  </si>
  <si>
    <t>YUSSIF</t>
  </si>
  <si>
    <t>0201512383</t>
  </si>
  <si>
    <t>YAKUBU</t>
  </si>
  <si>
    <t>ARAHAMATU</t>
  </si>
  <si>
    <t>0500255180</t>
  </si>
  <si>
    <t>ALHASSAN</t>
  </si>
  <si>
    <t>0248620507</t>
  </si>
  <si>
    <t>HARUNA</t>
  </si>
  <si>
    <t>AMINA</t>
  </si>
  <si>
    <t>0509665511</t>
  </si>
  <si>
    <t>ABUBAKARI</t>
  </si>
  <si>
    <t>0548878884</t>
  </si>
  <si>
    <t>MOHAMMED</t>
  </si>
  <si>
    <t>0553362333</t>
  </si>
  <si>
    <t>ADAM</t>
  </si>
  <si>
    <t>0256306580</t>
  </si>
  <si>
    <t>JIBRIL</t>
  </si>
  <si>
    <t>0547943475</t>
  </si>
  <si>
    <t>IDDRISU</t>
  </si>
  <si>
    <t>ASHEITU</t>
  </si>
  <si>
    <t>TUGBANG</t>
  </si>
  <si>
    <t>0500188183</t>
  </si>
  <si>
    <t>IDDRISU TIA NANYANDOW</t>
  </si>
  <si>
    <t>NURIDEEN</t>
  </si>
  <si>
    <t>0558818807</t>
  </si>
  <si>
    <t>AMIDU</t>
  </si>
  <si>
    <t>0541637245</t>
  </si>
  <si>
    <t>SADIK</t>
  </si>
  <si>
    <t>-</t>
  </si>
  <si>
    <t>RAFATU</t>
  </si>
  <si>
    <t>C</t>
  </si>
  <si>
    <t>0201660991</t>
  </si>
  <si>
    <t xml:space="preserve">SHARATU </t>
  </si>
  <si>
    <t>0247151642</t>
  </si>
  <si>
    <t>NIMATU</t>
  </si>
  <si>
    <t>0246334357</t>
  </si>
  <si>
    <t>ISSAH</t>
  </si>
  <si>
    <t>020317965</t>
  </si>
  <si>
    <t>TINABO ROGER</t>
  </si>
  <si>
    <t>ABDUL RAHMAN</t>
  </si>
  <si>
    <t>0540957680</t>
  </si>
  <si>
    <t>ZIBLIM MUTIMU</t>
  </si>
  <si>
    <t>ALIDU</t>
  </si>
  <si>
    <t>0552359814</t>
  </si>
  <si>
    <t>ABUKARI</t>
  </si>
  <si>
    <t>SULEMANA</t>
  </si>
  <si>
    <t>0242147897</t>
  </si>
  <si>
    <t>ZIBLIM</t>
  </si>
  <si>
    <t>MUHAMMAD</t>
  </si>
  <si>
    <t>0544735960</t>
  </si>
  <si>
    <t>MAHAMMADU</t>
  </si>
  <si>
    <t>0242080235</t>
  </si>
  <si>
    <t>ABDUL KARIM</t>
  </si>
  <si>
    <t>0541902440</t>
  </si>
  <si>
    <t>0200909516</t>
  </si>
  <si>
    <t>RUHAINA</t>
  </si>
  <si>
    <t>0249693258</t>
  </si>
  <si>
    <t>0246147075</t>
  </si>
  <si>
    <t>IBRAHIM</t>
  </si>
  <si>
    <t>ASANA</t>
  </si>
  <si>
    <t>0207357961</t>
  </si>
  <si>
    <t>BALARI</t>
  </si>
  <si>
    <t>INUSAH</t>
  </si>
  <si>
    <t>CHIMBONI</t>
  </si>
  <si>
    <t>0241793118</t>
  </si>
  <si>
    <t>FUSHEINI ABDUL RAZAK</t>
  </si>
  <si>
    <t>MANOBA</t>
  </si>
  <si>
    <t>0542790093</t>
  </si>
  <si>
    <t>DAMBA</t>
  </si>
  <si>
    <t>0596590125</t>
  </si>
  <si>
    <t>WAJAK</t>
  </si>
  <si>
    <t>LASIRU</t>
  </si>
  <si>
    <t>0591100835</t>
  </si>
  <si>
    <t>TIA</t>
  </si>
  <si>
    <t>AMADU</t>
  </si>
  <si>
    <t>0595560466</t>
  </si>
  <si>
    <t>NPISIBLA</t>
  </si>
  <si>
    <t>MMAGME</t>
  </si>
  <si>
    <t>MATHEW</t>
  </si>
  <si>
    <t>0548637780</t>
  </si>
  <si>
    <t>MAAGBIRIB</t>
  </si>
  <si>
    <t>0543308761</t>
  </si>
  <si>
    <t>MABOGIB</t>
  </si>
  <si>
    <t>0592985561</t>
  </si>
  <si>
    <t>BOGU</t>
  </si>
  <si>
    <t>0204442154</t>
  </si>
  <si>
    <t>MUMUNI HARDI</t>
  </si>
  <si>
    <t>MUTALA</t>
  </si>
  <si>
    <t>0242082036</t>
  </si>
  <si>
    <t>0544774857</t>
  </si>
  <si>
    <t>0249697256</t>
  </si>
  <si>
    <t>AMINU</t>
  </si>
  <si>
    <t>SUMAYILA</t>
  </si>
  <si>
    <t>0244977854</t>
  </si>
  <si>
    <t>ISSAHAKU</t>
  </si>
  <si>
    <t>0203428510</t>
  </si>
  <si>
    <t>RUFAHI</t>
  </si>
  <si>
    <t>0206125611</t>
  </si>
  <si>
    <t>BABA</t>
  </si>
  <si>
    <t>DAWUNI</t>
  </si>
  <si>
    <t>0542015729</t>
  </si>
  <si>
    <t>OSMAN</t>
  </si>
  <si>
    <t>ABDULLAI</t>
  </si>
  <si>
    <t>0248425793</t>
  </si>
  <si>
    <t>SAYIBU</t>
  </si>
  <si>
    <t>0207537759</t>
  </si>
  <si>
    <t>DAMATA</t>
  </si>
  <si>
    <t>KUN-NAAYILI</t>
  </si>
  <si>
    <t>0240287431</t>
  </si>
  <si>
    <t>YAKUBU AFISHETU</t>
  </si>
  <si>
    <t>SUHUYILI</t>
  </si>
  <si>
    <t>0552331823</t>
  </si>
  <si>
    <t>ADAMU</t>
  </si>
  <si>
    <t>0551269796</t>
  </si>
  <si>
    <t>0209209577</t>
  </si>
  <si>
    <t>FATI</t>
  </si>
  <si>
    <t>0592584176</t>
  </si>
  <si>
    <t>0594500981</t>
  </si>
  <si>
    <t>0248550142</t>
  </si>
  <si>
    <t>0247008544</t>
  </si>
  <si>
    <t>0550473998</t>
  </si>
  <si>
    <t>SAHARA</t>
  </si>
  <si>
    <t>0200587774</t>
  </si>
  <si>
    <t>JACOB</t>
  </si>
  <si>
    <t>SUMBA</t>
  </si>
  <si>
    <t>DAMDABOLI</t>
  </si>
  <si>
    <t>0540921446</t>
  </si>
  <si>
    <t>BAAKO MOHAMMED</t>
  </si>
  <si>
    <t>NWEINANAM</t>
  </si>
  <si>
    <t>SANATU</t>
  </si>
  <si>
    <t>0551021555</t>
  </si>
  <si>
    <t>BANAANAM</t>
  </si>
  <si>
    <t>LAMIHI</t>
  </si>
  <si>
    <t>0551026654</t>
  </si>
  <si>
    <t>WUMBEI</t>
  </si>
  <si>
    <t>TAATON</t>
  </si>
  <si>
    <t>0544273415</t>
  </si>
  <si>
    <t>JIJIRI</t>
  </si>
  <si>
    <t>DALABRA</t>
  </si>
  <si>
    <t>0248529854</t>
  </si>
  <si>
    <t>SIBIDOO</t>
  </si>
  <si>
    <t>0549966699</t>
  </si>
  <si>
    <t xml:space="preserve">ALI </t>
  </si>
  <si>
    <t>0546942836</t>
  </si>
  <si>
    <t>MUNBI</t>
  </si>
  <si>
    <t>0555157116</t>
  </si>
  <si>
    <t>0549884333</t>
  </si>
  <si>
    <t>BELITO</t>
  </si>
  <si>
    <t>AZIMAH</t>
  </si>
  <si>
    <t>0551007769</t>
  </si>
  <si>
    <t>HABIBU</t>
  </si>
  <si>
    <t>059871890</t>
  </si>
  <si>
    <t>MOHAMMED MUTARU</t>
  </si>
  <si>
    <t>0248267593</t>
  </si>
  <si>
    <t>NAAPO</t>
  </si>
  <si>
    <t>TIMOTHY</t>
  </si>
  <si>
    <t>0541143937</t>
  </si>
  <si>
    <t>SIBDOW</t>
  </si>
  <si>
    <t>ALI</t>
  </si>
  <si>
    <t>0594736934</t>
  </si>
  <si>
    <t>DORKURIGU</t>
  </si>
  <si>
    <t>SAKINA</t>
  </si>
  <si>
    <t>0591279511</t>
  </si>
  <si>
    <t>BILITO</t>
  </si>
  <si>
    <t>DAWUMI</t>
  </si>
  <si>
    <t>02419599123</t>
  </si>
  <si>
    <t>MONICA</t>
  </si>
  <si>
    <t>0247554584</t>
  </si>
  <si>
    <t>ALICE</t>
  </si>
  <si>
    <t>0504808650</t>
  </si>
  <si>
    <t>0592982623</t>
  </si>
  <si>
    <t>LUKMAN</t>
  </si>
  <si>
    <t>BULUGU</t>
  </si>
  <si>
    <t>0247946292</t>
  </si>
  <si>
    <t>YAKUBU LUKMAN</t>
  </si>
  <si>
    <t>ABDUL LATIF</t>
  </si>
  <si>
    <t>0206365523</t>
  </si>
  <si>
    <t>IBRAHIM WUMBEI</t>
  </si>
  <si>
    <t>0203498716</t>
  </si>
  <si>
    <t>ADAM ABUKARI</t>
  </si>
  <si>
    <t>0242187846</t>
  </si>
  <si>
    <t>055420627</t>
  </si>
  <si>
    <t>ZUNEIDU</t>
  </si>
  <si>
    <t>0241279262</t>
  </si>
  <si>
    <t>0593902725</t>
  </si>
  <si>
    <t>AMINATU</t>
  </si>
  <si>
    <t>0546825445</t>
  </si>
  <si>
    <t>DAUDA</t>
  </si>
  <si>
    <t>TULEY</t>
  </si>
  <si>
    <t>0555531551</t>
  </si>
  <si>
    <t>AHAMED</t>
  </si>
  <si>
    <t>0545354243</t>
  </si>
  <si>
    <t>0248527436</t>
  </si>
  <si>
    <t>ABDUL RAUF SADIK</t>
  </si>
  <si>
    <t>ABDUL RAUF</t>
  </si>
  <si>
    <t>0202180200</t>
  </si>
  <si>
    <t>KABIRU</t>
  </si>
  <si>
    <t>0246738077</t>
  </si>
  <si>
    <t>MUNTA</t>
  </si>
  <si>
    <t>HAMDIA</t>
  </si>
  <si>
    <t>0246989433</t>
  </si>
  <si>
    <t>SAANI</t>
  </si>
  <si>
    <t>0246068868</t>
  </si>
  <si>
    <t>YIDANA</t>
  </si>
  <si>
    <t>0246067898</t>
  </si>
  <si>
    <t>TAHIDU</t>
  </si>
  <si>
    <t>AWUDU</t>
  </si>
  <si>
    <t>0203506947</t>
  </si>
  <si>
    <t>0205720131</t>
  </si>
  <si>
    <t>FAISAL</t>
  </si>
  <si>
    <t>MOHAMMED SAANI</t>
  </si>
  <si>
    <t>0200920799</t>
  </si>
  <si>
    <t>HAMIDU</t>
  </si>
  <si>
    <t>0246009594</t>
  </si>
  <si>
    <t>0595046533</t>
  </si>
  <si>
    <t>AMADU A RASHID</t>
  </si>
  <si>
    <t>BARIHAMA</t>
  </si>
  <si>
    <t>NAYILIFONG</t>
  </si>
  <si>
    <t>0243026503</t>
  </si>
  <si>
    <t>SUALE</t>
  </si>
  <si>
    <t>0500257391</t>
  </si>
  <si>
    <t>A RAHAMAN</t>
  </si>
  <si>
    <t>057383355</t>
  </si>
  <si>
    <t>ABDUL RASHID</t>
  </si>
  <si>
    <t>NAKUHUGU FONG</t>
  </si>
  <si>
    <t>0503032522</t>
  </si>
  <si>
    <t>0546190253</t>
  </si>
  <si>
    <t>TOYIBU</t>
  </si>
  <si>
    <t>ZENEIDU</t>
  </si>
  <si>
    <t>0249659216</t>
  </si>
  <si>
    <t>ABDUL RAZAK</t>
  </si>
  <si>
    <t>HAMZA</t>
  </si>
  <si>
    <t>0243405175</t>
  </si>
  <si>
    <t>NALOGU</t>
  </si>
  <si>
    <t>0246103684</t>
  </si>
  <si>
    <t>RABIYU SALIFU</t>
  </si>
  <si>
    <t>DAWUDA</t>
  </si>
  <si>
    <t>YIBORIGU</t>
  </si>
  <si>
    <t>0547095592</t>
  </si>
  <si>
    <t>YAHAYA DASANA</t>
  </si>
  <si>
    <t>LELLI</t>
  </si>
  <si>
    <t>0599405142</t>
  </si>
  <si>
    <t>ZATELI</t>
  </si>
  <si>
    <t>0551321350</t>
  </si>
  <si>
    <t>ABDUL SOMED</t>
  </si>
  <si>
    <t>SHAHADU</t>
  </si>
  <si>
    <t>PUSHEGU</t>
  </si>
  <si>
    <t>0594500962</t>
  </si>
  <si>
    <t>HARDI</t>
  </si>
  <si>
    <t>BANDAYA</t>
  </si>
  <si>
    <t>0548371367</t>
  </si>
  <si>
    <t>0241742659</t>
  </si>
  <si>
    <t>0202834040</t>
  </si>
  <si>
    <t>NAYUGU</t>
  </si>
  <si>
    <t>0242792581</t>
  </si>
  <si>
    <t>0549548332</t>
  </si>
  <si>
    <t>YAHUNGU</t>
  </si>
  <si>
    <t>0547890802</t>
  </si>
  <si>
    <t>ALHASSAN GAFARU</t>
  </si>
  <si>
    <t>JAU</t>
  </si>
  <si>
    <t>0595965598</t>
  </si>
  <si>
    <t>KPIGI</t>
  </si>
  <si>
    <t>0207211945</t>
  </si>
  <si>
    <t>MAHAMA</t>
  </si>
  <si>
    <t>0245368495</t>
  </si>
  <si>
    <t>AKONSI</t>
  </si>
  <si>
    <t>FATIMA</t>
  </si>
  <si>
    <t>KUNJA</t>
  </si>
  <si>
    <t>HUDA</t>
  </si>
  <si>
    <t>ABDUL GANIYU</t>
  </si>
  <si>
    <t>0597893288</t>
  </si>
  <si>
    <t>MAHAMADU</t>
  </si>
  <si>
    <t>0595068913</t>
  </si>
  <si>
    <t>TIJANU</t>
  </si>
  <si>
    <t>DAHAMANI</t>
  </si>
  <si>
    <t>PUMO</t>
  </si>
  <si>
    <t>0203491424</t>
  </si>
  <si>
    <t>YAKUBU BRAIMAH</t>
  </si>
  <si>
    <t>0242405817</t>
  </si>
  <si>
    <t>0202180150</t>
  </si>
  <si>
    <t>SADDIQ</t>
  </si>
  <si>
    <t>0504806646</t>
  </si>
  <si>
    <t>0257463132</t>
  </si>
  <si>
    <t>0559087864</t>
  </si>
  <si>
    <t>ABDULAI MUTAKA</t>
  </si>
  <si>
    <t>0500270834</t>
  </si>
  <si>
    <t>SUMANI</t>
  </si>
  <si>
    <t>0201512711</t>
  </si>
  <si>
    <t>ABIBATA</t>
  </si>
  <si>
    <t>0555268528</t>
  </si>
  <si>
    <t>0509527808</t>
  </si>
  <si>
    <t>DOKURUGU</t>
  </si>
  <si>
    <t>0204543420</t>
  </si>
  <si>
    <t>0203080119</t>
  </si>
  <si>
    <t>0208573084</t>
  </si>
  <si>
    <t>AYISHE</t>
  </si>
  <si>
    <t>0507455787</t>
  </si>
  <si>
    <t>0205280044</t>
  </si>
  <si>
    <t>AIEINDOW</t>
  </si>
  <si>
    <t>0203071093</t>
  </si>
  <si>
    <t xml:space="preserve">SULE </t>
  </si>
  <si>
    <t>0507196258</t>
  </si>
  <si>
    <t>KAMINU</t>
  </si>
  <si>
    <t>0502434238</t>
  </si>
  <si>
    <t>0542226279</t>
  </si>
  <si>
    <t>GURUNDOW</t>
  </si>
  <si>
    <t>FATAW</t>
  </si>
  <si>
    <t>0200440446</t>
  </si>
  <si>
    <t>AMUHEIRA</t>
  </si>
  <si>
    <t>0206246899</t>
  </si>
  <si>
    <t>0507198824</t>
  </si>
  <si>
    <t>BUKALI</t>
  </si>
  <si>
    <t>0201658886</t>
  </si>
  <si>
    <t>SULE</t>
  </si>
  <si>
    <t>0274232584</t>
  </si>
  <si>
    <t>BRAIMAH</t>
  </si>
  <si>
    <t>0202456641</t>
  </si>
  <si>
    <t>GBAMBU</t>
  </si>
  <si>
    <t>0542219741</t>
  </si>
  <si>
    <t>ADAM ABDULAI</t>
  </si>
  <si>
    <t>0548331727</t>
  </si>
  <si>
    <t>0546826062</t>
  </si>
  <si>
    <t>KUBURA</t>
  </si>
  <si>
    <t>MAHAMAH</t>
  </si>
  <si>
    <t>SHAHABATU</t>
  </si>
  <si>
    <t>0206177234</t>
  </si>
  <si>
    <t>0548943907</t>
  </si>
  <si>
    <t>ASHETU</t>
  </si>
  <si>
    <t>0506689748</t>
  </si>
  <si>
    <t>KOFI</t>
  </si>
  <si>
    <t>0244567535</t>
  </si>
  <si>
    <t>LABRAN</t>
  </si>
  <si>
    <t>0247559014</t>
  </si>
  <si>
    <t>0247974080</t>
  </si>
  <si>
    <t>SUGRI</t>
  </si>
  <si>
    <t>0541560599</t>
  </si>
  <si>
    <t>0548884651</t>
  </si>
  <si>
    <t>0558577559</t>
  </si>
  <si>
    <t>0558184066</t>
  </si>
  <si>
    <t>0205279466</t>
  </si>
  <si>
    <t>ZIBLILA</t>
  </si>
  <si>
    <t>0558184153</t>
  </si>
  <si>
    <t>AYUBA</t>
  </si>
  <si>
    <t>0597172644</t>
  </si>
  <si>
    <t>0247646173</t>
  </si>
  <si>
    <t>0204441978</t>
  </si>
  <si>
    <t>SEIDU</t>
  </si>
  <si>
    <t>0543952443</t>
  </si>
  <si>
    <t>0541269936</t>
  </si>
  <si>
    <t>0247014121</t>
  </si>
  <si>
    <t>NATOGMA</t>
  </si>
  <si>
    <t>05414465808</t>
  </si>
  <si>
    <t>0546328062</t>
  </si>
  <si>
    <t>SALIMAH</t>
  </si>
  <si>
    <t>0546326062</t>
  </si>
  <si>
    <t>SAMATU</t>
  </si>
  <si>
    <t>YABOOW</t>
  </si>
  <si>
    <t>AWABU</t>
  </si>
  <si>
    <t>0555100442</t>
  </si>
  <si>
    <t>0549687054</t>
  </si>
  <si>
    <t>0592283528</t>
  </si>
  <si>
    <t>MAKPAJOR</t>
  </si>
  <si>
    <t>KIDISIL</t>
  </si>
  <si>
    <t>SABOBA</t>
  </si>
  <si>
    <t>KPASASINI</t>
  </si>
  <si>
    <t>NYEBA JACOB</t>
  </si>
  <si>
    <t>LIYASOL</t>
  </si>
  <si>
    <t>KIYARYII</t>
  </si>
  <si>
    <t>DINBO</t>
  </si>
  <si>
    <t>LIYAJOL</t>
  </si>
  <si>
    <t>ERNEST</t>
  </si>
  <si>
    <t>MDAGAN</t>
  </si>
  <si>
    <t>BISMARK</t>
  </si>
  <si>
    <t>0553823529</t>
  </si>
  <si>
    <t>GMASINBON</t>
  </si>
  <si>
    <t>ABRAHAM</t>
  </si>
  <si>
    <t>JOHN</t>
  </si>
  <si>
    <t>NAKPANA</t>
  </si>
  <si>
    <t>MATHIAS</t>
  </si>
  <si>
    <t>NYEBA</t>
  </si>
  <si>
    <t>ABEL</t>
  </si>
  <si>
    <t>SOLOMAN</t>
  </si>
  <si>
    <t>BELINDA</t>
  </si>
  <si>
    <t>MABINGBAAN</t>
  </si>
  <si>
    <t>KUNDI</t>
  </si>
  <si>
    <t>RICHARD</t>
  </si>
  <si>
    <t>NYANJAR</t>
  </si>
  <si>
    <t>YAA</t>
  </si>
  <si>
    <t>WAJAH</t>
  </si>
  <si>
    <t>0544510075</t>
  </si>
  <si>
    <t>NKEABICHE</t>
  </si>
  <si>
    <t>FREDRICK</t>
  </si>
  <si>
    <t>0256255561</t>
  </si>
  <si>
    <t>JOEL</t>
  </si>
  <si>
    <t>0544163634</t>
  </si>
  <si>
    <t>ASNA</t>
  </si>
  <si>
    <t>0593886568</t>
  </si>
  <si>
    <t>MAGANN</t>
  </si>
  <si>
    <t>EMMANUEL</t>
  </si>
  <si>
    <t>0558001370</t>
  </si>
  <si>
    <t>NIMORNI</t>
  </si>
  <si>
    <t>N JAKELA</t>
  </si>
  <si>
    <t>0541734258</t>
  </si>
  <si>
    <t xml:space="preserve">ABU </t>
  </si>
  <si>
    <t>TALEUTULU</t>
  </si>
  <si>
    <t>BINEIBU</t>
  </si>
  <si>
    <t>MAGETI</t>
  </si>
  <si>
    <t>0556821922</t>
  </si>
  <si>
    <t>0541810140</t>
  </si>
  <si>
    <t>0554101240</t>
  </si>
  <si>
    <t>ABU</t>
  </si>
  <si>
    <t>NIMORMI</t>
  </si>
  <si>
    <t>0553167398</t>
  </si>
  <si>
    <t>GAMTU</t>
  </si>
  <si>
    <t>MACHEAL</t>
  </si>
  <si>
    <t>0248046898</t>
  </si>
  <si>
    <t>NKENBICHE</t>
  </si>
  <si>
    <t>0541522167</t>
  </si>
  <si>
    <t>0599805822</t>
  </si>
  <si>
    <t>USURABE</t>
  </si>
  <si>
    <t>BITAYARMO</t>
  </si>
  <si>
    <t>WAPO</t>
  </si>
  <si>
    <t>0551001870</t>
  </si>
  <si>
    <t>BIDIPUMI</t>
  </si>
  <si>
    <t>N-NADO</t>
  </si>
  <si>
    <t>WASSAH</t>
  </si>
  <si>
    <t>NWASAN</t>
  </si>
  <si>
    <t>0556841747</t>
  </si>
  <si>
    <t>NGIWIIBA</t>
  </si>
  <si>
    <t>TINANLA</t>
  </si>
  <si>
    <t>NDEEBI</t>
  </si>
  <si>
    <t>0541166661</t>
  </si>
  <si>
    <t>INTERNAL INSPECTOR.</t>
  </si>
  <si>
    <t>YIELD ESTIMATE  IN KG</t>
  </si>
  <si>
    <t>TOTAL FARM ACREAGE</t>
  </si>
  <si>
    <t>HACTERS</t>
  </si>
  <si>
    <t>MANUEL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</si>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</sst>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/yyyy;@"/>
    <numFmt numFmtId="165" formatCode="_(* #,##0.0_);_(* \(#,##0.0\);_(* &quot;-&quot;??_);_(@_)"/>
    <numFmt numFmtId="166" formatCode="_(* #,##0.000_);_(* \(#,##0.000\);_(* &quot;-&quot;??_);_(@_)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6" tint="-0.499984740745262"/>
      <name val="Calibri"/>
      <family val="2"/>
    </font>
    <font>
      <b/>
      <sz val="10"/>
      <color theme="6" tint="-0.499984740745262"/>
      <name val="Calibri"/>
      <family val="2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C00000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rgb="FF3F3F3F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43" fontId="7" fillId="6" borderId="2" xfId="1" applyNumberFormat="1" applyFont="1" applyFill="1" applyBorder="1" applyAlignment="1">
      <alignment horizontal="right" vertical="center"/>
    </xf>
    <xf numFmtId="0" fontId="9" fillId="0" borderId="3" xfId="5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5" fontId="9" fillId="0" borderId="2" xfId="1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14" fontId="9" fillId="0" borderId="3" xfId="0" applyNumberFormat="1" applyFont="1" applyBorder="1" applyAlignment="1">
      <alignment horizontal="center" vertical="center" wrapText="1"/>
    </xf>
    <xf numFmtId="43" fontId="9" fillId="0" borderId="3" xfId="1" applyNumberFormat="1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9" fillId="0" borderId="0" xfId="5" applyNumberFormat="1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/>
    <xf numFmtId="0" fontId="14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0" fontId="10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left" vertical="center"/>
    </xf>
    <xf numFmtId="0" fontId="10" fillId="0" borderId="0" xfId="5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10" fillId="0" borderId="8" xfId="0" applyFont="1" applyBorder="1" applyAlignment="1">
      <alignment horizontal="left" vertical="center"/>
    </xf>
    <xf numFmtId="0" fontId="3" fillId="2" borderId="1" xfId="3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14" fontId="10" fillId="0" borderId="8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9" xfId="0" applyBorder="1"/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/>
    <xf numFmtId="0" fontId="0" fillId="0" borderId="11" xfId="0" applyBorder="1"/>
    <xf numFmtId="0" fontId="0" fillId="6" borderId="1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right" vertical="center"/>
    </xf>
    <xf numFmtId="0" fontId="0" fillId="6" borderId="13" xfId="0" applyFont="1" applyFill="1" applyBorder="1" applyAlignment="1">
      <alignment horizontal="left" vertical="center"/>
    </xf>
    <xf numFmtId="0" fontId="0" fillId="6" borderId="13" xfId="0" applyFont="1" applyFill="1" applyBorder="1" applyAlignment="1">
      <alignment horizontal="center" vertical="center"/>
    </xf>
    <xf numFmtId="167" fontId="0" fillId="6" borderId="13" xfId="0" applyNumberFormat="1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18" xfId="2" applyFill="1" applyBorder="1" applyAlignment="1">
      <alignment horizontal="center" vertical="center" wrapText="1"/>
    </xf>
    <xf numFmtId="0" fontId="2" fillId="0" borderId="19" xfId="2" applyFill="1" applyBorder="1" applyAlignment="1">
      <alignment horizontal="center" wrapText="1"/>
    </xf>
    <xf numFmtId="43" fontId="2" fillId="0" borderId="19" xfId="2" applyNumberFormat="1" applyFill="1" applyBorder="1" applyAlignment="1">
      <alignment horizontal="center" vertical="center" wrapText="1"/>
    </xf>
    <xf numFmtId="0" fontId="2" fillId="0" borderId="19" xfId="2" applyFill="1" applyBorder="1" applyAlignment="1">
      <alignment horizontal="center" vertical="center" wrapText="1"/>
    </xf>
    <xf numFmtId="14" fontId="2" fillId="0" borderId="19" xfId="2" applyNumberFormat="1" applyFill="1" applyBorder="1" applyAlignment="1">
      <alignment horizontal="center" wrapText="1"/>
    </xf>
    <xf numFmtId="49" fontId="2" fillId="0" borderId="19" xfId="2" applyNumberFormat="1" applyFill="1" applyBorder="1" applyAlignment="1">
      <alignment horizontal="center" wrapText="1"/>
    </xf>
    <xf numFmtId="164" fontId="2" fillId="0" borderId="19" xfId="2" applyNumberFormat="1" applyFill="1" applyBorder="1" applyAlignment="1">
      <alignment horizontal="center" wrapText="1"/>
    </xf>
    <xf numFmtId="0" fontId="2" fillId="0" borderId="20" xfId="2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43" fontId="9" fillId="0" borderId="17" xfId="1" applyNumberFormat="1" applyFont="1" applyBorder="1" applyAlignment="1">
      <alignment horizontal="left" vertical="center" wrapText="1"/>
    </xf>
    <xf numFmtId="14" fontId="9" fillId="0" borderId="17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wrapText="1"/>
    </xf>
    <xf numFmtId="165" fontId="9" fillId="0" borderId="17" xfId="1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17" xfId="0" applyNumberFormat="1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/>
    </xf>
    <xf numFmtId="0" fontId="9" fillId="0" borderId="16" xfId="5" applyNumberFormat="1" applyFont="1" applyBorder="1" applyAlignment="1">
      <alignment horizontal="center" vertical="center" wrapText="1"/>
    </xf>
    <xf numFmtId="0" fontId="0" fillId="6" borderId="21" xfId="4" applyFont="1" applyFill="1" applyBorder="1" applyAlignment="1">
      <alignment horizontal="center"/>
    </xf>
    <xf numFmtId="0" fontId="0" fillId="6" borderId="17" xfId="0" applyFont="1" applyFill="1" applyBorder="1" applyAlignment="1">
      <alignment horizontal="left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vertical="center"/>
    </xf>
    <xf numFmtId="0" fontId="7" fillId="6" borderId="17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right" vertical="center"/>
    </xf>
    <xf numFmtId="166" fontId="0" fillId="6" borderId="17" xfId="1" applyNumberFormat="1" applyFont="1" applyFill="1" applyBorder="1" applyAlignment="1">
      <alignment horizontal="center" vertical="center"/>
    </xf>
    <xf numFmtId="14" fontId="0" fillId="6" borderId="17" xfId="0" applyNumberFormat="1" applyFont="1" applyFill="1" applyBorder="1" applyAlignment="1">
      <alignment horizontal="center" vertical="center"/>
    </xf>
    <xf numFmtId="17" fontId="0" fillId="6" borderId="17" xfId="0" applyNumberFormat="1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3" borderId="21" xfId="4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0" fillId="0" borderId="17" xfId="0" applyFont="1" applyBorder="1" applyAlignment="1">
      <alignment horizontal="right" vertical="center"/>
    </xf>
    <xf numFmtId="166" fontId="0" fillId="0" borderId="17" xfId="1" applyNumberFormat="1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7" fontId="0" fillId="0" borderId="17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7" xfId="4" applyFont="1" applyBorder="1" applyAlignment="1">
      <alignment horizontal="center"/>
    </xf>
    <xf numFmtId="164" fontId="0" fillId="0" borderId="17" xfId="0" applyNumberFormat="1" applyFont="1" applyBorder="1" applyAlignment="1">
      <alignment horizontal="center" vertical="center"/>
    </xf>
    <xf numFmtId="0" fontId="0" fillId="6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6" borderId="17" xfId="0" applyNumberFormat="1" applyFont="1" applyFill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43" fontId="0" fillId="6" borderId="17" xfId="1" applyNumberFormat="1" applyFont="1" applyFill="1" applyBorder="1" applyAlignment="1">
      <alignment horizontal="left" vertical="center"/>
    </xf>
    <xf numFmtId="43" fontId="0" fillId="0" borderId="17" xfId="1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166" fontId="4" fillId="0" borderId="15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3" fontId="7" fillId="6" borderId="22" xfId="1" applyNumberFormat="1" applyFont="1" applyFill="1" applyBorder="1" applyAlignment="1">
      <alignment horizontal="left" vertical="center"/>
    </xf>
    <xf numFmtId="43" fontId="7" fillId="0" borderId="22" xfId="1" applyNumberFormat="1" applyFont="1" applyBorder="1" applyAlignment="1">
      <alignment horizontal="left" vertical="center"/>
    </xf>
    <xf numFmtId="43" fontId="7" fillId="6" borderId="17" xfId="1" applyNumberFormat="1" applyFont="1" applyFill="1" applyBorder="1" applyAlignment="1">
      <alignment horizontal="left" vertical="center"/>
    </xf>
    <xf numFmtId="43" fontId="7" fillId="0" borderId="17" xfId="1" applyNumberFormat="1" applyFont="1" applyBorder="1" applyAlignment="1">
      <alignment horizontal="left" vertical="center"/>
    </xf>
    <xf numFmtId="0" fontId="4" fillId="0" borderId="15" xfId="0" applyNumberFormat="1" applyFont="1" applyBorder="1" applyAlignment="1">
      <alignment horizontal="left" vertical="center"/>
    </xf>
    <xf numFmtId="0" fontId="5" fillId="0" borderId="0" xfId="0" applyFont="1"/>
    <xf numFmtId="0" fontId="17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</cellXfs>
  <cellStyles count="6">
    <cellStyle name="20% - Accent6" xfId="4" builtinId="50"/>
    <cellStyle name="Check Cell" xfId="3" builtinId="23"/>
    <cellStyle name="Comma" xfId="1" builtinId="3"/>
    <cellStyle name="Heading 4" xfId="2" builtinId="19"/>
    <cellStyle name="Normal" xfId="0" builtinId="0"/>
    <cellStyle name="Normal 2" xfId="5" xr:uid="{00000000-0005-0000-0000-000005000000}"/>
  </cellStyles>
  <dxfs count="2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fmlaLink="$K$17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107950</xdr:colOff>
          <xdr:row>9</xdr:row>
          <xdr:rowOff>38100</xdr:rowOff>
        </xdr:from>
        <xdr:to>
          <xdr:col>3</xdr:col>
          <xdr:colOff>971550</xdr:colOff>
          <xdr:row>10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1428750</xdr:colOff>
          <xdr:row>9</xdr:row>
          <xdr:rowOff>38100</xdr:rowOff>
        </xdr:from>
        <xdr:to>
          <xdr:col>3</xdr:col>
          <xdr:colOff>2298700</xdr:colOff>
          <xdr:row>10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714376</xdr:colOff>
          <xdr:row>13</xdr:row>
          <xdr:rowOff>47625</xdr:rowOff>
        </xdr:from>
        <xdr:ext cx="952500" cy="314325"/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91476" y="3076575"/>
              <a:ext cx="952500" cy="314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581026</xdr:colOff>
          <xdr:row>13</xdr:row>
          <xdr:rowOff>38100</xdr:rowOff>
        </xdr:from>
        <xdr:ext cx="981074" cy="304800"/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953126" y="3067050"/>
              <a:ext cx="981074" cy="304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107950</xdr:colOff>
          <xdr:row>8</xdr:row>
          <xdr:rowOff>50800</xdr:rowOff>
        </xdr:from>
        <xdr:to>
          <xdr:col>3</xdr:col>
          <xdr:colOff>971550</xdr:colOff>
          <xdr:row>9</xdr:row>
          <xdr:rowOff>12700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1422400</xdr:colOff>
          <xdr:row>8</xdr:row>
          <xdr:rowOff>31750</xdr:rowOff>
        </xdr:from>
        <xdr:to>
          <xdr:col>3</xdr:col>
          <xdr:colOff>2286000</xdr:colOff>
          <xdr:row>8</xdr:row>
          <xdr:rowOff>247650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CARETAAKER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showGridLines="0" workbookViewId="0">
      <selection activeCell="D6" sqref="D6"/>
    </sheetView>
  </sheetViews>
  <sheetFormatPr defaultRowHeight="14.5" x14ac:dyDescent="0.35"/>
  <cols>
    <col min="2" max="2" width="17.54296875" style="2" bestFit="1" customWidth="1"/>
    <col min="4" max="4" width="35.7265625" customWidth="1"/>
    <col min="5" max="5" width="3.453125" style="1" customWidth="1"/>
    <col min="6" max="6" width="5.54296875" customWidth="1"/>
    <col min="7" max="7" width="19.453125" bestFit="1" customWidth="1"/>
    <col min="9" max="9" width="35.7265625" customWidth="1"/>
    <col min="10" max="10" width="2.7265625" bestFit="1" customWidth="1"/>
    <col min="18" max="18" width="13.26953125" customWidth="1"/>
  </cols>
  <sheetData>
    <row r="1" spans="2:11" ht="15" thickBot="1" x14ac:dyDescent="0.4"/>
    <row r="2" spans="2:11" ht="15" thickBot="1" x14ac:dyDescent="0.4">
      <c r="B2" s="30"/>
      <c r="C2" s="31"/>
      <c r="D2" s="31"/>
      <c r="E2" s="32"/>
      <c r="F2" s="31"/>
      <c r="G2" s="31"/>
      <c r="H2" s="31"/>
      <c r="I2" s="31"/>
      <c r="J2" s="33"/>
    </row>
    <row r="3" spans="2:11" ht="19.5" thickTop="1" thickBot="1" x14ac:dyDescent="0.5">
      <c r="B3" s="34" t="s">
        <v>46</v>
      </c>
      <c r="C3" s="20" t="s">
        <v>29</v>
      </c>
      <c r="D3" s="35" t="s">
        <v>48</v>
      </c>
      <c r="E3" s="19">
        <f t="shared" ref="E3:E8" si="0">IF(D3="","*",1)</f>
        <v>1</v>
      </c>
      <c r="F3" s="21"/>
      <c r="G3" s="25" t="s">
        <v>45</v>
      </c>
      <c r="H3" s="20" t="s">
        <v>29</v>
      </c>
      <c r="I3" s="35" t="s">
        <v>57</v>
      </c>
      <c r="J3" s="36">
        <f t="shared" ref="J3:J12" si="1">IF(I3="","*",1)</f>
        <v>1</v>
      </c>
    </row>
    <row r="4" spans="2:11" ht="19.5" thickTop="1" thickBot="1" x14ac:dyDescent="0.5">
      <c r="B4" s="34" t="s">
        <v>24</v>
      </c>
      <c r="C4" s="20" t="s">
        <v>29</v>
      </c>
      <c r="D4" s="35" t="s">
        <v>509</v>
      </c>
      <c r="E4" s="19">
        <f t="shared" si="0"/>
        <v>1</v>
      </c>
      <c r="F4" s="21"/>
      <c r="G4" s="25" t="s">
        <v>44</v>
      </c>
      <c r="H4" s="20" t="s">
        <v>29</v>
      </c>
      <c r="I4" s="35" t="s">
        <v>28</v>
      </c>
      <c r="J4" s="36">
        <f t="shared" si="1"/>
        <v>1</v>
      </c>
    </row>
    <row r="5" spans="2:11" ht="19.5" thickTop="1" thickBot="1" x14ac:dyDescent="0.5">
      <c r="B5" s="34" t="s">
        <v>23</v>
      </c>
      <c r="C5" s="20" t="s">
        <v>29</v>
      </c>
      <c r="D5" s="35" t="s">
        <v>28</v>
      </c>
      <c r="E5" s="19">
        <f t="shared" si="0"/>
        <v>1</v>
      </c>
      <c r="F5" s="21"/>
      <c r="G5" s="25" t="s">
        <v>43</v>
      </c>
      <c r="H5" s="20" t="s">
        <v>29</v>
      </c>
      <c r="I5" s="35" t="s">
        <v>28</v>
      </c>
      <c r="J5" s="36">
        <f t="shared" si="1"/>
        <v>1</v>
      </c>
    </row>
    <row r="6" spans="2:11" ht="19.5" thickTop="1" thickBot="1" x14ac:dyDescent="0.5">
      <c r="B6" s="34" t="s">
        <v>42</v>
      </c>
      <c r="C6" s="20" t="s">
        <v>29</v>
      </c>
      <c r="D6" s="35" t="s">
        <v>28</v>
      </c>
      <c r="E6" s="19">
        <f t="shared" si="0"/>
        <v>1</v>
      </c>
      <c r="F6" s="21"/>
      <c r="G6" s="26" t="s">
        <v>41</v>
      </c>
      <c r="H6" s="20" t="s">
        <v>29</v>
      </c>
      <c r="I6" s="35" t="s">
        <v>28</v>
      </c>
      <c r="J6" s="36">
        <f t="shared" si="1"/>
        <v>1</v>
      </c>
    </row>
    <row r="7" spans="2:11" ht="19.5" thickTop="1" thickBot="1" x14ac:dyDescent="0.5">
      <c r="B7" s="34" t="s">
        <v>40</v>
      </c>
      <c r="C7" s="20" t="s">
        <v>29</v>
      </c>
      <c r="D7" s="35" t="s">
        <v>28</v>
      </c>
      <c r="E7" s="19">
        <f t="shared" si="0"/>
        <v>1</v>
      </c>
      <c r="F7" s="21"/>
      <c r="G7" s="25" t="s">
        <v>39</v>
      </c>
      <c r="H7" s="20" t="s">
        <v>29</v>
      </c>
      <c r="I7" s="35" t="s">
        <v>28</v>
      </c>
      <c r="J7" s="36">
        <f t="shared" si="1"/>
        <v>1</v>
      </c>
    </row>
    <row r="8" spans="2:11" ht="19.5" thickTop="1" thickBot="1" x14ac:dyDescent="0.5">
      <c r="B8" s="34" t="s">
        <v>20</v>
      </c>
      <c r="C8" s="20" t="s">
        <v>29</v>
      </c>
      <c r="D8" s="35" t="s">
        <v>28</v>
      </c>
      <c r="E8" s="19">
        <f t="shared" si="0"/>
        <v>1</v>
      </c>
      <c r="F8" s="21"/>
      <c r="G8" s="27" t="s">
        <v>38</v>
      </c>
      <c r="H8" s="20" t="s">
        <v>29</v>
      </c>
      <c r="I8" s="35" t="s">
        <v>28</v>
      </c>
      <c r="J8" s="36">
        <f t="shared" si="1"/>
        <v>1</v>
      </c>
    </row>
    <row r="9" spans="2:11" ht="19.5" thickTop="1" thickBot="1" x14ac:dyDescent="0.5">
      <c r="B9" s="34" t="s">
        <v>37</v>
      </c>
      <c r="C9" s="20" t="s">
        <v>29</v>
      </c>
      <c r="D9" s="23"/>
      <c r="F9" s="21"/>
      <c r="G9" s="28" t="s">
        <v>36</v>
      </c>
      <c r="H9" s="20" t="s">
        <v>29</v>
      </c>
      <c r="I9" s="35" t="s">
        <v>28</v>
      </c>
      <c r="J9" s="36">
        <f t="shared" si="1"/>
        <v>1</v>
      </c>
    </row>
    <row r="10" spans="2:11" ht="19.5" thickTop="1" thickBot="1" x14ac:dyDescent="0.5">
      <c r="B10" s="34" t="s">
        <v>35</v>
      </c>
      <c r="C10" s="20" t="s">
        <v>29</v>
      </c>
      <c r="D10" s="23"/>
      <c r="E10" s="22"/>
      <c r="F10" s="21"/>
      <c r="G10" s="28" t="s">
        <v>34</v>
      </c>
      <c r="H10" s="20" t="s">
        <v>29</v>
      </c>
      <c r="I10" s="35" t="s">
        <v>28</v>
      </c>
      <c r="J10" s="36">
        <f t="shared" si="1"/>
        <v>1</v>
      </c>
    </row>
    <row r="11" spans="2:11" ht="19.5" thickTop="1" thickBot="1" x14ac:dyDescent="0.5">
      <c r="B11" s="37" t="s">
        <v>33</v>
      </c>
      <c r="C11" s="20" t="s">
        <v>29</v>
      </c>
      <c r="D11" s="35" t="s">
        <v>28</v>
      </c>
      <c r="E11" s="19">
        <f>IF(D11="","*",1)</f>
        <v>1</v>
      </c>
      <c r="F11" s="21"/>
      <c r="G11" s="25" t="s">
        <v>32</v>
      </c>
      <c r="H11" s="20" t="s">
        <v>29</v>
      </c>
      <c r="I11" s="35" t="s">
        <v>28</v>
      </c>
      <c r="J11" s="36">
        <f t="shared" si="1"/>
        <v>1</v>
      </c>
    </row>
    <row r="12" spans="2:11" ht="19.5" thickTop="1" thickBot="1" x14ac:dyDescent="0.5">
      <c r="B12" s="34" t="s">
        <v>31</v>
      </c>
      <c r="C12" s="20" t="s">
        <v>29</v>
      </c>
      <c r="D12" s="35" t="s">
        <v>28</v>
      </c>
      <c r="E12" s="19">
        <f>IF(D12="","*",1)</f>
        <v>1</v>
      </c>
      <c r="F12" s="21"/>
      <c r="G12" s="29" t="s">
        <v>30</v>
      </c>
      <c r="H12" s="20" t="s">
        <v>29</v>
      </c>
      <c r="I12" s="35" t="s">
        <v>28</v>
      </c>
      <c r="J12" s="36">
        <f t="shared" si="1"/>
        <v>1</v>
      </c>
    </row>
    <row r="13" spans="2:11" ht="19.5" thickTop="1" thickBot="1" x14ac:dyDescent="0.5">
      <c r="B13" s="34" t="s">
        <v>47</v>
      </c>
      <c r="C13" s="20" t="s">
        <v>29</v>
      </c>
      <c r="D13" s="35" t="s">
        <v>28</v>
      </c>
      <c r="E13" s="19">
        <f>IF(D13="","*",1)</f>
        <v>1</v>
      </c>
      <c r="F13" s="21"/>
      <c r="G13" s="38"/>
      <c r="H13" s="38"/>
      <c r="I13" s="38"/>
      <c r="J13" s="39"/>
    </row>
    <row r="14" spans="2:11" ht="16" thickTop="1" x14ac:dyDescent="0.35">
      <c r="B14" s="40"/>
      <c r="C14" s="38"/>
      <c r="D14" s="38"/>
      <c r="F14" s="18"/>
      <c r="G14" s="38"/>
      <c r="H14" s="38"/>
      <c r="I14" s="38"/>
      <c r="J14" s="39"/>
    </row>
    <row r="15" spans="2:11" ht="15" thickBot="1" x14ac:dyDescent="0.4">
      <c r="B15" s="41"/>
      <c r="C15" s="42"/>
      <c r="D15" s="42"/>
      <c r="E15" s="43"/>
      <c r="F15" s="42"/>
      <c r="G15" s="42"/>
      <c r="H15" s="42"/>
      <c r="I15" s="42"/>
      <c r="J15" s="44"/>
    </row>
    <row r="16" spans="2:11" x14ac:dyDescent="0.35">
      <c r="K16" s="114">
        <f>COUNTA(#REF!,D3,D4,D5,D6,D7,D8,D11,D12,D13,I3,I4,I5,I6,I7,I8,I9,I10,I11,I12)</f>
        <v>20</v>
      </c>
    </row>
    <row r="17" spans="1:26" x14ac:dyDescent="0.35">
      <c r="K17" s="115">
        <v>3</v>
      </c>
    </row>
    <row r="18" spans="1:26" x14ac:dyDescent="0.35">
      <c r="K18" s="116" t="str">
        <f>IF(K16=20,"TRUE")</f>
        <v>TRUE</v>
      </c>
    </row>
    <row r="24" spans="1:26" ht="35.15" customHeight="1" thickBot="1" x14ac:dyDescent="0.4">
      <c r="A24" s="7" t="s">
        <v>27</v>
      </c>
      <c r="B24" s="16" t="s">
        <v>26</v>
      </c>
      <c r="C24" s="7" t="s">
        <v>25</v>
      </c>
      <c r="D24" s="7" t="s">
        <v>24</v>
      </c>
      <c r="E24" s="7" t="s">
        <v>23</v>
      </c>
      <c r="F24" s="7" t="s">
        <v>22</v>
      </c>
      <c r="G24" s="7" t="s">
        <v>21</v>
      </c>
      <c r="H24" s="7" t="s">
        <v>20</v>
      </c>
      <c r="I24" s="7" t="s">
        <v>19</v>
      </c>
      <c r="J24" s="7" t="s">
        <v>18</v>
      </c>
      <c r="K24" s="15" t="s">
        <v>17</v>
      </c>
      <c r="L24" s="7" t="s">
        <v>16</v>
      </c>
      <c r="M24" s="7" t="s">
        <v>15</v>
      </c>
      <c r="N24" s="12" t="s">
        <v>14</v>
      </c>
      <c r="O24" s="12" t="s">
        <v>13</v>
      </c>
      <c r="P24" s="14" t="s">
        <v>12</v>
      </c>
      <c r="Q24" s="13" t="s">
        <v>11</v>
      </c>
      <c r="R24" s="9" t="s">
        <v>10</v>
      </c>
      <c r="S24" s="12" t="s">
        <v>9</v>
      </c>
      <c r="T24" s="11" t="s">
        <v>8</v>
      </c>
      <c r="U24" s="10" t="s">
        <v>7</v>
      </c>
      <c r="V24" s="9" t="s">
        <v>6</v>
      </c>
      <c r="W24" s="8" t="s">
        <v>5</v>
      </c>
      <c r="X24" s="8" t="s">
        <v>4</v>
      </c>
      <c r="Y24" s="7" t="s">
        <v>3</v>
      </c>
      <c r="Z24" s="6" t="s">
        <v>2</v>
      </c>
    </row>
    <row r="25" spans="1:26" x14ac:dyDescent="0.35">
      <c r="A25">
        <v>1</v>
      </c>
      <c r="B25" s="5" t="str">
        <f>IFERROR(LEFT($E25,2)&amp;LEFT($F25,2)&amp;LEFT($D25,2)&amp;LEFT(M25)&amp;MID(M25,FIND(" ",M25)+1,1)&amp;LEFT(A25,5),"")</f>
        <v/>
      </c>
      <c r="C25" t="str">
        <f>D3</f>
        <v>ZAKARIA</v>
      </c>
      <c r="D25" t="str">
        <f>D4</f>
        <v>MANUEL</v>
      </c>
      <c r="E25" s="1" t="str">
        <f>D5</f>
        <v>v</v>
      </c>
      <c r="F25" t="str">
        <f>D6</f>
        <v>v</v>
      </c>
      <c r="G25" t="str">
        <f>D7</f>
        <v>v</v>
      </c>
      <c r="H25" t="str">
        <f>D8</f>
        <v>v</v>
      </c>
      <c r="I25" t="str">
        <f>IF(K17=1,"OWNER","CARETAKER")</f>
        <v>CARETAKER</v>
      </c>
      <c r="J25" t="str">
        <f>IF(K17=3,"MALE","FEMALE")</f>
        <v>MALE</v>
      </c>
      <c r="K25" t="str">
        <f>D11</f>
        <v>v</v>
      </c>
      <c r="L25" t="str">
        <f>D12</f>
        <v>v</v>
      </c>
      <c r="M25" t="str">
        <f>D13</f>
        <v>v</v>
      </c>
      <c r="N25" t="str">
        <f>I3</f>
        <v>HELLO</v>
      </c>
      <c r="O25" t="str">
        <f>I4</f>
        <v>v</v>
      </c>
      <c r="P25" t="str">
        <f>I5</f>
        <v>v</v>
      </c>
      <c r="Q25" t="str">
        <f>IFERROR(P25/2.471,"")</f>
        <v/>
      </c>
      <c r="R25" t="str">
        <f>I6</f>
        <v>v</v>
      </c>
      <c r="S25" t="str">
        <f>IFERROR(R25*100,"")</f>
        <v/>
      </c>
      <c r="T25" t="str">
        <f>I7</f>
        <v>v</v>
      </c>
      <c r="V25" t="str">
        <f>P25</f>
        <v>v</v>
      </c>
      <c r="W25" t="str">
        <f>I9</f>
        <v>v</v>
      </c>
      <c r="X25" t="str">
        <f>I10</f>
        <v>v</v>
      </c>
      <c r="Y25" t="str">
        <f>I11</f>
        <v>v</v>
      </c>
      <c r="Z25" t="str">
        <f>I12</f>
        <v>v</v>
      </c>
    </row>
    <row r="26" spans="1:26" x14ac:dyDescent="0.35">
      <c r="A26">
        <f>A25+1</f>
        <v>2</v>
      </c>
    </row>
    <row r="37" spans="7:7" ht="21" x14ac:dyDescent="0.35">
      <c r="G37" s="4" t="s">
        <v>1</v>
      </c>
    </row>
    <row r="39" spans="7:7" ht="21" x14ac:dyDescent="0.35">
      <c r="G39" s="3" t="s">
        <v>0</v>
      </c>
    </row>
  </sheetData>
  <conditionalFormatting sqref="D3:D8 D12 I3:I12">
    <cfRule type="containsBlanks" dxfId="27" priority="21">
      <formula>LEN(TRIM(D3))=0</formula>
    </cfRule>
  </conditionalFormatting>
  <conditionalFormatting sqref="D13">
    <cfRule type="containsBlanks" dxfId="26" priority="19">
      <formula>LEN(TRIM(D13))=0</formula>
    </cfRule>
  </conditionalFormatting>
  <conditionalFormatting sqref="D11">
    <cfRule type="containsBlanks" dxfId="25" priority="18">
      <formula>LEN(TRIM(D11))=0</formula>
    </cfRule>
  </conditionalFormatting>
  <conditionalFormatting sqref="G37">
    <cfRule type="expression" dxfId="24" priority="15">
      <formula>$K$18="TRUE"</formula>
    </cfRule>
  </conditionalFormatting>
  <conditionalFormatting sqref="B25">
    <cfRule type="duplicateValues" dxfId="23" priority="7"/>
    <cfRule type="duplicateValues" dxfId="22" priority="8"/>
  </conditionalFormatting>
  <conditionalFormatting sqref="B24">
    <cfRule type="duplicateValues" dxfId="21" priority="4"/>
    <cfRule type="duplicateValues" dxfId="20" priority="5"/>
  </conditionalFormatting>
  <conditionalFormatting sqref="K24">
    <cfRule type="duplicateValues" dxfId="19" priority="6"/>
  </conditionalFormatting>
  <conditionalFormatting sqref="K24">
    <cfRule type="duplicateValues" dxfId="18" priority="3"/>
  </conditionalFormatting>
  <conditionalFormatting sqref="K24">
    <cfRule type="duplicateValues" dxfId="17" priority="2"/>
  </conditionalFormatting>
  <conditionalFormatting sqref="K24">
    <cfRule type="duplicateValues" dxfId="16" priority="1"/>
  </conditionalFormatting>
  <conditionalFormatting sqref="B11">
    <cfRule type="duplicateValues" dxfId="15" priority="26"/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3</xdr:col>
                    <xdr:colOff>107950</xdr:colOff>
                    <xdr:row>9</xdr:row>
                    <xdr:rowOff>38100</xdr:rowOff>
                  </from>
                  <to>
                    <xdr:col>3</xdr:col>
                    <xdr:colOff>971550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3</xdr:col>
                    <xdr:colOff>1428750</xdr:colOff>
                    <xdr:row>9</xdr:row>
                    <xdr:rowOff>38100</xdr:rowOff>
                  </from>
                  <to>
                    <xdr:col>3</xdr:col>
                    <xdr:colOff>2298700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107950</xdr:colOff>
                    <xdr:row>8</xdr:row>
                    <xdr:rowOff>50800</xdr:rowOff>
                  </from>
                  <to>
                    <xdr:col>3</xdr:col>
                    <xdr:colOff>971550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3</xdr:col>
                    <xdr:colOff>1422400</xdr:colOff>
                    <xdr:row>8</xdr:row>
                    <xdr:rowOff>31750</xdr:rowOff>
                  </from>
                  <to>
                    <xdr:col>3</xdr:col>
                    <xdr:colOff>2286000</xdr:colOff>
                    <xdr:row>8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6E585ED4-49C8-43E2-A12B-19062381CD9D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J3:J12 E3:E8 E11:E13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0"/>
  <sheetViews>
    <sheetView workbookViewId="0">
      <pane ySplit="2" topLeftCell="A216" activePane="bottomLeft" state="frozen"/>
      <selection pane="bottomLeft" activeCell="F226" sqref="F226"/>
    </sheetView>
  </sheetViews>
  <sheetFormatPr defaultRowHeight="14.5" x14ac:dyDescent="0.35"/>
  <cols>
    <col min="3" max="3" width="16.54296875" style="52" customWidth="1"/>
    <col min="4" max="4" width="12" style="52" customWidth="1"/>
    <col min="5" max="5" width="11.54296875" style="52" customWidth="1"/>
    <col min="6" max="6" width="10.453125" customWidth="1"/>
    <col min="7" max="7" width="11.1796875" style="52" customWidth="1"/>
    <col min="8" max="8" width="5.54296875" customWidth="1"/>
    <col min="9" max="9" width="8.26953125" customWidth="1"/>
    <col min="10" max="10" width="5" customWidth="1"/>
    <col min="12" max="12" width="12" customWidth="1"/>
    <col min="13" max="13" width="3.453125" customWidth="1"/>
    <col min="14" max="14" width="12.7265625" style="17" customWidth="1"/>
    <col min="15" max="15" width="11.7265625" customWidth="1"/>
    <col min="16" max="16" width="4" customWidth="1"/>
    <col min="17" max="17" width="5.54296875" customWidth="1"/>
    <col min="18" max="18" width="7.7265625" customWidth="1"/>
    <col min="19" max="19" width="5" customWidth="1"/>
    <col min="20" max="20" width="10.453125" customWidth="1"/>
    <col min="21" max="21" width="8.453125" customWidth="1"/>
    <col min="22" max="22" width="8.1796875" customWidth="1"/>
    <col min="23" max="23" width="4.81640625" customWidth="1"/>
    <col min="24" max="24" width="9.453125" customWidth="1"/>
    <col min="25" max="25" width="6.54296875" customWidth="1"/>
    <col min="26" max="27" width="4.453125" customWidth="1"/>
  </cols>
  <sheetData>
    <row r="1" spans="1:27" s="51" customFormat="1" x14ac:dyDescent="0.35">
      <c r="B1" s="45"/>
      <c r="C1" s="47">
        <v>1</v>
      </c>
      <c r="D1" s="47">
        <v>2</v>
      </c>
      <c r="E1" s="47">
        <v>3</v>
      </c>
      <c r="F1" s="48">
        <v>4</v>
      </c>
      <c r="G1" s="47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N1" s="46">
        <v>12</v>
      </c>
      <c r="O1" s="48">
        <v>13</v>
      </c>
      <c r="P1" s="48">
        <v>14</v>
      </c>
      <c r="Q1" s="48">
        <f>SUM(DATABASE!$Q$3:$Q$229)</f>
        <v>1470</v>
      </c>
      <c r="R1" s="49">
        <f>SUM(DATABASE!$R$3:$R$229)</f>
        <v>594.90084985835824</v>
      </c>
      <c r="S1" s="48">
        <f>SUM(DATABASE!$S$3:$S$229)</f>
        <v>4956</v>
      </c>
      <c r="T1" s="48">
        <f>SUM(DATABASE!$T$3:$T$229)</f>
        <v>495600</v>
      </c>
      <c r="U1" s="48">
        <f>SUM(DATABASE!$U$3:$U$229)</f>
        <v>6528</v>
      </c>
      <c r="V1" s="48">
        <f>SUM(DATABASE!$V$3:$V$229)</f>
        <v>0</v>
      </c>
      <c r="W1" s="48">
        <f>SUM(DATABASE!$W$3:$W$229)</f>
        <v>1470</v>
      </c>
      <c r="X1" s="48"/>
      <c r="Y1" s="48"/>
      <c r="Z1" s="48"/>
      <c r="AA1" s="50"/>
    </row>
    <row r="2" spans="1:27" ht="30" customHeight="1" thickBot="1" x14ac:dyDescent="0.4">
      <c r="B2" s="62" t="s">
        <v>27</v>
      </c>
      <c r="C2" s="63" t="s">
        <v>26</v>
      </c>
      <c r="D2" s="62" t="s">
        <v>25</v>
      </c>
      <c r="E2" s="62" t="s">
        <v>24</v>
      </c>
      <c r="F2" s="62" t="s">
        <v>23</v>
      </c>
      <c r="G2" s="62" t="s">
        <v>22</v>
      </c>
      <c r="H2" s="62" t="s">
        <v>21</v>
      </c>
      <c r="I2" s="62" t="s">
        <v>20</v>
      </c>
      <c r="J2" s="62" t="s">
        <v>19</v>
      </c>
      <c r="K2" s="62" t="s">
        <v>18</v>
      </c>
      <c r="L2" s="64" t="s">
        <v>17</v>
      </c>
      <c r="M2" s="62" t="s">
        <v>16</v>
      </c>
      <c r="N2" s="62" t="s">
        <v>15</v>
      </c>
      <c r="O2" s="62" t="s">
        <v>14</v>
      </c>
      <c r="P2" s="62" t="s">
        <v>13</v>
      </c>
      <c r="Q2" s="65" t="s">
        <v>12</v>
      </c>
      <c r="R2" s="66" t="s">
        <v>11</v>
      </c>
      <c r="S2" s="67" t="s">
        <v>10</v>
      </c>
      <c r="T2" s="62" t="s">
        <v>9</v>
      </c>
      <c r="U2" s="68" t="s">
        <v>8</v>
      </c>
      <c r="V2" s="69" t="s">
        <v>7</v>
      </c>
      <c r="W2" s="67" t="s">
        <v>6</v>
      </c>
      <c r="X2" s="70" t="s">
        <v>5</v>
      </c>
      <c r="Y2" s="70" t="s">
        <v>4</v>
      </c>
      <c r="Z2" s="62" t="s">
        <v>3</v>
      </c>
      <c r="AA2" s="71" t="s">
        <v>2</v>
      </c>
    </row>
    <row r="3" spans="1:27" ht="15.5" thickTop="1" thickBot="1" x14ac:dyDescent="0.4">
      <c r="A3" t="str">
        <f>DATABASE!$F3&amp;DATABASE!$G3&amp;DATABASE!$N3</f>
        <v>GUSHEGUSALAA-SITE1MOHAMMED WAHIDU</v>
      </c>
      <c r="B3" s="72">
        <v>1</v>
      </c>
      <c r="C3" s="109" t="str">
        <f t="shared" ref="C3:C66" si="0">IFERROR(LEFT($F3,2)&amp;LEFT($G3,2)&amp;LEFT($E3,2)&amp;LEFT(N3)&amp;MID(N3,FIND(" ",N3)+1,1)&amp;LEFT(B3,5),"")</f>
        <v>GUSAABMW1</v>
      </c>
      <c r="D3" s="73" t="s">
        <v>48</v>
      </c>
      <c r="E3" s="73" t="s">
        <v>49</v>
      </c>
      <c r="F3" s="73" t="s">
        <v>50</v>
      </c>
      <c r="G3" s="73" t="s">
        <v>51</v>
      </c>
      <c r="H3" s="74">
        <v>70</v>
      </c>
      <c r="I3" s="74">
        <v>2019</v>
      </c>
      <c r="J3" s="74" t="s">
        <v>52</v>
      </c>
      <c r="K3" s="75" t="s">
        <v>53</v>
      </c>
      <c r="L3" s="76" t="s">
        <v>54</v>
      </c>
      <c r="M3" s="74"/>
      <c r="N3" s="77" t="s">
        <v>55</v>
      </c>
      <c r="O3" s="74" t="s">
        <v>56</v>
      </c>
      <c r="P3" s="74">
        <v>1</v>
      </c>
      <c r="Q3" s="74">
        <v>6</v>
      </c>
      <c r="R3" s="78">
        <f t="shared" ref="R3:R66" si="1">Q3/2.471</f>
        <v>2.4281667341157425</v>
      </c>
      <c r="S3" s="74">
        <v>20</v>
      </c>
      <c r="T3" s="74">
        <f t="shared" ref="T3:T66" si="2">S3*100</f>
        <v>2000</v>
      </c>
      <c r="U3" s="74">
        <v>30</v>
      </c>
      <c r="V3" s="74">
        <v>0</v>
      </c>
      <c r="W3" s="74">
        <f t="shared" ref="W3:W66" si="3">Q3</f>
        <v>6</v>
      </c>
      <c r="X3" s="79">
        <v>43653</v>
      </c>
      <c r="Y3" s="80">
        <v>43617</v>
      </c>
      <c r="Z3" s="74"/>
      <c r="AA3" s="81"/>
    </row>
    <row r="4" spans="1:27" ht="15.5" thickTop="1" thickBot="1" x14ac:dyDescent="0.4">
      <c r="A4" t="str">
        <f>DATABASE!$F4&amp;DATABASE!$G4&amp;DATABASE!$N4</f>
        <v>GUSHEGUKPUGIABDULAI IDDRISU</v>
      </c>
      <c r="B4" s="82">
        <f t="shared" ref="B4:B67" si="4">1+B3</f>
        <v>2</v>
      </c>
      <c r="C4" s="110" t="str">
        <f t="shared" si="0"/>
        <v>GUKPMUAI2</v>
      </c>
      <c r="D4" s="83" t="s">
        <v>58</v>
      </c>
      <c r="E4" s="83" t="s">
        <v>59</v>
      </c>
      <c r="F4" s="83" t="s">
        <v>50</v>
      </c>
      <c r="G4" s="83" t="s">
        <v>60</v>
      </c>
      <c r="H4" s="84">
        <v>25</v>
      </c>
      <c r="I4" s="84">
        <v>2019</v>
      </c>
      <c r="J4" s="84" t="s">
        <v>52</v>
      </c>
      <c r="K4" s="85" t="s">
        <v>53</v>
      </c>
      <c r="L4" s="84" t="s">
        <v>61</v>
      </c>
      <c r="M4" s="84"/>
      <c r="N4" s="86" t="s">
        <v>62</v>
      </c>
      <c r="O4" s="84" t="s">
        <v>56</v>
      </c>
      <c r="P4" s="84">
        <v>2</v>
      </c>
      <c r="Q4" s="84">
        <v>5</v>
      </c>
      <c r="R4" s="87">
        <f t="shared" si="1"/>
        <v>2.0234722784297854</v>
      </c>
      <c r="S4" s="84">
        <v>17</v>
      </c>
      <c r="T4" s="84">
        <f t="shared" si="2"/>
        <v>1700</v>
      </c>
      <c r="U4" s="84">
        <v>25</v>
      </c>
      <c r="V4" s="84">
        <v>0</v>
      </c>
      <c r="W4" s="84">
        <f t="shared" si="3"/>
        <v>5</v>
      </c>
      <c r="X4" s="88">
        <v>43653</v>
      </c>
      <c r="Y4" s="89">
        <v>43617</v>
      </c>
      <c r="Z4" s="84"/>
      <c r="AA4" s="90"/>
    </row>
    <row r="5" spans="1:27" ht="15" thickTop="1" x14ac:dyDescent="0.35">
      <c r="A5" t="str">
        <f>DATABASE!$F5&amp;DATABASE!$G5&amp;DATABASE!$N5</f>
        <v>GUSHEGULALGUYUSSIF FUSHEINI</v>
      </c>
      <c r="B5" s="72">
        <f t="shared" si="4"/>
        <v>3</v>
      </c>
      <c r="C5" s="111" t="str">
        <f t="shared" si="0"/>
        <v>GULAISYF3</v>
      </c>
      <c r="D5" s="73" t="s">
        <v>63</v>
      </c>
      <c r="E5" s="73" t="s">
        <v>64</v>
      </c>
      <c r="F5" s="73" t="s">
        <v>50</v>
      </c>
      <c r="G5" s="73" t="s">
        <v>65</v>
      </c>
      <c r="H5" s="74">
        <v>55</v>
      </c>
      <c r="I5" s="74">
        <v>2019</v>
      </c>
      <c r="J5" s="74" t="s">
        <v>52</v>
      </c>
      <c r="K5" s="75" t="s">
        <v>53</v>
      </c>
      <c r="L5" s="74" t="s">
        <v>66</v>
      </c>
      <c r="M5" s="74"/>
      <c r="N5" s="77" t="s">
        <v>67</v>
      </c>
      <c r="O5" s="74" t="s">
        <v>56</v>
      </c>
      <c r="P5" s="74">
        <v>2</v>
      </c>
      <c r="Q5" s="74">
        <v>4</v>
      </c>
      <c r="R5" s="78">
        <f t="shared" si="1"/>
        <v>1.6187778227438283</v>
      </c>
      <c r="S5" s="74">
        <v>21</v>
      </c>
      <c r="T5" s="74">
        <f t="shared" si="2"/>
        <v>2100</v>
      </c>
      <c r="U5" s="74">
        <v>26</v>
      </c>
      <c r="V5" s="74">
        <v>0</v>
      </c>
      <c r="W5" s="74">
        <f t="shared" si="3"/>
        <v>4</v>
      </c>
      <c r="X5" s="79">
        <v>43652</v>
      </c>
      <c r="Y5" s="80">
        <v>43647</v>
      </c>
      <c r="Z5" s="74"/>
      <c r="AA5" s="81"/>
    </row>
    <row r="6" spans="1:27" x14ac:dyDescent="0.35">
      <c r="A6" t="str">
        <f>DATABASE!$F6&amp;DATABASE!$G6&amp;DATABASE!$N6</f>
        <v>GUSHEGULALGUYUSSIF FUSHEINI</v>
      </c>
      <c r="B6" s="91">
        <f t="shared" si="4"/>
        <v>4</v>
      </c>
      <c r="C6" s="112" t="str">
        <f t="shared" si="0"/>
        <v>GULARAYF4</v>
      </c>
      <c r="D6" s="83" t="s">
        <v>68</v>
      </c>
      <c r="E6" s="83" t="s">
        <v>69</v>
      </c>
      <c r="F6" s="83" t="s">
        <v>50</v>
      </c>
      <c r="G6" s="83" t="s">
        <v>65</v>
      </c>
      <c r="H6" s="84">
        <v>20</v>
      </c>
      <c r="I6" s="84">
        <v>2019</v>
      </c>
      <c r="J6" s="84" t="s">
        <v>52</v>
      </c>
      <c r="K6" s="85" t="s">
        <v>70</v>
      </c>
      <c r="L6" s="84" t="s">
        <v>71</v>
      </c>
      <c r="M6" s="84"/>
      <c r="N6" s="86" t="s">
        <v>67</v>
      </c>
      <c r="O6" s="84" t="s">
        <v>56</v>
      </c>
      <c r="P6" s="84">
        <v>1</v>
      </c>
      <c r="Q6" s="84">
        <v>6</v>
      </c>
      <c r="R6" s="87">
        <f t="shared" si="1"/>
        <v>2.4281667341157425</v>
      </c>
      <c r="S6" s="84">
        <v>6</v>
      </c>
      <c r="T6" s="84">
        <f t="shared" si="2"/>
        <v>600</v>
      </c>
      <c r="U6" s="84">
        <v>8</v>
      </c>
      <c r="V6" s="84">
        <v>0</v>
      </c>
      <c r="W6" s="84">
        <f t="shared" si="3"/>
        <v>6</v>
      </c>
      <c r="X6" s="92">
        <v>43651</v>
      </c>
      <c r="Y6" s="89">
        <v>43647</v>
      </c>
      <c r="Z6" s="84"/>
      <c r="AA6" s="90"/>
    </row>
    <row r="7" spans="1:27" x14ac:dyDescent="0.35">
      <c r="A7" t="str">
        <f>DATABASE!$F7&amp;DATABASE!$G7&amp;DATABASE!$N7</f>
        <v>GUSHEGULALGUYUSSIF FUSHEINI</v>
      </c>
      <c r="B7" s="93">
        <f t="shared" si="4"/>
        <v>5</v>
      </c>
      <c r="C7" s="99" t="str">
        <f t="shared" si="0"/>
        <v>GULAYUYF5</v>
      </c>
      <c r="D7" s="73" t="s">
        <v>72</v>
      </c>
      <c r="E7" s="73" t="s">
        <v>73</v>
      </c>
      <c r="F7" s="73" t="s">
        <v>50</v>
      </c>
      <c r="G7" s="73" t="s">
        <v>65</v>
      </c>
      <c r="H7" s="74">
        <v>32</v>
      </c>
      <c r="I7" s="74">
        <v>2019</v>
      </c>
      <c r="J7" s="74" t="s">
        <v>52</v>
      </c>
      <c r="K7" s="73" t="s">
        <v>53</v>
      </c>
      <c r="L7" s="74" t="s">
        <v>74</v>
      </c>
      <c r="M7" s="74"/>
      <c r="N7" s="77" t="s">
        <v>67</v>
      </c>
      <c r="O7" s="74" t="s">
        <v>56</v>
      </c>
      <c r="P7" s="74">
        <v>2</v>
      </c>
      <c r="Q7" s="74">
        <v>7</v>
      </c>
      <c r="R7" s="78">
        <f t="shared" si="1"/>
        <v>2.8328611898016995</v>
      </c>
      <c r="S7" s="74">
        <v>44</v>
      </c>
      <c r="T7" s="74">
        <f t="shared" si="2"/>
        <v>4400</v>
      </c>
      <c r="U7" s="74">
        <v>49</v>
      </c>
      <c r="V7" s="74">
        <v>0</v>
      </c>
      <c r="W7" s="74">
        <f t="shared" si="3"/>
        <v>7</v>
      </c>
      <c r="X7" s="79">
        <v>43654</v>
      </c>
      <c r="Y7" s="80">
        <v>43647</v>
      </c>
      <c r="Z7" s="74"/>
      <c r="AA7" s="81"/>
    </row>
    <row r="8" spans="1:27" x14ac:dyDescent="0.35">
      <c r="A8" t="str">
        <f>DATABASE!$F8&amp;DATABASE!$G8&amp;DATABASE!$N8</f>
        <v>GUSHEGULALGUYUSSIF FUSHEINI</v>
      </c>
      <c r="B8" s="94">
        <f t="shared" si="4"/>
        <v>6</v>
      </c>
      <c r="C8" s="100" t="str">
        <f t="shared" si="0"/>
        <v>GULAARYF6</v>
      </c>
      <c r="D8" s="83" t="s">
        <v>75</v>
      </c>
      <c r="E8" s="83" t="s">
        <v>76</v>
      </c>
      <c r="F8" s="83" t="s">
        <v>50</v>
      </c>
      <c r="G8" s="83" t="s">
        <v>65</v>
      </c>
      <c r="H8" s="84">
        <v>40</v>
      </c>
      <c r="I8" s="84">
        <v>2019</v>
      </c>
      <c r="J8" s="84" t="s">
        <v>52</v>
      </c>
      <c r="K8" s="83" t="s">
        <v>70</v>
      </c>
      <c r="L8" s="84" t="s">
        <v>77</v>
      </c>
      <c r="M8" s="84"/>
      <c r="N8" s="86" t="s">
        <v>67</v>
      </c>
      <c r="O8" s="84" t="s">
        <v>56</v>
      </c>
      <c r="P8" s="84">
        <v>2</v>
      </c>
      <c r="Q8" s="84">
        <v>3</v>
      </c>
      <c r="R8" s="87">
        <f t="shared" si="1"/>
        <v>1.2140833670578712</v>
      </c>
      <c r="S8" s="84">
        <v>19</v>
      </c>
      <c r="T8" s="84">
        <f t="shared" si="2"/>
        <v>1900</v>
      </c>
      <c r="U8" s="84">
        <v>24</v>
      </c>
      <c r="V8" s="84">
        <v>0</v>
      </c>
      <c r="W8" s="84">
        <f t="shared" si="3"/>
        <v>3</v>
      </c>
      <c r="X8" s="88">
        <v>43652</v>
      </c>
      <c r="Y8" s="89">
        <v>43647</v>
      </c>
      <c r="Z8" s="84"/>
      <c r="AA8" s="90"/>
    </row>
    <row r="9" spans="1:27" x14ac:dyDescent="0.35">
      <c r="A9" t="str">
        <f>DATABASE!$F9&amp;DATABASE!$G9&amp;DATABASE!$N9</f>
        <v>GUSHEGULALGUYUSSIF FUSHEINI</v>
      </c>
      <c r="B9" s="93">
        <f t="shared" si="4"/>
        <v>7</v>
      </c>
      <c r="C9" s="99" t="str">
        <f t="shared" si="0"/>
        <v>GULAALYF7</v>
      </c>
      <c r="D9" s="73" t="s">
        <v>73</v>
      </c>
      <c r="E9" s="73" t="s">
        <v>78</v>
      </c>
      <c r="F9" s="73" t="s">
        <v>50</v>
      </c>
      <c r="G9" s="73" t="s">
        <v>65</v>
      </c>
      <c r="H9" s="74">
        <v>35</v>
      </c>
      <c r="I9" s="74">
        <v>2019</v>
      </c>
      <c r="J9" s="74" t="s">
        <v>52</v>
      </c>
      <c r="K9" s="73" t="s">
        <v>53</v>
      </c>
      <c r="L9" s="74" t="s">
        <v>79</v>
      </c>
      <c r="M9" s="74"/>
      <c r="N9" s="77" t="s">
        <v>67</v>
      </c>
      <c r="O9" s="74" t="s">
        <v>56</v>
      </c>
      <c r="P9" s="74">
        <v>2</v>
      </c>
      <c r="Q9" s="74">
        <v>6</v>
      </c>
      <c r="R9" s="78">
        <f t="shared" si="1"/>
        <v>2.4281667341157425</v>
      </c>
      <c r="S9" s="74">
        <v>40</v>
      </c>
      <c r="T9" s="74">
        <f t="shared" si="2"/>
        <v>4000</v>
      </c>
      <c r="U9" s="74">
        <v>45</v>
      </c>
      <c r="V9" s="74">
        <v>0</v>
      </c>
      <c r="W9" s="74">
        <f t="shared" si="3"/>
        <v>6</v>
      </c>
      <c r="X9" s="79">
        <v>43652</v>
      </c>
      <c r="Y9" s="80">
        <v>43647</v>
      </c>
      <c r="Z9" s="74"/>
      <c r="AA9" s="81"/>
    </row>
    <row r="10" spans="1:27" x14ac:dyDescent="0.35">
      <c r="A10" t="str">
        <f>DATABASE!$F10&amp;DATABASE!$G10&amp;DATABASE!$N10</f>
        <v>GUSHEGULALGUYUSSIF FUSHEINI</v>
      </c>
      <c r="B10" s="94">
        <f t="shared" si="4"/>
        <v>8</v>
      </c>
      <c r="C10" s="100" t="str">
        <f t="shared" si="0"/>
        <v>GULAAMYF8</v>
      </c>
      <c r="D10" s="83" t="s">
        <v>80</v>
      </c>
      <c r="E10" s="83" t="s">
        <v>81</v>
      </c>
      <c r="F10" s="83" t="s">
        <v>50</v>
      </c>
      <c r="G10" s="83" t="s">
        <v>65</v>
      </c>
      <c r="H10" s="84">
        <v>28</v>
      </c>
      <c r="I10" s="84">
        <v>2019</v>
      </c>
      <c r="J10" s="84" t="s">
        <v>52</v>
      </c>
      <c r="K10" s="83" t="s">
        <v>70</v>
      </c>
      <c r="L10" s="84" t="s">
        <v>82</v>
      </c>
      <c r="M10" s="84"/>
      <c r="N10" s="86" t="s">
        <v>67</v>
      </c>
      <c r="O10" s="84" t="s">
        <v>56</v>
      </c>
      <c r="P10" s="84">
        <v>2</v>
      </c>
      <c r="Q10" s="84">
        <v>3</v>
      </c>
      <c r="R10" s="87">
        <f t="shared" si="1"/>
        <v>1.2140833670578712</v>
      </c>
      <c r="S10" s="84">
        <v>18</v>
      </c>
      <c r="T10" s="84">
        <f t="shared" si="2"/>
        <v>1800</v>
      </c>
      <c r="U10" s="84">
        <v>23</v>
      </c>
      <c r="V10" s="84">
        <v>0</v>
      </c>
      <c r="W10" s="84">
        <f t="shared" si="3"/>
        <v>3</v>
      </c>
      <c r="X10" s="88">
        <v>43652</v>
      </c>
      <c r="Y10" s="89">
        <v>43647</v>
      </c>
      <c r="Z10" s="84"/>
      <c r="AA10" s="90"/>
    </row>
    <row r="11" spans="1:27" x14ac:dyDescent="0.35">
      <c r="A11" t="str">
        <f>DATABASE!$F11&amp;DATABASE!$G11&amp;DATABASE!$N11</f>
        <v>GUSHEGULALGUYUSSIF FUSHEINI</v>
      </c>
      <c r="B11" s="93">
        <f t="shared" si="4"/>
        <v>9</v>
      </c>
      <c r="C11" s="99" t="str">
        <f t="shared" si="0"/>
        <v>GULAABYF9</v>
      </c>
      <c r="D11" s="73" t="s">
        <v>78</v>
      </c>
      <c r="E11" s="73" t="s">
        <v>83</v>
      </c>
      <c r="F11" s="73" t="s">
        <v>50</v>
      </c>
      <c r="G11" s="73" t="s">
        <v>65</v>
      </c>
      <c r="H11" s="74">
        <v>28</v>
      </c>
      <c r="I11" s="74">
        <v>2019</v>
      </c>
      <c r="J11" s="74" t="s">
        <v>52</v>
      </c>
      <c r="K11" s="73" t="s">
        <v>53</v>
      </c>
      <c r="L11" s="74" t="s">
        <v>84</v>
      </c>
      <c r="M11" s="74"/>
      <c r="N11" s="77" t="s">
        <v>67</v>
      </c>
      <c r="O11" s="74" t="s">
        <v>56</v>
      </c>
      <c r="P11" s="74">
        <v>1</v>
      </c>
      <c r="Q11" s="74">
        <v>5</v>
      </c>
      <c r="R11" s="78">
        <f t="shared" si="1"/>
        <v>2.0234722784297854</v>
      </c>
      <c r="S11" s="74">
        <v>31</v>
      </c>
      <c r="T11" s="95">
        <f t="shared" si="2"/>
        <v>3100</v>
      </c>
      <c r="U11" s="74">
        <v>33</v>
      </c>
      <c r="V11" s="74">
        <v>0</v>
      </c>
      <c r="W11" s="74">
        <f t="shared" si="3"/>
        <v>5</v>
      </c>
      <c r="X11" s="79">
        <v>43653</v>
      </c>
      <c r="Y11" s="80">
        <v>43647</v>
      </c>
      <c r="Z11" s="74"/>
      <c r="AA11" s="81"/>
    </row>
    <row r="12" spans="1:27" x14ac:dyDescent="0.35">
      <c r="A12" t="str">
        <f>DATABASE!$F12&amp;DATABASE!$G12&amp;DATABASE!$N12</f>
        <v>GUSHEGULALGUYUSSIF FUSHEINI</v>
      </c>
      <c r="B12" s="94">
        <f t="shared" si="4"/>
        <v>10</v>
      </c>
      <c r="C12" s="100" t="str">
        <f t="shared" si="0"/>
        <v>GULAIMYF10</v>
      </c>
      <c r="D12" s="83" t="s">
        <v>85</v>
      </c>
      <c r="E12" s="83" t="s">
        <v>58</v>
      </c>
      <c r="F12" s="83" t="s">
        <v>50</v>
      </c>
      <c r="G12" s="83" t="s">
        <v>65</v>
      </c>
      <c r="H12" s="84">
        <v>35</v>
      </c>
      <c r="I12" s="84">
        <v>2019</v>
      </c>
      <c r="J12" s="84" t="s">
        <v>52</v>
      </c>
      <c r="K12" s="83" t="s">
        <v>53</v>
      </c>
      <c r="L12" s="84" t="s">
        <v>86</v>
      </c>
      <c r="M12" s="84"/>
      <c r="N12" s="86" t="s">
        <v>67</v>
      </c>
      <c r="O12" s="84" t="s">
        <v>56</v>
      </c>
      <c r="P12" s="84">
        <v>1</v>
      </c>
      <c r="Q12" s="84">
        <v>5</v>
      </c>
      <c r="R12" s="87">
        <f t="shared" si="1"/>
        <v>2.0234722784297854</v>
      </c>
      <c r="S12" s="84">
        <v>28</v>
      </c>
      <c r="T12" s="96">
        <f t="shared" si="2"/>
        <v>2800</v>
      </c>
      <c r="U12" s="84">
        <v>33</v>
      </c>
      <c r="V12" s="84">
        <v>0</v>
      </c>
      <c r="W12" s="84">
        <f t="shared" si="3"/>
        <v>5</v>
      </c>
      <c r="X12" s="88">
        <v>43654</v>
      </c>
      <c r="Y12" s="89">
        <v>43647</v>
      </c>
      <c r="Z12" s="84"/>
      <c r="AA12" s="90"/>
    </row>
    <row r="13" spans="1:27" x14ac:dyDescent="0.35">
      <c r="A13" t="str">
        <f>DATABASE!$F13&amp;DATABASE!$G13&amp;DATABASE!$N13</f>
        <v>GUSHEGULALGUYUSSIF FUSHEINI</v>
      </c>
      <c r="B13" s="93">
        <f t="shared" si="4"/>
        <v>11</v>
      </c>
      <c r="C13" s="99" t="str">
        <f t="shared" si="0"/>
        <v>GULAADYF11</v>
      </c>
      <c r="D13" s="73" t="s">
        <v>85</v>
      </c>
      <c r="E13" s="73" t="s">
        <v>87</v>
      </c>
      <c r="F13" s="73" t="s">
        <v>50</v>
      </c>
      <c r="G13" s="73" t="s">
        <v>65</v>
      </c>
      <c r="H13" s="74">
        <v>30</v>
      </c>
      <c r="I13" s="74">
        <v>2019</v>
      </c>
      <c r="J13" s="74" t="s">
        <v>52</v>
      </c>
      <c r="K13" s="73" t="s">
        <v>53</v>
      </c>
      <c r="L13" s="74" t="s">
        <v>88</v>
      </c>
      <c r="M13" s="74"/>
      <c r="N13" s="77" t="s">
        <v>67</v>
      </c>
      <c r="O13" s="74" t="s">
        <v>56</v>
      </c>
      <c r="P13" s="74">
        <v>2</v>
      </c>
      <c r="Q13" s="74">
        <v>7</v>
      </c>
      <c r="R13" s="78">
        <f t="shared" si="1"/>
        <v>2.8328611898016995</v>
      </c>
      <c r="S13" s="74">
        <v>49</v>
      </c>
      <c r="T13" s="95">
        <f t="shared" si="2"/>
        <v>4900</v>
      </c>
      <c r="U13" s="74">
        <v>53</v>
      </c>
      <c r="V13" s="74">
        <v>0</v>
      </c>
      <c r="W13" s="74">
        <f t="shared" si="3"/>
        <v>7</v>
      </c>
      <c r="X13" s="79">
        <v>43653</v>
      </c>
      <c r="Y13" s="80">
        <v>43647</v>
      </c>
      <c r="Z13" s="74"/>
      <c r="AA13" s="81"/>
    </row>
    <row r="14" spans="1:27" x14ac:dyDescent="0.35">
      <c r="A14" t="str">
        <f>DATABASE!$F14&amp;DATABASE!$G14&amp;DATABASE!$N14</f>
        <v>GUSHEGULALGUYUSSIF FUSHEINI</v>
      </c>
      <c r="B14" s="94">
        <f t="shared" si="4"/>
        <v>12</v>
      </c>
      <c r="C14" s="100" t="str">
        <f t="shared" si="0"/>
        <v>GULAJIYF12</v>
      </c>
      <c r="D14" s="83" t="s">
        <v>78</v>
      </c>
      <c r="E14" s="83" t="s">
        <v>89</v>
      </c>
      <c r="F14" s="83" t="s">
        <v>50</v>
      </c>
      <c r="G14" s="83" t="s">
        <v>65</v>
      </c>
      <c r="H14" s="84">
        <v>32</v>
      </c>
      <c r="I14" s="84">
        <v>2019</v>
      </c>
      <c r="J14" s="84" t="s">
        <v>52</v>
      </c>
      <c r="K14" s="83" t="s">
        <v>53</v>
      </c>
      <c r="L14" s="84" t="s">
        <v>90</v>
      </c>
      <c r="M14" s="84"/>
      <c r="N14" s="86" t="s">
        <v>67</v>
      </c>
      <c r="O14" s="84" t="s">
        <v>56</v>
      </c>
      <c r="P14" s="84">
        <v>1</v>
      </c>
      <c r="Q14" s="84">
        <v>3</v>
      </c>
      <c r="R14" s="87">
        <f t="shared" si="1"/>
        <v>1.2140833670578712</v>
      </c>
      <c r="S14" s="84">
        <v>18</v>
      </c>
      <c r="T14" s="96">
        <f t="shared" si="2"/>
        <v>1800</v>
      </c>
      <c r="U14" s="84">
        <v>20</v>
      </c>
      <c r="V14" s="84">
        <v>0</v>
      </c>
      <c r="W14" s="84">
        <f t="shared" si="3"/>
        <v>3</v>
      </c>
      <c r="X14" s="88">
        <v>43653</v>
      </c>
      <c r="Y14" s="89">
        <v>43647</v>
      </c>
      <c r="Z14" s="84"/>
      <c r="AA14" s="90"/>
    </row>
    <row r="15" spans="1:27" x14ac:dyDescent="0.35">
      <c r="A15" t="str">
        <f>DATABASE!$F15&amp;DATABASE!$G15&amp;DATABASE!$N15</f>
        <v>GUSHEGUTUGBANGIDDRISU TIA NANYANDOW</v>
      </c>
      <c r="B15" s="93">
        <f t="shared" si="4"/>
        <v>13</v>
      </c>
      <c r="C15" s="99" t="str">
        <f t="shared" si="0"/>
        <v>GUTUASIT13</v>
      </c>
      <c r="D15" s="73" t="s">
        <v>91</v>
      </c>
      <c r="E15" s="73" t="s">
        <v>92</v>
      </c>
      <c r="F15" s="73" t="s">
        <v>50</v>
      </c>
      <c r="G15" s="73" t="s">
        <v>93</v>
      </c>
      <c r="H15" s="74">
        <v>41</v>
      </c>
      <c r="I15" s="74">
        <v>2019</v>
      </c>
      <c r="J15" s="74" t="s">
        <v>52</v>
      </c>
      <c r="K15" s="73" t="s">
        <v>70</v>
      </c>
      <c r="L15" s="74" t="s">
        <v>94</v>
      </c>
      <c r="M15" s="74"/>
      <c r="N15" s="77" t="s">
        <v>95</v>
      </c>
      <c r="O15" s="74" t="s">
        <v>56</v>
      </c>
      <c r="P15" s="74">
        <v>1</v>
      </c>
      <c r="Q15" s="74">
        <v>1</v>
      </c>
      <c r="R15" s="78">
        <f t="shared" si="1"/>
        <v>0.40469445568595708</v>
      </c>
      <c r="S15" s="74">
        <v>5</v>
      </c>
      <c r="T15" s="95">
        <f t="shared" si="2"/>
        <v>500</v>
      </c>
      <c r="U15" s="74">
        <v>10</v>
      </c>
      <c r="V15" s="74">
        <v>0</v>
      </c>
      <c r="W15" s="74">
        <f t="shared" si="3"/>
        <v>1</v>
      </c>
      <c r="X15" s="79">
        <v>43653</v>
      </c>
      <c r="Y15" s="80">
        <v>43647</v>
      </c>
      <c r="Z15" s="74"/>
      <c r="AA15" s="81"/>
    </row>
    <row r="16" spans="1:27" x14ac:dyDescent="0.35">
      <c r="A16" t="str">
        <f>DATABASE!$F16&amp;DATABASE!$G16&amp;DATABASE!$N16</f>
        <v>GUSHEGUTUGBANGIDDRISU TIA NANYANDOW</v>
      </c>
      <c r="B16" s="94">
        <f t="shared" si="4"/>
        <v>14</v>
      </c>
      <c r="C16" s="100" t="str">
        <f t="shared" si="0"/>
        <v>GUTUNUIT14</v>
      </c>
      <c r="D16" s="83" t="s">
        <v>59</v>
      </c>
      <c r="E16" s="83" t="s">
        <v>96</v>
      </c>
      <c r="F16" s="83" t="s">
        <v>50</v>
      </c>
      <c r="G16" s="83" t="s">
        <v>93</v>
      </c>
      <c r="H16" s="84">
        <v>19</v>
      </c>
      <c r="I16" s="84">
        <v>2019</v>
      </c>
      <c r="J16" s="84" t="s">
        <v>52</v>
      </c>
      <c r="K16" s="83" t="s">
        <v>53</v>
      </c>
      <c r="L16" s="84" t="s">
        <v>97</v>
      </c>
      <c r="M16" s="84"/>
      <c r="N16" s="86" t="s">
        <v>95</v>
      </c>
      <c r="O16" s="84" t="s">
        <v>56</v>
      </c>
      <c r="P16" s="84">
        <v>1</v>
      </c>
      <c r="Q16" s="84">
        <v>1</v>
      </c>
      <c r="R16" s="87">
        <f t="shared" si="1"/>
        <v>0.40469445568595708</v>
      </c>
      <c r="S16" s="84">
        <v>4</v>
      </c>
      <c r="T16" s="96">
        <f t="shared" si="2"/>
        <v>400</v>
      </c>
      <c r="U16" s="84">
        <v>8</v>
      </c>
      <c r="V16" s="84">
        <v>0</v>
      </c>
      <c r="W16" s="84">
        <f t="shared" si="3"/>
        <v>1</v>
      </c>
      <c r="X16" s="88">
        <v>43653</v>
      </c>
      <c r="Y16" s="89">
        <v>43647</v>
      </c>
      <c r="Z16" s="84"/>
      <c r="AA16" s="90"/>
    </row>
    <row r="17" spans="1:27" x14ac:dyDescent="0.35">
      <c r="A17" t="str">
        <f>DATABASE!$F17&amp;DATABASE!$G17&amp;DATABASE!$N17</f>
        <v>GUSHEGUTUGBANGIDDRISU TIA NANYANDOW</v>
      </c>
      <c r="B17" s="93">
        <f t="shared" si="4"/>
        <v>15</v>
      </c>
      <c r="C17" s="99" t="str">
        <f t="shared" si="0"/>
        <v>GUTUAMIT15</v>
      </c>
      <c r="D17" s="73" t="s">
        <v>91</v>
      </c>
      <c r="E17" s="73" t="s">
        <v>98</v>
      </c>
      <c r="F17" s="73" t="s">
        <v>50</v>
      </c>
      <c r="G17" s="73" t="s">
        <v>93</v>
      </c>
      <c r="H17" s="74">
        <v>30</v>
      </c>
      <c r="I17" s="74">
        <v>2019</v>
      </c>
      <c r="J17" s="74" t="s">
        <v>52</v>
      </c>
      <c r="K17" s="73" t="s">
        <v>53</v>
      </c>
      <c r="L17" s="74" t="s">
        <v>99</v>
      </c>
      <c r="M17" s="74"/>
      <c r="N17" s="77" t="s">
        <v>95</v>
      </c>
      <c r="O17" s="74" t="s">
        <v>56</v>
      </c>
      <c r="P17" s="74">
        <v>1</v>
      </c>
      <c r="Q17" s="74">
        <v>1</v>
      </c>
      <c r="R17" s="78">
        <f t="shared" si="1"/>
        <v>0.40469445568595708</v>
      </c>
      <c r="S17" s="74">
        <v>3</v>
      </c>
      <c r="T17" s="95">
        <f t="shared" si="2"/>
        <v>300</v>
      </c>
      <c r="U17" s="74">
        <v>4</v>
      </c>
      <c r="V17" s="74">
        <v>0</v>
      </c>
      <c r="W17" s="74">
        <f t="shared" si="3"/>
        <v>1</v>
      </c>
      <c r="X17" s="79">
        <v>43653</v>
      </c>
      <c r="Y17" s="80">
        <v>43647</v>
      </c>
      <c r="Z17" s="74"/>
      <c r="AA17" s="81"/>
    </row>
    <row r="18" spans="1:27" x14ac:dyDescent="0.35">
      <c r="A18" t="str">
        <f>DATABASE!$F18&amp;DATABASE!$G18&amp;DATABASE!$N18</f>
        <v>GUSHEGUTUGBANGIDDRISU TIA NANYANDOW</v>
      </c>
      <c r="B18" s="94">
        <f t="shared" si="4"/>
        <v>16</v>
      </c>
      <c r="C18" s="100" t="str">
        <f t="shared" si="0"/>
        <v>GUTUSAIT16</v>
      </c>
      <c r="D18" s="83" t="s">
        <v>91</v>
      </c>
      <c r="E18" s="83" t="s">
        <v>100</v>
      </c>
      <c r="F18" s="83" t="s">
        <v>50</v>
      </c>
      <c r="G18" s="83" t="s">
        <v>93</v>
      </c>
      <c r="H18" s="84">
        <v>24</v>
      </c>
      <c r="I18" s="84">
        <v>2019</v>
      </c>
      <c r="J18" s="84" t="s">
        <v>52</v>
      </c>
      <c r="K18" s="83" t="s">
        <v>53</v>
      </c>
      <c r="L18" s="84" t="s">
        <v>101</v>
      </c>
      <c r="M18" s="84"/>
      <c r="N18" s="86" t="s">
        <v>95</v>
      </c>
      <c r="O18" s="84" t="s">
        <v>56</v>
      </c>
      <c r="P18" s="84">
        <v>1</v>
      </c>
      <c r="Q18" s="84">
        <v>2</v>
      </c>
      <c r="R18" s="87">
        <f t="shared" si="1"/>
        <v>0.80938891137191415</v>
      </c>
      <c r="S18" s="84">
        <v>7</v>
      </c>
      <c r="T18" s="96">
        <f t="shared" si="2"/>
        <v>700</v>
      </c>
      <c r="U18" s="84">
        <v>13</v>
      </c>
      <c r="V18" s="84">
        <v>0</v>
      </c>
      <c r="W18" s="84">
        <f t="shared" si="3"/>
        <v>2</v>
      </c>
      <c r="X18" s="88">
        <v>43653</v>
      </c>
      <c r="Y18" s="89">
        <v>43647</v>
      </c>
      <c r="Z18" s="84"/>
      <c r="AA18" s="90"/>
    </row>
    <row r="19" spans="1:27" x14ac:dyDescent="0.35">
      <c r="A19" t="str">
        <f>DATABASE!$F19&amp;DATABASE!$G19&amp;DATABASE!$N19</f>
        <v>GUSHEGUTUGBANGIDDRISU TIA NANYANDOW</v>
      </c>
      <c r="B19" s="93">
        <f t="shared" si="4"/>
        <v>17</v>
      </c>
      <c r="C19" s="99" t="str">
        <f t="shared" si="0"/>
        <v>GUTURAIT17</v>
      </c>
      <c r="D19" s="73" t="s">
        <v>72</v>
      </c>
      <c r="E19" s="73" t="s">
        <v>102</v>
      </c>
      <c r="F19" s="73" t="s">
        <v>50</v>
      </c>
      <c r="G19" s="73" t="s">
        <v>93</v>
      </c>
      <c r="H19" s="74">
        <v>20</v>
      </c>
      <c r="I19" s="74">
        <v>2019</v>
      </c>
      <c r="J19" s="74" t="s">
        <v>103</v>
      </c>
      <c r="K19" s="73" t="s">
        <v>70</v>
      </c>
      <c r="L19" s="74" t="s">
        <v>104</v>
      </c>
      <c r="M19" s="74"/>
      <c r="N19" s="77" t="s">
        <v>95</v>
      </c>
      <c r="O19" s="74" t="s">
        <v>56</v>
      </c>
      <c r="P19" s="74">
        <v>1</v>
      </c>
      <c r="Q19" s="74">
        <v>1</v>
      </c>
      <c r="R19" s="78">
        <f t="shared" si="1"/>
        <v>0.40469445568595708</v>
      </c>
      <c r="S19" s="74">
        <v>5</v>
      </c>
      <c r="T19" s="95">
        <f t="shared" si="2"/>
        <v>500</v>
      </c>
      <c r="U19" s="74">
        <v>8</v>
      </c>
      <c r="V19" s="74">
        <v>0</v>
      </c>
      <c r="W19" s="74">
        <f t="shared" si="3"/>
        <v>1</v>
      </c>
      <c r="X19" s="79">
        <v>43653</v>
      </c>
      <c r="Y19" s="80">
        <v>43647</v>
      </c>
      <c r="Z19" s="74"/>
      <c r="AA19" s="81"/>
    </row>
    <row r="20" spans="1:27" x14ac:dyDescent="0.35">
      <c r="A20" t="str">
        <f>DATABASE!$F20&amp;DATABASE!$G20&amp;DATABASE!$N20</f>
        <v>GUSHEGUTUGBANGIDDRISU TIA NANYANDOW</v>
      </c>
      <c r="B20" s="94">
        <f t="shared" si="4"/>
        <v>18</v>
      </c>
      <c r="C20" s="100" t="str">
        <f t="shared" si="0"/>
        <v>GUTUIDIT18</v>
      </c>
      <c r="D20" s="83" t="s">
        <v>78</v>
      </c>
      <c r="E20" s="83" t="s">
        <v>91</v>
      </c>
      <c r="F20" s="83" t="s">
        <v>50</v>
      </c>
      <c r="G20" s="83" t="s">
        <v>93</v>
      </c>
      <c r="H20" s="84">
        <v>20</v>
      </c>
      <c r="I20" s="84">
        <v>2019</v>
      </c>
      <c r="J20" s="84" t="s">
        <v>103</v>
      </c>
      <c r="K20" s="83" t="s">
        <v>53</v>
      </c>
      <c r="L20" s="84" t="s">
        <v>104</v>
      </c>
      <c r="M20" s="84"/>
      <c r="N20" s="86" t="s">
        <v>95</v>
      </c>
      <c r="O20" s="84" t="s">
        <v>56</v>
      </c>
      <c r="P20" s="84">
        <v>1</v>
      </c>
      <c r="Q20" s="84">
        <v>1</v>
      </c>
      <c r="R20" s="87">
        <f t="shared" si="1"/>
        <v>0.40469445568595708</v>
      </c>
      <c r="S20" s="84">
        <v>5</v>
      </c>
      <c r="T20" s="96">
        <f t="shared" si="2"/>
        <v>500</v>
      </c>
      <c r="U20" s="84">
        <v>10</v>
      </c>
      <c r="V20" s="84">
        <v>0</v>
      </c>
      <c r="W20" s="84">
        <f t="shared" si="3"/>
        <v>1</v>
      </c>
      <c r="X20" s="88">
        <v>43653</v>
      </c>
      <c r="Y20" s="89">
        <v>43647</v>
      </c>
      <c r="Z20" s="84"/>
      <c r="AA20" s="90"/>
    </row>
    <row r="21" spans="1:27" x14ac:dyDescent="0.35">
      <c r="A21" t="str">
        <f>DATABASE!$F21&amp;DATABASE!$G21&amp;DATABASE!$N21</f>
        <v>GUSHEGUTUGBANGIDDRISU TIA NANYANDOW</v>
      </c>
      <c r="B21" s="93">
        <f t="shared" si="4"/>
        <v>19</v>
      </c>
      <c r="C21" s="99" t="str">
        <f t="shared" si="0"/>
        <v>GUTUYAIT19</v>
      </c>
      <c r="D21" s="73" t="s">
        <v>78</v>
      </c>
      <c r="E21" s="73" t="s">
        <v>75</v>
      </c>
      <c r="F21" s="73" t="s">
        <v>50</v>
      </c>
      <c r="G21" s="73" t="s">
        <v>93</v>
      </c>
      <c r="H21" s="74">
        <v>21</v>
      </c>
      <c r="I21" s="74">
        <v>2019</v>
      </c>
      <c r="J21" s="74" t="s">
        <v>103</v>
      </c>
      <c r="K21" s="73" t="s">
        <v>53</v>
      </c>
      <c r="L21" s="74" t="s">
        <v>104</v>
      </c>
      <c r="M21" s="74"/>
      <c r="N21" s="77" t="s">
        <v>95</v>
      </c>
      <c r="O21" s="74" t="s">
        <v>56</v>
      </c>
      <c r="P21" s="74">
        <v>1</v>
      </c>
      <c r="Q21" s="74">
        <v>1</v>
      </c>
      <c r="R21" s="78">
        <f t="shared" si="1"/>
        <v>0.40469445568595708</v>
      </c>
      <c r="S21" s="74">
        <v>4</v>
      </c>
      <c r="T21" s="95">
        <f t="shared" si="2"/>
        <v>400</v>
      </c>
      <c r="U21" s="74">
        <v>8</v>
      </c>
      <c r="V21" s="74">
        <v>0</v>
      </c>
      <c r="W21" s="74">
        <f t="shared" si="3"/>
        <v>1</v>
      </c>
      <c r="X21" s="79">
        <v>43653</v>
      </c>
      <c r="Y21" s="80">
        <v>43647</v>
      </c>
      <c r="Z21" s="74"/>
      <c r="AA21" s="81"/>
    </row>
    <row r="22" spans="1:27" x14ac:dyDescent="0.35">
      <c r="A22" t="str">
        <f>DATABASE!$F22&amp;DATABASE!$G22&amp;DATABASE!$N22</f>
        <v>GUSHEGUTUGBANGIDDRISU TIA NANYANDOW</v>
      </c>
      <c r="B22" s="94">
        <f t="shared" si="4"/>
        <v>20</v>
      </c>
      <c r="C22" s="100" t="str">
        <f t="shared" si="0"/>
        <v>GUTUFUIT20</v>
      </c>
      <c r="D22" s="83" t="s">
        <v>105</v>
      </c>
      <c r="E22" s="83" t="s">
        <v>72</v>
      </c>
      <c r="F22" s="83" t="s">
        <v>50</v>
      </c>
      <c r="G22" s="83" t="s">
        <v>93</v>
      </c>
      <c r="H22" s="84">
        <v>21</v>
      </c>
      <c r="I22" s="84">
        <v>2019</v>
      </c>
      <c r="J22" s="84" t="s">
        <v>52</v>
      </c>
      <c r="K22" s="83" t="s">
        <v>70</v>
      </c>
      <c r="L22" s="84" t="s">
        <v>106</v>
      </c>
      <c r="M22" s="84"/>
      <c r="N22" s="86" t="s">
        <v>95</v>
      </c>
      <c r="O22" s="84" t="s">
        <v>56</v>
      </c>
      <c r="P22" s="84">
        <v>1</v>
      </c>
      <c r="Q22" s="84">
        <v>1</v>
      </c>
      <c r="R22" s="87">
        <f t="shared" si="1"/>
        <v>0.40469445568595708</v>
      </c>
      <c r="S22" s="84">
        <v>5</v>
      </c>
      <c r="T22" s="96">
        <f t="shared" si="2"/>
        <v>500</v>
      </c>
      <c r="U22" s="84">
        <v>10</v>
      </c>
      <c r="V22" s="84">
        <v>0</v>
      </c>
      <c r="W22" s="84">
        <f t="shared" si="3"/>
        <v>1</v>
      </c>
      <c r="X22" s="88">
        <v>43653</v>
      </c>
      <c r="Y22" s="89">
        <v>43647</v>
      </c>
      <c r="Z22" s="84"/>
      <c r="AA22" s="90"/>
    </row>
    <row r="23" spans="1:27" x14ac:dyDescent="0.35">
      <c r="A23" t="str">
        <f>DATABASE!$F23&amp;DATABASE!$G23&amp;DATABASE!$N23</f>
        <v>GUSHEGUTUGBANGIDDRISU TIA NANYANDOW</v>
      </c>
      <c r="B23" s="93">
        <f t="shared" si="4"/>
        <v>21</v>
      </c>
      <c r="C23" s="99" t="str">
        <f t="shared" si="0"/>
        <v>GUTUIDIT21</v>
      </c>
      <c r="D23" s="73" t="s">
        <v>107</v>
      </c>
      <c r="E23" s="73" t="s">
        <v>91</v>
      </c>
      <c r="F23" s="73" t="s">
        <v>50</v>
      </c>
      <c r="G23" s="73" t="s">
        <v>93</v>
      </c>
      <c r="H23" s="74">
        <v>23</v>
      </c>
      <c r="I23" s="74">
        <v>2019</v>
      </c>
      <c r="J23" s="74" t="s">
        <v>52</v>
      </c>
      <c r="K23" s="73" t="s">
        <v>70</v>
      </c>
      <c r="L23" s="74" t="s">
        <v>108</v>
      </c>
      <c r="M23" s="74"/>
      <c r="N23" s="77" t="s">
        <v>95</v>
      </c>
      <c r="O23" s="74" t="s">
        <v>56</v>
      </c>
      <c r="P23" s="74">
        <v>1</v>
      </c>
      <c r="Q23" s="74">
        <v>1</v>
      </c>
      <c r="R23" s="78">
        <f t="shared" si="1"/>
        <v>0.40469445568595708</v>
      </c>
      <c r="S23" s="74">
        <v>5</v>
      </c>
      <c r="T23" s="95">
        <f t="shared" si="2"/>
        <v>500</v>
      </c>
      <c r="U23" s="74">
        <v>10</v>
      </c>
      <c r="V23" s="74">
        <v>0</v>
      </c>
      <c r="W23" s="74">
        <f t="shared" si="3"/>
        <v>1</v>
      </c>
      <c r="X23" s="79">
        <v>43653</v>
      </c>
      <c r="Y23" s="80">
        <v>43647</v>
      </c>
      <c r="Z23" s="74"/>
      <c r="AA23" s="81"/>
    </row>
    <row r="24" spans="1:27" x14ac:dyDescent="0.35">
      <c r="A24" t="str">
        <f>DATABASE!$F24&amp;DATABASE!$G24&amp;DATABASE!$N24</f>
        <v>GUSHEGUTUGBANGIDDRISU TIA NANYANDOW</v>
      </c>
      <c r="B24" s="94">
        <f t="shared" si="4"/>
        <v>22</v>
      </c>
      <c r="C24" s="100" t="str">
        <f t="shared" si="0"/>
        <v>GUTUISIT22</v>
      </c>
      <c r="D24" s="83" t="s">
        <v>78</v>
      </c>
      <c r="E24" s="83" t="s">
        <v>109</v>
      </c>
      <c r="F24" s="83" t="s">
        <v>50</v>
      </c>
      <c r="G24" s="83" t="s">
        <v>93</v>
      </c>
      <c r="H24" s="84">
        <v>34</v>
      </c>
      <c r="I24" s="84">
        <v>2019</v>
      </c>
      <c r="J24" s="84" t="s">
        <v>52</v>
      </c>
      <c r="K24" s="83" t="s">
        <v>53</v>
      </c>
      <c r="L24" s="84" t="s">
        <v>110</v>
      </c>
      <c r="M24" s="84"/>
      <c r="N24" s="86" t="s">
        <v>95</v>
      </c>
      <c r="O24" s="84" t="s">
        <v>56</v>
      </c>
      <c r="P24" s="84">
        <v>1</v>
      </c>
      <c r="Q24" s="84">
        <v>1</v>
      </c>
      <c r="R24" s="87">
        <f t="shared" si="1"/>
        <v>0.40469445568595708</v>
      </c>
      <c r="S24" s="84">
        <v>3</v>
      </c>
      <c r="T24" s="96">
        <f t="shared" si="2"/>
        <v>300</v>
      </c>
      <c r="U24" s="84">
        <v>8</v>
      </c>
      <c r="V24" s="84">
        <v>0</v>
      </c>
      <c r="W24" s="84">
        <f t="shared" si="3"/>
        <v>1</v>
      </c>
      <c r="X24" s="88">
        <v>43653</v>
      </c>
      <c r="Y24" s="89">
        <v>43647</v>
      </c>
      <c r="Z24" s="84"/>
      <c r="AA24" s="90"/>
    </row>
    <row r="25" spans="1:27" x14ac:dyDescent="0.35">
      <c r="A25" t="str">
        <f>DATABASE!$F25&amp;DATABASE!$G25&amp;DATABASE!$N25</f>
        <v>GUSHEGUGUSHEGUZIBLIM MUTIMU</v>
      </c>
      <c r="B25" s="93">
        <f t="shared" si="4"/>
        <v>23</v>
      </c>
      <c r="C25" s="99" t="str">
        <f t="shared" si="0"/>
        <v>GUGUABZM23</v>
      </c>
      <c r="D25" s="73" t="s">
        <v>111</v>
      </c>
      <c r="E25" s="73" t="s">
        <v>112</v>
      </c>
      <c r="F25" s="73" t="s">
        <v>50</v>
      </c>
      <c r="G25" s="73" t="s">
        <v>50</v>
      </c>
      <c r="H25" s="74">
        <v>23</v>
      </c>
      <c r="I25" s="74">
        <v>2019</v>
      </c>
      <c r="J25" s="74" t="s">
        <v>52</v>
      </c>
      <c r="K25" s="73" t="s">
        <v>53</v>
      </c>
      <c r="L25" s="74" t="s">
        <v>113</v>
      </c>
      <c r="M25" s="74"/>
      <c r="N25" s="77" t="s">
        <v>114</v>
      </c>
      <c r="O25" s="74" t="s">
        <v>56</v>
      </c>
      <c r="P25" s="74">
        <v>1</v>
      </c>
      <c r="Q25" s="74">
        <v>4</v>
      </c>
      <c r="R25" s="78">
        <f t="shared" si="1"/>
        <v>1.6187778227438283</v>
      </c>
      <c r="S25" s="74">
        <v>7</v>
      </c>
      <c r="T25" s="95">
        <f t="shared" si="2"/>
        <v>700</v>
      </c>
      <c r="U25" s="74">
        <v>11</v>
      </c>
      <c r="V25" s="74">
        <v>0</v>
      </c>
      <c r="W25" s="74">
        <f t="shared" si="3"/>
        <v>4</v>
      </c>
      <c r="X25" s="79">
        <v>43653</v>
      </c>
      <c r="Y25" s="80">
        <v>43647</v>
      </c>
      <c r="Z25" s="74"/>
      <c r="AA25" s="81"/>
    </row>
    <row r="26" spans="1:27" x14ac:dyDescent="0.35">
      <c r="A26" t="str">
        <f>DATABASE!$F26&amp;DATABASE!$G26&amp;DATABASE!$N26</f>
        <v>GUSHEGUGUSHEGUZIBLIM MUTIMU</v>
      </c>
      <c r="B26" s="94">
        <f t="shared" si="4"/>
        <v>24</v>
      </c>
      <c r="C26" s="100" t="str">
        <f t="shared" si="0"/>
        <v>GUGUALZM24</v>
      </c>
      <c r="D26" s="83" t="s">
        <v>109</v>
      </c>
      <c r="E26" s="83" t="s">
        <v>115</v>
      </c>
      <c r="F26" s="83" t="s">
        <v>50</v>
      </c>
      <c r="G26" s="83" t="s">
        <v>50</v>
      </c>
      <c r="H26" s="84">
        <v>25</v>
      </c>
      <c r="I26" s="84">
        <v>2019</v>
      </c>
      <c r="J26" s="84" t="s">
        <v>52</v>
      </c>
      <c r="K26" s="83" t="s">
        <v>53</v>
      </c>
      <c r="L26" s="84" t="s">
        <v>116</v>
      </c>
      <c r="M26" s="84"/>
      <c r="N26" s="86" t="s">
        <v>114</v>
      </c>
      <c r="O26" s="84" t="s">
        <v>56</v>
      </c>
      <c r="P26" s="84">
        <v>1</v>
      </c>
      <c r="Q26" s="84">
        <v>4</v>
      </c>
      <c r="R26" s="87">
        <f t="shared" si="1"/>
        <v>1.6187778227438283</v>
      </c>
      <c r="S26" s="84">
        <v>8</v>
      </c>
      <c r="T26" s="96">
        <f t="shared" si="2"/>
        <v>800</v>
      </c>
      <c r="U26" s="84">
        <v>10</v>
      </c>
      <c r="V26" s="84">
        <v>0</v>
      </c>
      <c r="W26" s="84">
        <f t="shared" si="3"/>
        <v>4</v>
      </c>
      <c r="X26" s="88">
        <v>43653</v>
      </c>
      <c r="Y26" s="89">
        <v>43647</v>
      </c>
      <c r="Z26" s="84"/>
      <c r="AA26" s="90"/>
    </row>
    <row r="27" spans="1:27" x14ac:dyDescent="0.35">
      <c r="A27" t="str">
        <f>DATABASE!$F27&amp;DATABASE!$G27&amp;DATABASE!$N27</f>
        <v>GUSHEGUGUSHEGUZIBLIM MUTIMU</v>
      </c>
      <c r="B27" s="93">
        <f t="shared" si="4"/>
        <v>25</v>
      </c>
      <c r="C27" s="99" t="str">
        <f t="shared" si="0"/>
        <v>GUGUSUZM25</v>
      </c>
      <c r="D27" s="73" t="s">
        <v>117</v>
      </c>
      <c r="E27" s="73" t="s">
        <v>118</v>
      </c>
      <c r="F27" s="73" t="s">
        <v>50</v>
      </c>
      <c r="G27" s="73" t="s">
        <v>50</v>
      </c>
      <c r="H27" s="74">
        <v>35</v>
      </c>
      <c r="I27" s="74">
        <v>2019</v>
      </c>
      <c r="J27" s="74" t="s">
        <v>52</v>
      </c>
      <c r="K27" s="73" t="s">
        <v>53</v>
      </c>
      <c r="L27" s="74" t="s">
        <v>119</v>
      </c>
      <c r="M27" s="74"/>
      <c r="N27" s="77" t="s">
        <v>114</v>
      </c>
      <c r="O27" s="74" t="s">
        <v>56</v>
      </c>
      <c r="P27" s="74">
        <v>1</v>
      </c>
      <c r="Q27" s="74">
        <v>10</v>
      </c>
      <c r="R27" s="78">
        <f t="shared" si="1"/>
        <v>4.0469445568595708</v>
      </c>
      <c r="S27" s="74">
        <v>8</v>
      </c>
      <c r="T27" s="95">
        <f t="shared" si="2"/>
        <v>800</v>
      </c>
      <c r="U27" s="74">
        <v>20</v>
      </c>
      <c r="V27" s="74">
        <v>0</v>
      </c>
      <c r="W27" s="74">
        <f t="shared" si="3"/>
        <v>10</v>
      </c>
      <c r="X27" s="79">
        <v>43653</v>
      </c>
      <c r="Y27" s="80">
        <v>43647</v>
      </c>
      <c r="Z27" s="74"/>
      <c r="AA27" s="81"/>
    </row>
    <row r="28" spans="1:27" x14ac:dyDescent="0.35">
      <c r="A28" t="str">
        <f>DATABASE!$F28&amp;DATABASE!$G28&amp;DATABASE!$N28</f>
        <v>GUSHEGUGUSHEGUZIBLIM MUTIMU</v>
      </c>
      <c r="B28" s="94">
        <f t="shared" si="4"/>
        <v>26</v>
      </c>
      <c r="C28" s="100" t="str">
        <f t="shared" si="0"/>
        <v>GUGUMUZM26</v>
      </c>
      <c r="D28" s="83" t="s">
        <v>120</v>
      </c>
      <c r="E28" s="83" t="s">
        <v>121</v>
      </c>
      <c r="F28" s="83" t="s">
        <v>50</v>
      </c>
      <c r="G28" s="83" t="s">
        <v>50</v>
      </c>
      <c r="H28" s="84">
        <v>35</v>
      </c>
      <c r="I28" s="84">
        <v>2019</v>
      </c>
      <c r="J28" s="84" t="s">
        <v>52</v>
      </c>
      <c r="K28" s="83" t="s">
        <v>53</v>
      </c>
      <c r="L28" s="84" t="s">
        <v>122</v>
      </c>
      <c r="M28" s="84"/>
      <c r="N28" s="86" t="s">
        <v>114</v>
      </c>
      <c r="O28" s="84" t="s">
        <v>56</v>
      </c>
      <c r="P28" s="84">
        <v>1</v>
      </c>
      <c r="Q28" s="84">
        <v>10</v>
      </c>
      <c r="R28" s="87">
        <f t="shared" si="1"/>
        <v>4.0469445568595708</v>
      </c>
      <c r="S28" s="84">
        <v>15</v>
      </c>
      <c r="T28" s="96">
        <f t="shared" si="2"/>
        <v>1500</v>
      </c>
      <c r="U28" s="84">
        <v>25</v>
      </c>
      <c r="V28" s="84">
        <v>0</v>
      </c>
      <c r="W28" s="84">
        <f t="shared" si="3"/>
        <v>10</v>
      </c>
      <c r="X28" s="88">
        <v>43653</v>
      </c>
      <c r="Y28" s="89">
        <v>43647</v>
      </c>
      <c r="Z28" s="84"/>
      <c r="AA28" s="90"/>
    </row>
    <row r="29" spans="1:27" x14ac:dyDescent="0.35">
      <c r="A29" t="str">
        <f>DATABASE!$F29&amp;DATABASE!$G29&amp;DATABASE!$N29</f>
        <v>GUSHEGUGUSHEGUZIBLIM MUTIMU</v>
      </c>
      <c r="B29" s="93">
        <f t="shared" si="4"/>
        <v>27</v>
      </c>
      <c r="C29" s="99" t="str">
        <f t="shared" si="0"/>
        <v>GUGUZIZM27</v>
      </c>
      <c r="D29" s="73" t="s">
        <v>123</v>
      </c>
      <c r="E29" s="73" t="s">
        <v>120</v>
      </c>
      <c r="F29" s="73" t="s">
        <v>50</v>
      </c>
      <c r="G29" s="73" t="s">
        <v>50</v>
      </c>
      <c r="H29" s="74">
        <v>70</v>
      </c>
      <c r="I29" s="74">
        <v>2019</v>
      </c>
      <c r="J29" s="74" t="s">
        <v>52</v>
      </c>
      <c r="K29" s="73" t="s">
        <v>53</v>
      </c>
      <c r="L29" s="74" t="s">
        <v>124</v>
      </c>
      <c r="M29" s="74"/>
      <c r="N29" s="77" t="s">
        <v>114</v>
      </c>
      <c r="O29" s="74" t="s">
        <v>56</v>
      </c>
      <c r="P29" s="74">
        <v>1</v>
      </c>
      <c r="Q29" s="74">
        <v>4</v>
      </c>
      <c r="R29" s="78">
        <f t="shared" si="1"/>
        <v>1.6187778227438283</v>
      </c>
      <c r="S29" s="74">
        <v>5</v>
      </c>
      <c r="T29" s="95">
        <f t="shared" si="2"/>
        <v>500</v>
      </c>
      <c r="U29" s="74">
        <v>10</v>
      </c>
      <c r="V29" s="74">
        <v>0</v>
      </c>
      <c r="W29" s="74">
        <f t="shared" si="3"/>
        <v>4</v>
      </c>
      <c r="X29" s="79">
        <v>43653</v>
      </c>
      <c r="Y29" s="80">
        <v>43647</v>
      </c>
      <c r="Z29" s="74"/>
      <c r="AA29" s="81"/>
    </row>
    <row r="30" spans="1:27" x14ac:dyDescent="0.35">
      <c r="A30" t="str">
        <f>DATABASE!$F30&amp;DATABASE!$G30&amp;DATABASE!$N30</f>
        <v>GUSHEGUGUSHEGUZIBLIM MUTIMU</v>
      </c>
      <c r="B30" s="94">
        <f t="shared" si="4"/>
        <v>28</v>
      </c>
      <c r="C30" s="100" t="str">
        <f t="shared" si="0"/>
        <v>GUGUABZM28</v>
      </c>
      <c r="D30" s="83" t="s">
        <v>118</v>
      </c>
      <c r="E30" s="83" t="s">
        <v>125</v>
      </c>
      <c r="F30" s="83" t="s">
        <v>50</v>
      </c>
      <c r="G30" s="83" t="s">
        <v>50</v>
      </c>
      <c r="H30" s="84">
        <v>35</v>
      </c>
      <c r="I30" s="84">
        <v>2019</v>
      </c>
      <c r="J30" s="84" t="s">
        <v>52</v>
      </c>
      <c r="K30" s="83" t="s">
        <v>53</v>
      </c>
      <c r="L30" s="84" t="s">
        <v>126</v>
      </c>
      <c r="M30" s="84"/>
      <c r="N30" s="86" t="s">
        <v>114</v>
      </c>
      <c r="O30" s="84" t="s">
        <v>56</v>
      </c>
      <c r="P30" s="84">
        <v>1</v>
      </c>
      <c r="Q30" s="84">
        <v>18</v>
      </c>
      <c r="R30" s="87">
        <f t="shared" si="1"/>
        <v>7.2845002023472274</v>
      </c>
      <c r="S30" s="84">
        <v>30</v>
      </c>
      <c r="T30" s="96">
        <f t="shared" si="2"/>
        <v>3000</v>
      </c>
      <c r="U30" s="84">
        <v>40</v>
      </c>
      <c r="V30" s="84">
        <v>0</v>
      </c>
      <c r="W30" s="84">
        <f t="shared" si="3"/>
        <v>18</v>
      </c>
      <c r="X30" s="88">
        <v>43653</v>
      </c>
      <c r="Y30" s="89">
        <v>43647</v>
      </c>
      <c r="Z30" s="84"/>
      <c r="AA30" s="90"/>
    </row>
    <row r="31" spans="1:27" x14ac:dyDescent="0.35">
      <c r="A31" t="str">
        <f>DATABASE!$F31&amp;DATABASE!$G31&amp;DATABASE!$N31</f>
        <v>GUSHEGUGUSHEGUZIBLIM MUTIMU</v>
      </c>
      <c r="B31" s="93">
        <f t="shared" si="4"/>
        <v>29</v>
      </c>
      <c r="C31" s="99" t="str">
        <f t="shared" si="0"/>
        <v>GUGUIDZM29</v>
      </c>
      <c r="D31" s="73" t="s">
        <v>120</v>
      </c>
      <c r="E31" s="73" t="s">
        <v>91</v>
      </c>
      <c r="F31" s="73" t="s">
        <v>50</v>
      </c>
      <c r="G31" s="73" t="s">
        <v>50</v>
      </c>
      <c r="H31" s="74">
        <v>40</v>
      </c>
      <c r="I31" s="74">
        <v>2019</v>
      </c>
      <c r="J31" s="74" t="s">
        <v>52</v>
      </c>
      <c r="K31" s="73" t="s">
        <v>53</v>
      </c>
      <c r="L31" s="74" t="s">
        <v>127</v>
      </c>
      <c r="M31" s="74"/>
      <c r="N31" s="77" t="s">
        <v>114</v>
      </c>
      <c r="O31" s="74" t="s">
        <v>56</v>
      </c>
      <c r="P31" s="74">
        <v>1</v>
      </c>
      <c r="Q31" s="74">
        <v>5</v>
      </c>
      <c r="R31" s="78">
        <f t="shared" si="1"/>
        <v>2.0234722784297854</v>
      </c>
      <c r="S31" s="74">
        <v>12</v>
      </c>
      <c r="T31" s="95">
        <f t="shared" si="2"/>
        <v>1200</v>
      </c>
      <c r="U31" s="74">
        <v>20</v>
      </c>
      <c r="V31" s="74">
        <v>0</v>
      </c>
      <c r="W31" s="74">
        <f t="shared" si="3"/>
        <v>5</v>
      </c>
      <c r="X31" s="79">
        <v>43653</v>
      </c>
      <c r="Y31" s="80">
        <v>43647</v>
      </c>
      <c r="Z31" s="74"/>
      <c r="AA31" s="81"/>
    </row>
    <row r="32" spans="1:27" x14ac:dyDescent="0.35">
      <c r="A32" t="str">
        <f>DATABASE!$F32&amp;DATABASE!$G32&amp;DATABASE!$N32</f>
        <v>GUSHEGUGUSHEGUZIBLIM MUTIMU</v>
      </c>
      <c r="B32" s="94">
        <f t="shared" si="4"/>
        <v>30</v>
      </c>
      <c r="C32" s="100" t="str">
        <f t="shared" si="0"/>
        <v>GUGURUZM30</v>
      </c>
      <c r="D32" s="83" t="s">
        <v>125</v>
      </c>
      <c r="E32" s="83" t="s">
        <v>128</v>
      </c>
      <c r="F32" s="83" t="s">
        <v>50</v>
      </c>
      <c r="G32" s="83" t="s">
        <v>50</v>
      </c>
      <c r="H32" s="84">
        <v>21</v>
      </c>
      <c r="I32" s="84">
        <v>2019</v>
      </c>
      <c r="J32" s="84" t="s">
        <v>52</v>
      </c>
      <c r="K32" s="83" t="s">
        <v>70</v>
      </c>
      <c r="L32" s="84" t="s">
        <v>129</v>
      </c>
      <c r="M32" s="84"/>
      <c r="N32" s="86" t="s">
        <v>114</v>
      </c>
      <c r="O32" s="84" t="s">
        <v>56</v>
      </c>
      <c r="P32" s="84">
        <v>1</v>
      </c>
      <c r="Q32" s="84">
        <v>3</v>
      </c>
      <c r="R32" s="87">
        <f t="shared" si="1"/>
        <v>1.2140833670578712</v>
      </c>
      <c r="S32" s="84">
        <v>3</v>
      </c>
      <c r="T32" s="96">
        <f t="shared" si="2"/>
        <v>300</v>
      </c>
      <c r="U32" s="84">
        <v>5</v>
      </c>
      <c r="V32" s="84">
        <v>0</v>
      </c>
      <c r="W32" s="84">
        <f t="shared" si="3"/>
        <v>3</v>
      </c>
      <c r="X32" s="88">
        <v>43653</v>
      </c>
      <c r="Y32" s="89">
        <v>43647</v>
      </c>
      <c r="Z32" s="84"/>
      <c r="AA32" s="90"/>
    </row>
    <row r="33" spans="1:27" x14ac:dyDescent="0.35">
      <c r="A33" t="str">
        <f>DATABASE!$F33&amp;DATABASE!$G33&amp;DATABASE!$N33</f>
        <v>GUSHEGUGUSHEGUZIBLIM MUTIMU</v>
      </c>
      <c r="B33" s="93">
        <f t="shared" si="4"/>
        <v>31</v>
      </c>
      <c r="C33" s="99" t="str">
        <f t="shared" si="0"/>
        <v>GUGUABZM31</v>
      </c>
      <c r="D33" s="73" t="s">
        <v>72</v>
      </c>
      <c r="E33" s="73" t="s">
        <v>83</v>
      </c>
      <c r="F33" s="73" t="s">
        <v>50</v>
      </c>
      <c r="G33" s="73" t="s">
        <v>50</v>
      </c>
      <c r="H33" s="74">
        <v>30</v>
      </c>
      <c r="I33" s="74">
        <v>2019</v>
      </c>
      <c r="J33" s="74" t="s">
        <v>52</v>
      </c>
      <c r="K33" s="73" t="s">
        <v>53</v>
      </c>
      <c r="L33" s="74" t="s">
        <v>130</v>
      </c>
      <c r="M33" s="74"/>
      <c r="N33" s="77" t="s">
        <v>114</v>
      </c>
      <c r="O33" s="74" t="s">
        <v>56</v>
      </c>
      <c r="P33" s="74">
        <v>1</v>
      </c>
      <c r="Q33" s="74">
        <v>5</v>
      </c>
      <c r="R33" s="78">
        <f t="shared" si="1"/>
        <v>2.0234722784297854</v>
      </c>
      <c r="S33" s="74">
        <v>6</v>
      </c>
      <c r="T33" s="95">
        <f t="shared" si="2"/>
        <v>600</v>
      </c>
      <c r="U33" s="74">
        <v>10</v>
      </c>
      <c r="V33" s="74">
        <v>0</v>
      </c>
      <c r="W33" s="74">
        <f t="shared" si="3"/>
        <v>5</v>
      </c>
      <c r="X33" s="79">
        <v>43653</v>
      </c>
      <c r="Y33" s="80">
        <v>43647</v>
      </c>
      <c r="Z33" s="74"/>
      <c r="AA33" s="81"/>
    </row>
    <row r="34" spans="1:27" x14ac:dyDescent="0.35">
      <c r="A34" t="str">
        <f>DATABASE!$F34&amp;DATABASE!$G34&amp;DATABASE!$N34</f>
        <v>GUSHEGUGUSHEGUZIBLIM MUTIMU</v>
      </c>
      <c r="B34" s="94">
        <f t="shared" si="4"/>
        <v>32</v>
      </c>
      <c r="C34" s="100" t="str">
        <f t="shared" si="0"/>
        <v>GUGUASZM32</v>
      </c>
      <c r="D34" s="83" t="s">
        <v>131</v>
      </c>
      <c r="E34" s="83" t="s">
        <v>132</v>
      </c>
      <c r="F34" s="83" t="s">
        <v>50</v>
      </c>
      <c r="G34" s="83" t="s">
        <v>50</v>
      </c>
      <c r="H34" s="84">
        <v>35</v>
      </c>
      <c r="I34" s="84">
        <v>2019</v>
      </c>
      <c r="J34" s="84" t="s">
        <v>52</v>
      </c>
      <c r="K34" s="83" t="s">
        <v>70</v>
      </c>
      <c r="L34" s="84" t="s">
        <v>133</v>
      </c>
      <c r="M34" s="84"/>
      <c r="N34" s="86" t="s">
        <v>114</v>
      </c>
      <c r="O34" s="84" t="s">
        <v>56</v>
      </c>
      <c r="P34" s="84">
        <v>1</v>
      </c>
      <c r="Q34" s="84">
        <v>3</v>
      </c>
      <c r="R34" s="87">
        <f t="shared" si="1"/>
        <v>1.2140833670578712</v>
      </c>
      <c r="S34" s="84">
        <v>4</v>
      </c>
      <c r="T34" s="96">
        <f t="shared" si="2"/>
        <v>400</v>
      </c>
      <c r="U34" s="84">
        <v>7</v>
      </c>
      <c r="V34" s="84">
        <v>0</v>
      </c>
      <c r="W34" s="84">
        <f t="shared" si="3"/>
        <v>3</v>
      </c>
      <c r="X34" s="88">
        <v>43653</v>
      </c>
      <c r="Y34" s="89">
        <v>43647</v>
      </c>
      <c r="Z34" s="84"/>
      <c r="AA34" s="90"/>
    </row>
    <row r="35" spans="1:27" x14ac:dyDescent="0.35">
      <c r="A35" t="str">
        <f>DATABASE!$F35&amp;DATABASE!$G35&amp;DATABASE!$N35</f>
        <v>GUSHEGUCHIMBONIFUSHEINI ABDUL RAZAK</v>
      </c>
      <c r="B35" s="93">
        <f t="shared" si="4"/>
        <v>33</v>
      </c>
      <c r="C35" s="99" t="str">
        <f t="shared" si="0"/>
        <v>GUCHINFA33</v>
      </c>
      <c r="D35" s="73" t="s">
        <v>134</v>
      </c>
      <c r="E35" s="73" t="s">
        <v>135</v>
      </c>
      <c r="F35" s="73" t="s">
        <v>50</v>
      </c>
      <c r="G35" s="73" t="s">
        <v>136</v>
      </c>
      <c r="H35" s="74">
        <v>25</v>
      </c>
      <c r="I35" s="74">
        <v>2019</v>
      </c>
      <c r="J35" s="74" t="s">
        <v>52</v>
      </c>
      <c r="K35" s="73" t="s">
        <v>53</v>
      </c>
      <c r="L35" s="74" t="s">
        <v>137</v>
      </c>
      <c r="M35" s="74"/>
      <c r="N35" s="77" t="s">
        <v>138</v>
      </c>
      <c r="O35" s="74" t="s">
        <v>56</v>
      </c>
      <c r="P35" s="74">
        <v>1</v>
      </c>
      <c r="Q35" s="74">
        <v>2</v>
      </c>
      <c r="R35" s="78">
        <f t="shared" si="1"/>
        <v>0.80938891137191415</v>
      </c>
      <c r="S35" s="74">
        <v>11</v>
      </c>
      <c r="T35" s="95">
        <f t="shared" si="2"/>
        <v>1100</v>
      </c>
      <c r="U35" s="74">
        <v>12</v>
      </c>
      <c r="V35" s="74">
        <v>0</v>
      </c>
      <c r="W35" s="74">
        <f t="shared" si="3"/>
        <v>2</v>
      </c>
      <c r="X35" s="79">
        <v>43653</v>
      </c>
      <c r="Y35" s="80">
        <v>43647</v>
      </c>
      <c r="Z35" s="74"/>
      <c r="AA35" s="81"/>
    </row>
    <row r="36" spans="1:27" x14ac:dyDescent="0.35">
      <c r="A36" t="str">
        <f>DATABASE!$F36&amp;DATABASE!$G36&amp;DATABASE!$N36</f>
        <v>GUSHEGUCHIMBONIFUSHEINI ABDUL RAZAK</v>
      </c>
      <c r="B36" s="94">
        <f t="shared" si="4"/>
        <v>34</v>
      </c>
      <c r="C36" s="100" t="str">
        <f t="shared" si="0"/>
        <v>GUCHYAFA34</v>
      </c>
      <c r="D36" s="83" t="s">
        <v>139</v>
      </c>
      <c r="E36" s="83" t="s">
        <v>75</v>
      </c>
      <c r="F36" s="83" t="s">
        <v>50</v>
      </c>
      <c r="G36" s="83" t="s">
        <v>136</v>
      </c>
      <c r="H36" s="84">
        <v>30</v>
      </c>
      <c r="I36" s="84">
        <v>2019</v>
      </c>
      <c r="J36" s="84" t="s">
        <v>52</v>
      </c>
      <c r="K36" s="83" t="s">
        <v>53</v>
      </c>
      <c r="L36" s="84" t="s">
        <v>140</v>
      </c>
      <c r="M36" s="84"/>
      <c r="N36" s="86" t="s">
        <v>138</v>
      </c>
      <c r="O36" s="84" t="s">
        <v>56</v>
      </c>
      <c r="P36" s="84">
        <v>1</v>
      </c>
      <c r="Q36" s="84">
        <v>12</v>
      </c>
      <c r="R36" s="87">
        <f t="shared" si="1"/>
        <v>4.8563334682314849</v>
      </c>
      <c r="S36" s="84">
        <v>65</v>
      </c>
      <c r="T36" s="96">
        <f t="shared" si="2"/>
        <v>6500</v>
      </c>
      <c r="U36" s="84">
        <v>70</v>
      </c>
      <c r="V36" s="84">
        <v>0</v>
      </c>
      <c r="W36" s="84">
        <f t="shared" si="3"/>
        <v>12</v>
      </c>
      <c r="X36" s="88">
        <v>43653</v>
      </c>
      <c r="Y36" s="89">
        <v>43647</v>
      </c>
      <c r="Z36" s="84"/>
      <c r="AA36" s="90"/>
    </row>
    <row r="37" spans="1:27" x14ac:dyDescent="0.35">
      <c r="A37" t="str">
        <f>DATABASE!$F37&amp;DATABASE!$G37&amp;DATABASE!$N37</f>
        <v>GUSHEGUCHIMBONIFUSHEINI ABDUL RAZAK</v>
      </c>
      <c r="B37" s="93">
        <f t="shared" si="4"/>
        <v>35</v>
      </c>
      <c r="C37" s="99" t="str">
        <f t="shared" si="0"/>
        <v>GUCHDAFA35</v>
      </c>
      <c r="D37" s="73" t="s">
        <v>81</v>
      </c>
      <c r="E37" s="73" t="s">
        <v>141</v>
      </c>
      <c r="F37" s="73" t="s">
        <v>50</v>
      </c>
      <c r="G37" s="73" t="s">
        <v>136</v>
      </c>
      <c r="H37" s="74">
        <v>35</v>
      </c>
      <c r="I37" s="74">
        <v>2019</v>
      </c>
      <c r="J37" s="74" t="s">
        <v>52</v>
      </c>
      <c r="K37" s="73" t="s">
        <v>70</v>
      </c>
      <c r="L37" s="74" t="s">
        <v>142</v>
      </c>
      <c r="M37" s="74"/>
      <c r="N37" s="77" t="s">
        <v>138</v>
      </c>
      <c r="O37" s="74" t="s">
        <v>56</v>
      </c>
      <c r="P37" s="74">
        <v>1</v>
      </c>
      <c r="Q37" s="74">
        <v>2</v>
      </c>
      <c r="R37" s="78">
        <f t="shared" si="1"/>
        <v>0.80938891137191415</v>
      </c>
      <c r="S37" s="74">
        <v>10</v>
      </c>
      <c r="T37" s="95">
        <f t="shared" si="2"/>
        <v>1000</v>
      </c>
      <c r="U37" s="74">
        <v>12</v>
      </c>
      <c r="V37" s="74">
        <v>0</v>
      </c>
      <c r="W37" s="74">
        <f t="shared" si="3"/>
        <v>2</v>
      </c>
      <c r="X37" s="79">
        <v>43653</v>
      </c>
      <c r="Y37" s="80">
        <v>43647</v>
      </c>
      <c r="Z37" s="74"/>
      <c r="AA37" s="81"/>
    </row>
    <row r="38" spans="1:27" x14ac:dyDescent="0.35">
      <c r="A38" t="str">
        <f>DATABASE!$F38&amp;DATABASE!$G38&amp;DATABASE!$N38</f>
        <v>GUSHEGUCHIMBONIFUSHEINI ABDUL RAZAK</v>
      </c>
      <c r="B38" s="94">
        <f t="shared" si="4"/>
        <v>36</v>
      </c>
      <c r="C38" s="100" t="str">
        <f t="shared" si="0"/>
        <v>GUCHLAFA36</v>
      </c>
      <c r="D38" s="83" t="s">
        <v>143</v>
      </c>
      <c r="E38" s="83" t="s">
        <v>144</v>
      </c>
      <c r="F38" s="83" t="s">
        <v>50</v>
      </c>
      <c r="G38" s="83" t="s">
        <v>136</v>
      </c>
      <c r="H38" s="84">
        <v>27</v>
      </c>
      <c r="I38" s="84">
        <v>2019</v>
      </c>
      <c r="J38" s="84" t="s">
        <v>52</v>
      </c>
      <c r="K38" s="83" t="s">
        <v>53</v>
      </c>
      <c r="L38" s="84" t="s">
        <v>145</v>
      </c>
      <c r="M38" s="84"/>
      <c r="N38" s="86" t="s">
        <v>138</v>
      </c>
      <c r="O38" s="84" t="s">
        <v>56</v>
      </c>
      <c r="P38" s="84">
        <v>1</v>
      </c>
      <c r="Q38" s="84">
        <v>4</v>
      </c>
      <c r="R38" s="87">
        <f t="shared" si="1"/>
        <v>1.6187778227438283</v>
      </c>
      <c r="S38" s="84">
        <v>20</v>
      </c>
      <c r="T38" s="96">
        <f t="shared" si="2"/>
        <v>2000</v>
      </c>
      <c r="U38" s="84">
        <v>24</v>
      </c>
      <c r="V38" s="84">
        <v>0</v>
      </c>
      <c r="W38" s="84">
        <f t="shared" si="3"/>
        <v>4</v>
      </c>
      <c r="X38" s="88">
        <v>43653</v>
      </c>
      <c r="Y38" s="89">
        <v>43647</v>
      </c>
      <c r="Z38" s="84"/>
      <c r="AA38" s="90"/>
    </row>
    <row r="39" spans="1:27" x14ac:dyDescent="0.35">
      <c r="A39" t="str">
        <f>DATABASE!$F39&amp;DATABASE!$G39&amp;DATABASE!$N39</f>
        <v>GUSHEGUCHIMBONIFUSHEINI ABDUL RAZAK</v>
      </c>
      <c r="B39" s="93">
        <f t="shared" si="4"/>
        <v>37</v>
      </c>
      <c r="C39" s="99" t="str">
        <f t="shared" si="0"/>
        <v>GUCHAMFA37</v>
      </c>
      <c r="D39" s="73" t="s">
        <v>146</v>
      </c>
      <c r="E39" s="73" t="s">
        <v>147</v>
      </c>
      <c r="F39" s="73" t="s">
        <v>50</v>
      </c>
      <c r="G39" s="73" t="s">
        <v>136</v>
      </c>
      <c r="H39" s="74">
        <v>49</v>
      </c>
      <c r="I39" s="74">
        <v>2019</v>
      </c>
      <c r="J39" s="74" t="s">
        <v>52</v>
      </c>
      <c r="K39" s="73" t="s">
        <v>53</v>
      </c>
      <c r="L39" s="74" t="s">
        <v>148</v>
      </c>
      <c r="M39" s="74"/>
      <c r="N39" s="77" t="s">
        <v>138</v>
      </c>
      <c r="O39" s="74" t="s">
        <v>56</v>
      </c>
      <c r="P39" s="74">
        <v>1</v>
      </c>
      <c r="Q39" s="74">
        <v>6</v>
      </c>
      <c r="R39" s="78">
        <f t="shared" si="1"/>
        <v>2.4281667341157425</v>
      </c>
      <c r="S39" s="74">
        <v>33</v>
      </c>
      <c r="T39" s="95">
        <f t="shared" si="2"/>
        <v>3300</v>
      </c>
      <c r="U39" s="74">
        <v>36</v>
      </c>
      <c r="V39" s="74">
        <v>0</v>
      </c>
      <c r="W39" s="74">
        <f t="shared" si="3"/>
        <v>6</v>
      </c>
      <c r="X39" s="79">
        <v>43653</v>
      </c>
      <c r="Y39" s="80">
        <v>43647</v>
      </c>
      <c r="Z39" s="74"/>
      <c r="AA39" s="81"/>
    </row>
    <row r="40" spans="1:27" x14ac:dyDescent="0.35">
      <c r="A40" t="str">
        <f>DATABASE!$F40&amp;DATABASE!$G40&amp;DATABASE!$N40</f>
        <v>GUSHEGUCHIMBONIFUSHEINI ABDUL RAZAK</v>
      </c>
      <c r="B40" s="94">
        <f t="shared" si="4"/>
        <v>38</v>
      </c>
      <c r="C40" s="100" t="str">
        <f t="shared" si="0"/>
        <v>GUCHNPFA38</v>
      </c>
      <c r="D40" s="83" t="s">
        <v>134</v>
      </c>
      <c r="E40" s="83" t="s">
        <v>149</v>
      </c>
      <c r="F40" s="83" t="s">
        <v>50</v>
      </c>
      <c r="G40" s="83" t="s">
        <v>136</v>
      </c>
      <c r="H40" s="84">
        <v>34</v>
      </c>
      <c r="I40" s="84">
        <v>2019</v>
      </c>
      <c r="J40" s="84" t="s">
        <v>52</v>
      </c>
      <c r="K40" s="83" t="s">
        <v>53</v>
      </c>
      <c r="L40" s="84" t="s">
        <v>142</v>
      </c>
      <c r="M40" s="84"/>
      <c r="N40" s="86" t="s">
        <v>138</v>
      </c>
      <c r="O40" s="84" t="s">
        <v>56</v>
      </c>
      <c r="P40" s="84">
        <v>1</v>
      </c>
      <c r="Q40" s="84">
        <v>4</v>
      </c>
      <c r="R40" s="87">
        <f t="shared" si="1"/>
        <v>1.6187778227438283</v>
      </c>
      <c r="S40" s="84">
        <v>20</v>
      </c>
      <c r="T40" s="96">
        <f t="shared" si="2"/>
        <v>2000</v>
      </c>
      <c r="U40" s="84">
        <v>27</v>
      </c>
      <c r="V40" s="84">
        <v>0</v>
      </c>
      <c r="W40" s="84">
        <f t="shared" si="3"/>
        <v>4</v>
      </c>
      <c r="X40" s="88">
        <v>43653</v>
      </c>
      <c r="Y40" s="89">
        <v>43647</v>
      </c>
      <c r="Z40" s="84"/>
      <c r="AA40" s="90"/>
    </row>
    <row r="41" spans="1:27" x14ac:dyDescent="0.35">
      <c r="A41" t="str">
        <f>DATABASE!$F41&amp;DATABASE!$G41&amp;DATABASE!$N41</f>
        <v>GUSHEGUCHIMBONIFUSHEINI ABDUL RAZAK</v>
      </c>
      <c r="B41" s="93">
        <f t="shared" si="4"/>
        <v>39</v>
      </c>
      <c r="C41" s="99" t="str">
        <f t="shared" si="0"/>
        <v>GUCHDAFA39</v>
      </c>
      <c r="D41" s="73" t="s">
        <v>134</v>
      </c>
      <c r="E41" s="73" t="s">
        <v>141</v>
      </c>
      <c r="F41" s="73" t="s">
        <v>50</v>
      </c>
      <c r="G41" s="73" t="s">
        <v>136</v>
      </c>
      <c r="H41" s="74">
        <v>54</v>
      </c>
      <c r="I41" s="74">
        <v>2019</v>
      </c>
      <c r="J41" s="74" t="s">
        <v>52</v>
      </c>
      <c r="K41" s="73" t="s">
        <v>53</v>
      </c>
      <c r="L41" s="74" t="s">
        <v>142</v>
      </c>
      <c r="M41" s="74"/>
      <c r="N41" s="77" t="s">
        <v>138</v>
      </c>
      <c r="O41" s="74" t="s">
        <v>56</v>
      </c>
      <c r="P41" s="74">
        <v>3</v>
      </c>
      <c r="Q41" s="74">
        <v>15</v>
      </c>
      <c r="R41" s="78">
        <f t="shared" si="1"/>
        <v>6.0704168352893566</v>
      </c>
      <c r="S41" s="74">
        <v>73</v>
      </c>
      <c r="T41" s="95">
        <f t="shared" si="2"/>
        <v>7300</v>
      </c>
      <c r="U41" s="74">
        <v>84</v>
      </c>
      <c r="V41" s="74">
        <v>0</v>
      </c>
      <c r="W41" s="74">
        <f t="shared" si="3"/>
        <v>15</v>
      </c>
      <c r="X41" s="79">
        <v>43653</v>
      </c>
      <c r="Y41" s="80">
        <v>43647</v>
      </c>
      <c r="Z41" s="74"/>
      <c r="AA41" s="81"/>
    </row>
    <row r="42" spans="1:27" x14ac:dyDescent="0.35">
      <c r="A42" t="str">
        <f>DATABASE!$F42&amp;DATABASE!$G42&amp;DATABASE!$N42</f>
        <v>GUSHEGUCHIMBONIFUSHEINI ABDUL RAZAK</v>
      </c>
      <c r="B42" s="94">
        <f t="shared" si="4"/>
        <v>40</v>
      </c>
      <c r="C42" s="100" t="str">
        <f t="shared" si="0"/>
        <v>GUCHMAFA40</v>
      </c>
      <c r="D42" s="83" t="s">
        <v>150</v>
      </c>
      <c r="E42" s="83" t="s">
        <v>151</v>
      </c>
      <c r="F42" s="83" t="s">
        <v>50</v>
      </c>
      <c r="G42" s="83" t="s">
        <v>136</v>
      </c>
      <c r="H42" s="84">
        <v>23</v>
      </c>
      <c r="I42" s="84">
        <v>2019</v>
      </c>
      <c r="J42" s="84" t="s">
        <v>52</v>
      </c>
      <c r="K42" s="83" t="s">
        <v>53</v>
      </c>
      <c r="L42" s="84" t="s">
        <v>152</v>
      </c>
      <c r="M42" s="84"/>
      <c r="N42" s="86" t="s">
        <v>138</v>
      </c>
      <c r="O42" s="84" t="s">
        <v>56</v>
      </c>
      <c r="P42" s="84">
        <v>2</v>
      </c>
      <c r="Q42" s="84">
        <v>10</v>
      </c>
      <c r="R42" s="87">
        <f t="shared" si="1"/>
        <v>4.0469445568595708</v>
      </c>
      <c r="S42" s="84">
        <v>55</v>
      </c>
      <c r="T42" s="96">
        <f t="shared" si="2"/>
        <v>5500</v>
      </c>
      <c r="U42" s="84">
        <v>70</v>
      </c>
      <c r="V42" s="84">
        <v>0</v>
      </c>
      <c r="W42" s="84">
        <f t="shared" si="3"/>
        <v>10</v>
      </c>
      <c r="X42" s="88">
        <v>43653</v>
      </c>
      <c r="Y42" s="89">
        <v>43647</v>
      </c>
      <c r="Z42" s="84"/>
      <c r="AA42" s="90"/>
    </row>
    <row r="43" spans="1:27" x14ac:dyDescent="0.35">
      <c r="A43" t="str">
        <f>DATABASE!$F43&amp;DATABASE!$G43&amp;DATABASE!$N43</f>
        <v>GUSHEGUCHIMBONIFUSHEINI ABDUL RAZAK</v>
      </c>
      <c r="B43" s="93">
        <f t="shared" si="4"/>
        <v>41</v>
      </c>
      <c r="C43" s="99" t="str">
        <f t="shared" si="0"/>
        <v>GUCHMAFA41</v>
      </c>
      <c r="D43" s="73" t="s">
        <v>134</v>
      </c>
      <c r="E43" s="73" t="s">
        <v>153</v>
      </c>
      <c r="F43" s="73" t="s">
        <v>50</v>
      </c>
      <c r="G43" s="73" t="s">
        <v>136</v>
      </c>
      <c r="H43" s="74">
        <v>40</v>
      </c>
      <c r="I43" s="74">
        <v>2019</v>
      </c>
      <c r="J43" s="74" t="s">
        <v>52</v>
      </c>
      <c r="K43" s="73" t="s">
        <v>53</v>
      </c>
      <c r="L43" s="74" t="s">
        <v>154</v>
      </c>
      <c r="M43" s="74"/>
      <c r="N43" s="77" t="s">
        <v>138</v>
      </c>
      <c r="O43" s="74" t="s">
        <v>56</v>
      </c>
      <c r="P43" s="74">
        <v>2</v>
      </c>
      <c r="Q43" s="74">
        <v>7</v>
      </c>
      <c r="R43" s="78">
        <f t="shared" si="1"/>
        <v>2.8328611898016995</v>
      </c>
      <c r="S43" s="74">
        <v>33</v>
      </c>
      <c r="T43" s="95">
        <f t="shared" si="2"/>
        <v>3300</v>
      </c>
      <c r="U43" s="74">
        <v>40</v>
      </c>
      <c r="V43" s="74">
        <v>0</v>
      </c>
      <c r="W43" s="74">
        <f t="shared" si="3"/>
        <v>7</v>
      </c>
      <c r="X43" s="79">
        <v>43653</v>
      </c>
      <c r="Y43" s="80">
        <v>43647</v>
      </c>
      <c r="Z43" s="74"/>
      <c r="AA43" s="81"/>
    </row>
    <row r="44" spans="1:27" x14ac:dyDescent="0.35">
      <c r="A44" t="str">
        <f>DATABASE!$F44&amp;DATABASE!$G44&amp;DATABASE!$N44</f>
        <v>GUSHEGUCHIMBONIFUSHEINI ABDUL RAZAK</v>
      </c>
      <c r="B44" s="94">
        <f t="shared" si="4"/>
        <v>42</v>
      </c>
      <c r="C44" s="100" t="str">
        <f t="shared" si="0"/>
        <v>GUCHMAFA42</v>
      </c>
      <c r="D44" s="83" t="s">
        <v>134</v>
      </c>
      <c r="E44" s="83" t="s">
        <v>155</v>
      </c>
      <c r="F44" s="83" t="s">
        <v>50</v>
      </c>
      <c r="G44" s="83" t="s">
        <v>136</v>
      </c>
      <c r="H44" s="84">
        <v>50</v>
      </c>
      <c r="I44" s="84">
        <v>2019</v>
      </c>
      <c r="J44" s="84" t="s">
        <v>52</v>
      </c>
      <c r="K44" s="83" t="s">
        <v>53</v>
      </c>
      <c r="L44" s="84" t="s">
        <v>156</v>
      </c>
      <c r="M44" s="84"/>
      <c r="N44" s="86" t="s">
        <v>138</v>
      </c>
      <c r="O44" s="84" t="s">
        <v>56</v>
      </c>
      <c r="P44" s="84">
        <v>1</v>
      </c>
      <c r="Q44" s="84">
        <v>6</v>
      </c>
      <c r="R44" s="87">
        <f t="shared" si="1"/>
        <v>2.4281667341157425</v>
      </c>
      <c r="S44" s="84">
        <v>24</v>
      </c>
      <c r="T44" s="96">
        <f t="shared" si="2"/>
        <v>2400</v>
      </c>
      <c r="U44" s="84">
        <v>30</v>
      </c>
      <c r="V44" s="84">
        <v>0</v>
      </c>
      <c r="W44" s="84">
        <f t="shared" si="3"/>
        <v>6</v>
      </c>
      <c r="X44" s="88">
        <v>43653</v>
      </c>
      <c r="Y44" s="89">
        <v>43647</v>
      </c>
      <c r="Z44" s="84"/>
      <c r="AA44" s="90"/>
    </row>
    <row r="45" spans="1:27" x14ac:dyDescent="0.35">
      <c r="A45" t="str">
        <f>DATABASE!$F45&amp;DATABASE!$G45&amp;DATABASE!$N45</f>
        <v>GUSHEGUBOGUMUMUNI HARDI</v>
      </c>
      <c r="B45" s="93">
        <f t="shared" si="4"/>
        <v>43</v>
      </c>
      <c r="C45" s="99" t="str">
        <f t="shared" si="0"/>
        <v>GUBOALMH43</v>
      </c>
      <c r="D45" s="73" t="s">
        <v>118</v>
      </c>
      <c r="E45" s="73" t="s">
        <v>78</v>
      </c>
      <c r="F45" s="73" t="s">
        <v>50</v>
      </c>
      <c r="G45" s="73" t="s">
        <v>157</v>
      </c>
      <c r="H45" s="74">
        <v>41</v>
      </c>
      <c r="I45" s="74">
        <v>2019</v>
      </c>
      <c r="J45" s="74" t="s">
        <v>52</v>
      </c>
      <c r="K45" s="73" t="s">
        <v>53</v>
      </c>
      <c r="L45" s="74" t="s">
        <v>158</v>
      </c>
      <c r="M45" s="74"/>
      <c r="N45" s="77" t="s">
        <v>159</v>
      </c>
      <c r="O45" s="74" t="s">
        <v>56</v>
      </c>
      <c r="P45" s="74">
        <v>1</v>
      </c>
      <c r="Q45" s="74">
        <v>2</v>
      </c>
      <c r="R45" s="78">
        <f t="shared" si="1"/>
        <v>0.80938891137191415</v>
      </c>
      <c r="S45" s="74">
        <v>9</v>
      </c>
      <c r="T45" s="95">
        <f t="shared" si="2"/>
        <v>900</v>
      </c>
      <c r="U45" s="74">
        <v>10</v>
      </c>
      <c r="V45" s="74">
        <v>0</v>
      </c>
      <c r="W45" s="74">
        <f t="shared" si="3"/>
        <v>2</v>
      </c>
      <c r="X45" s="79">
        <v>43653</v>
      </c>
      <c r="Y45" s="80">
        <v>43647</v>
      </c>
      <c r="Z45" s="74"/>
      <c r="AA45" s="81"/>
    </row>
    <row r="46" spans="1:27" x14ac:dyDescent="0.35">
      <c r="A46" t="str">
        <f>DATABASE!$F46&amp;DATABASE!$G46&amp;DATABASE!$N46</f>
        <v>GUSHEGUBOGUMUMUNI HARDI</v>
      </c>
      <c r="B46" s="94">
        <f t="shared" si="4"/>
        <v>44</v>
      </c>
      <c r="C46" s="100" t="str">
        <f t="shared" si="0"/>
        <v>GUBOMUMH44</v>
      </c>
      <c r="D46" s="83" t="s">
        <v>98</v>
      </c>
      <c r="E46" s="83" t="s">
        <v>160</v>
      </c>
      <c r="F46" s="83" t="s">
        <v>50</v>
      </c>
      <c r="G46" s="83" t="s">
        <v>157</v>
      </c>
      <c r="H46" s="84">
        <v>36</v>
      </c>
      <c r="I46" s="84">
        <v>2019</v>
      </c>
      <c r="J46" s="84" t="s">
        <v>52</v>
      </c>
      <c r="K46" s="83" t="s">
        <v>53</v>
      </c>
      <c r="L46" s="84" t="s">
        <v>161</v>
      </c>
      <c r="M46" s="84"/>
      <c r="N46" s="86" t="s">
        <v>159</v>
      </c>
      <c r="O46" s="84" t="s">
        <v>56</v>
      </c>
      <c r="P46" s="84">
        <v>2</v>
      </c>
      <c r="Q46" s="84">
        <v>25</v>
      </c>
      <c r="R46" s="87">
        <f t="shared" si="1"/>
        <v>10.117361392148927</v>
      </c>
      <c r="S46" s="84">
        <v>40</v>
      </c>
      <c r="T46" s="96">
        <f t="shared" si="2"/>
        <v>4000</v>
      </c>
      <c r="U46" s="84">
        <v>70</v>
      </c>
      <c r="V46" s="84">
        <v>0</v>
      </c>
      <c r="W46" s="84">
        <f t="shared" si="3"/>
        <v>25</v>
      </c>
      <c r="X46" s="88">
        <v>43653</v>
      </c>
      <c r="Y46" s="89">
        <v>43647</v>
      </c>
      <c r="Z46" s="84"/>
      <c r="AA46" s="90"/>
    </row>
    <row r="47" spans="1:27" x14ac:dyDescent="0.35">
      <c r="A47" t="str">
        <f>DATABASE!$F47&amp;DATABASE!$G47&amp;DATABASE!$N47</f>
        <v>GUSHEGUBOGUMUMUNI HARDI</v>
      </c>
      <c r="B47" s="93">
        <f t="shared" si="4"/>
        <v>45</v>
      </c>
      <c r="C47" s="99" t="str">
        <f t="shared" si="0"/>
        <v>GUBOIBMH45</v>
      </c>
      <c r="D47" s="73" t="s">
        <v>91</v>
      </c>
      <c r="E47" s="73" t="s">
        <v>131</v>
      </c>
      <c r="F47" s="73" t="s">
        <v>50</v>
      </c>
      <c r="G47" s="73" t="s">
        <v>157</v>
      </c>
      <c r="H47" s="74">
        <v>41</v>
      </c>
      <c r="I47" s="74">
        <v>2019</v>
      </c>
      <c r="J47" s="74" t="s">
        <v>52</v>
      </c>
      <c r="K47" s="73" t="s">
        <v>53</v>
      </c>
      <c r="L47" s="74" t="s">
        <v>162</v>
      </c>
      <c r="M47" s="74"/>
      <c r="N47" s="77" t="s">
        <v>159</v>
      </c>
      <c r="O47" s="74" t="s">
        <v>56</v>
      </c>
      <c r="P47" s="74">
        <v>3</v>
      </c>
      <c r="Q47" s="74">
        <v>16</v>
      </c>
      <c r="R47" s="78">
        <f t="shared" si="1"/>
        <v>6.4751112909753132</v>
      </c>
      <c r="S47" s="74">
        <v>73</v>
      </c>
      <c r="T47" s="95">
        <f t="shared" si="2"/>
        <v>7300</v>
      </c>
      <c r="U47" s="74">
        <v>83</v>
      </c>
      <c r="V47" s="74">
        <v>0</v>
      </c>
      <c r="W47" s="74">
        <f t="shared" si="3"/>
        <v>16</v>
      </c>
      <c r="X47" s="79">
        <v>43653</v>
      </c>
      <c r="Y47" s="80">
        <v>43647</v>
      </c>
      <c r="Z47" s="74"/>
      <c r="AA47" s="81"/>
    </row>
    <row r="48" spans="1:27" x14ac:dyDescent="0.35">
      <c r="A48" t="str">
        <f>DATABASE!$F48&amp;DATABASE!$G48&amp;DATABASE!$N48</f>
        <v>GUSHEGUBOGUMUMUNI HARDI</v>
      </c>
      <c r="B48" s="94">
        <f t="shared" si="4"/>
        <v>46</v>
      </c>
      <c r="C48" s="100" t="str">
        <f t="shared" si="0"/>
        <v>GUBOYUMH46</v>
      </c>
      <c r="D48" s="83" t="s">
        <v>98</v>
      </c>
      <c r="E48" s="83" t="s">
        <v>73</v>
      </c>
      <c r="F48" s="83" t="s">
        <v>50</v>
      </c>
      <c r="G48" s="83" t="s">
        <v>157</v>
      </c>
      <c r="H48" s="84">
        <v>36</v>
      </c>
      <c r="I48" s="84">
        <v>2019</v>
      </c>
      <c r="J48" s="84" t="s">
        <v>52</v>
      </c>
      <c r="K48" s="83" t="s">
        <v>53</v>
      </c>
      <c r="L48" s="84" t="s">
        <v>163</v>
      </c>
      <c r="M48" s="84"/>
      <c r="N48" s="86" t="s">
        <v>159</v>
      </c>
      <c r="O48" s="84" t="s">
        <v>56</v>
      </c>
      <c r="P48" s="84">
        <v>3</v>
      </c>
      <c r="Q48" s="84">
        <v>14</v>
      </c>
      <c r="R48" s="87">
        <f t="shared" si="1"/>
        <v>5.6657223796033991</v>
      </c>
      <c r="S48" s="84">
        <v>62</v>
      </c>
      <c r="T48" s="96">
        <f t="shared" si="2"/>
        <v>6200</v>
      </c>
      <c r="U48" s="84">
        <v>82</v>
      </c>
      <c r="V48" s="84">
        <v>0</v>
      </c>
      <c r="W48" s="84">
        <f t="shared" si="3"/>
        <v>14</v>
      </c>
      <c r="X48" s="88">
        <v>43653</v>
      </c>
      <c r="Y48" s="89">
        <v>43647</v>
      </c>
      <c r="Z48" s="84"/>
      <c r="AA48" s="90"/>
    </row>
    <row r="49" spans="1:27" x14ac:dyDescent="0.35">
      <c r="A49" t="str">
        <f>DATABASE!$F49&amp;DATABASE!$G49&amp;DATABASE!$N49</f>
        <v>GUSHEGUBOGUMUMUNI HARDI</v>
      </c>
      <c r="B49" s="93">
        <f t="shared" si="4"/>
        <v>47</v>
      </c>
      <c r="C49" s="99" t="str">
        <f t="shared" si="0"/>
        <v>GUBOSUMH47</v>
      </c>
      <c r="D49" s="73" t="s">
        <v>164</v>
      </c>
      <c r="E49" s="73" t="s">
        <v>165</v>
      </c>
      <c r="F49" s="73" t="s">
        <v>50</v>
      </c>
      <c r="G49" s="73" t="s">
        <v>157</v>
      </c>
      <c r="H49" s="74">
        <v>40</v>
      </c>
      <c r="I49" s="74">
        <v>2019</v>
      </c>
      <c r="J49" s="74" t="s">
        <v>52</v>
      </c>
      <c r="K49" s="73" t="s">
        <v>53</v>
      </c>
      <c r="L49" s="74" t="s">
        <v>166</v>
      </c>
      <c r="M49" s="74"/>
      <c r="N49" s="77" t="s">
        <v>159</v>
      </c>
      <c r="O49" s="74" t="s">
        <v>56</v>
      </c>
      <c r="P49" s="74">
        <v>2</v>
      </c>
      <c r="Q49" s="74">
        <v>9</v>
      </c>
      <c r="R49" s="78">
        <f t="shared" si="1"/>
        <v>3.6422501011736137</v>
      </c>
      <c r="S49" s="74">
        <v>41</v>
      </c>
      <c r="T49" s="95">
        <f t="shared" si="2"/>
        <v>4100</v>
      </c>
      <c r="U49" s="74">
        <v>55</v>
      </c>
      <c r="V49" s="74">
        <v>0</v>
      </c>
      <c r="W49" s="74">
        <f t="shared" si="3"/>
        <v>9</v>
      </c>
      <c r="X49" s="79">
        <v>43653</v>
      </c>
      <c r="Y49" s="80">
        <v>43647</v>
      </c>
      <c r="Z49" s="74"/>
      <c r="AA49" s="81"/>
    </row>
    <row r="50" spans="1:27" x14ac:dyDescent="0.35">
      <c r="A50" t="str">
        <f>DATABASE!$F50&amp;DATABASE!$G50&amp;DATABASE!$N50</f>
        <v>GUSHEGUBOGUMUMUNI HARDI</v>
      </c>
      <c r="B50" s="94">
        <f t="shared" si="4"/>
        <v>48</v>
      </c>
      <c r="C50" s="100" t="str">
        <f t="shared" si="0"/>
        <v>GUBOMOMH48</v>
      </c>
      <c r="D50" s="83" t="s">
        <v>167</v>
      </c>
      <c r="E50" s="83" t="s">
        <v>85</v>
      </c>
      <c r="F50" s="83" t="s">
        <v>50</v>
      </c>
      <c r="G50" s="83" t="s">
        <v>157</v>
      </c>
      <c r="H50" s="84">
        <v>37</v>
      </c>
      <c r="I50" s="84">
        <v>2019</v>
      </c>
      <c r="J50" s="84" t="s">
        <v>52</v>
      </c>
      <c r="K50" s="83" t="s">
        <v>53</v>
      </c>
      <c r="L50" s="84" t="s">
        <v>168</v>
      </c>
      <c r="M50" s="84"/>
      <c r="N50" s="86" t="s">
        <v>159</v>
      </c>
      <c r="O50" s="84" t="s">
        <v>56</v>
      </c>
      <c r="P50" s="84">
        <v>1</v>
      </c>
      <c r="Q50" s="84">
        <v>3</v>
      </c>
      <c r="R50" s="87">
        <f t="shared" si="1"/>
        <v>1.2140833670578712</v>
      </c>
      <c r="S50" s="84">
        <v>10</v>
      </c>
      <c r="T50" s="96">
        <f t="shared" si="2"/>
        <v>1000</v>
      </c>
      <c r="U50" s="84">
        <v>15</v>
      </c>
      <c r="V50" s="84">
        <v>0</v>
      </c>
      <c r="W50" s="84">
        <f t="shared" si="3"/>
        <v>3</v>
      </c>
      <c r="X50" s="88">
        <v>43653</v>
      </c>
      <c r="Y50" s="89">
        <v>43647</v>
      </c>
      <c r="Z50" s="84"/>
      <c r="AA50" s="90"/>
    </row>
    <row r="51" spans="1:27" x14ac:dyDescent="0.35">
      <c r="A51" t="str">
        <f>DATABASE!$F51&amp;DATABASE!$G51&amp;DATABASE!$N51</f>
        <v>GUSHEGUBOGUMUMUNI HARDI</v>
      </c>
      <c r="B51" s="93">
        <f t="shared" si="4"/>
        <v>49</v>
      </c>
      <c r="C51" s="99" t="str">
        <f t="shared" si="0"/>
        <v>GUBORUMH49</v>
      </c>
      <c r="D51" s="73" t="s">
        <v>98</v>
      </c>
      <c r="E51" s="73" t="s">
        <v>169</v>
      </c>
      <c r="F51" s="73" t="s">
        <v>50</v>
      </c>
      <c r="G51" s="73" t="s">
        <v>157</v>
      </c>
      <c r="H51" s="74">
        <v>38</v>
      </c>
      <c r="I51" s="74">
        <v>2019</v>
      </c>
      <c r="J51" s="74" t="s">
        <v>52</v>
      </c>
      <c r="K51" s="73" t="s">
        <v>53</v>
      </c>
      <c r="L51" s="74" t="s">
        <v>170</v>
      </c>
      <c r="M51" s="74"/>
      <c r="N51" s="77" t="s">
        <v>159</v>
      </c>
      <c r="O51" s="74" t="s">
        <v>56</v>
      </c>
      <c r="P51" s="74">
        <v>1</v>
      </c>
      <c r="Q51" s="74">
        <v>5</v>
      </c>
      <c r="R51" s="78">
        <f t="shared" si="1"/>
        <v>2.0234722784297854</v>
      </c>
      <c r="S51" s="74">
        <v>20</v>
      </c>
      <c r="T51" s="95">
        <f t="shared" si="2"/>
        <v>2000</v>
      </c>
      <c r="U51" s="74">
        <v>25</v>
      </c>
      <c r="V51" s="74">
        <v>0</v>
      </c>
      <c r="W51" s="74">
        <f t="shared" si="3"/>
        <v>5</v>
      </c>
      <c r="X51" s="79">
        <v>43653</v>
      </c>
      <c r="Y51" s="80">
        <v>43647</v>
      </c>
      <c r="Z51" s="74"/>
      <c r="AA51" s="81"/>
    </row>
    <row r="52" spans="1:27" x14ac:dyDescent="0.35">
      <c r="A52" t="str">
        <f>DATABASE!$F52&amp;DATABASE!$G52&amp;DATABASE!$N52</f>
        <v>GUSHEGUBOGUMUMUNI HARDI</v>
      </c>
      <c r="B52" s="94">
        <f t="shared" si="4"/>
        <v>50</v>
      </c>
      <c r="C52" s="100" t="str">
        <f t="shared" si="0"/>
        <v>GUBODAMH50</v>
      </c>
      <c r="D52" s="83" t="s">
        <v>171</v>
      </c>
      <c r="E52" s="83" t="s">
        <v>172</v>
      </c>
      <c r="F52" s="83" t="s">
        <v>50</v>
      </c>
      <c r="G52" s="83" t="s">
        <v>157</v>
      </c>
      <c r="H52" s="84">
        <v>28</v>
      </c>
      <c r="I52" s="84">
        <v>2019</v>
      </c>
      <c r="J52" s="84" t="s">
        <v>52</v>
      </c>
      <c r="K52" s="83" t="s">
        <v>53</v>
      </c>
      <c r="L52" s="84" t="s">
        <v>173</v>
      </c>
      <c r="M52" s="84"/>
      <c r="N52" s="86" t="s">
        <v>159</v>
      </c>
      <c r="O52" s="84" t="s">
        <v>56</v>
      </c>
      <c r="P52" s="84">
        <v>1</v>
      </c>
      <c r="Q52" s="84">
        <v>10</v>
      </c>
      <c r="R52" s="87">
        <f t="shared" si="1"/>
        <v>4.0469445568595708</v>
      </c>
      <c r="S52" s="84">
        <v>30</v>
      </c>
      <c r="T52" s="96">
        <f t="shared" si="2"/>
        <v>3000</v>
      </c>
      <c r="U52" s="84">
        <v>36</v>
      </c>
      <c r="V52" s="84">
        <v>0</v>
      </c>
      <c r="W52" s="84">
        <f t="shared" si="3"/>
        <v>10</v>
      </c>
      <c r="X52" s="88">
        <v>43653</v>
      </c>
      <c r="Y52" s="89">
        <v>43647</v>
      </c>
      <c r="Z52" s="84"/>
      <c r="AA52" s="90"/>
    </row>
    <row r="53" spans="1:27" x14ac:dyDescent="0.35">
      <c r="A53" t="str">
        <f>DATABASE!$F53&amp;DATABASE!$G53&amp;DATABASE!$N53</f>
        <v>GUSHEGUBOGUMUMUNI HARDI</v>
      </c>
      <c r="B53" s="93">
        <f t="shared" si="4"/>
        <v>51</v>
      </c>
      <c r="C53" s="99" t="str">
        <f t="shared" si="0"/>
        <v>GUBOABMH51</v>
      </c>
      <c r="D53" s="73" t="s">
        <v>174</v>
      </c>
      <c r="E53" s="73" t="s">
        <v>175</v>
      </c>
      <c r="F53" s="73" t="s">
        <v>50</v>
      </c>
      <c r="G53" s="73" t="s">
        <v>157</v>
      </c>
      <c r="H53" s="74">
        <v>38</v>
      </c>
      <c r="I53" s="74">
        <v>2019</v>
      </c>
      <c r="J53" s="74" t="s">
        <v>52</v>
      </c>
      <c r="K53" s="73" t="s">
        <v>53</v>
      </c>
      <c r="L53" s="74" t="s">
        <v>176</v>
      </c>
      <c r="M53" s="74"/>
      <c r="N53" s="77" t="s">
        <v>159</v>
      </c>
      <c r="O53" s="74" t="s">
        <v>56</v>
      </c>
      <c r="P53" s="74">
        <v>1</v>
      </c>
      <c r="Q53" s="74">
        <v>3</v>
      </c>
      <c r="R53" s="78">
        <f t="shared" si="1"/>
        <v>1.2140833670578712</v>
      </c>
      <c r="S53" s="74">
        <v>16</v>
      </c>
      <c r="T53" s="95">
        <f t="shared" si="2"/>
        <v>1600</v>
      </c>
      <c r="U53" s="74">
        <v>20</v>
      </c>
      <c r="V53" s="74">
        <v>0</v>
      </c>
      <c r="W53" s="74">
        <f t="shared" si="3"/>
        <v>3</v>
      </c>
      <c r="X53" s="79">
        <v>43653</v>
      </c>
      <c r="Y53" s="80">
        <v>43647</v>
      </c>
      <c r="Z53" s="74"/>
      <c r="AA53" s="81"/>
    </row>
    <row r="54" spans="1:27" x14ac:dyDescent="0.35">
      <c r="A54" t="str">
        <f>DATABASE!$F54&amp;DATABASE!$G54&amp;DATABASE!$N54</f>
        <v>GUSHEGUBOGUMUMUNI HARDI</v>
      </c>
      <c r="B54" s="94">
        <f t="shared" si="4"/>
        <v>52</v>
      </c>
      <c r="C54" s="100" t="str">
        <f t="shared" si="0"/>
        <v>GUBOMOMH52</v>
      </c>
      <c r="D54" s="83" t="s">
        <v>177</v>
      </c>
      <c r="E54" s="83" t="s">
        <v>85</v>
      </c>
      <c r="F54" s="83" t="s">
        <v>50</v>
      </c>
      <c r="G54" s="83" t="s">
        <v>157</v>
      </c>
      <c r="H54" s="84">
        <v>36</v>
      </c>
      <c r="I54" s="84">
        <v>2019</v>
      </c>
      <c r="J54" s="84" t="s">
        <v>52</v>
      </c>
      <c r="K54" s="83" t="s">
        <v>53</v>
      </c>
      <c r="L54" s="84" t="s">
        <v>178</v>
      </c>
      <c r="M54" s="84"/>
      <c r="N54" s="86" t="s">
        <v>159</v>
      </c>
      <c r="O54" s="84" t="s">
        <v>56</v>
      </c>
      <c r="P54" s="84">
        <v>1</v>
      </c>
      <c r="Q54" s="84">
        <v>5</v>
      </c>
      <c r="R54" s="87">
        <f t="shared" si="1"/>
        <v>2.0234722784297854</v>
      </c>
      <c r="S54" s="84">
        <v>21</v>
      </c>
      <c r="T54" s="96">
        <f t="shared" si="2"/>
        <v>2100</v>
      </c>
      <c r="U54" s="84">
        <v>25</v>
      </c>
      <c r="V54" s="84">
        <v>0</v>
      </c>
      <c r="W54" s="84">
        <f t="shared" si="3"/>
        <v>5</v>
      </c>
      <c r="X54" s="88">
        <v>43653</v>
      </c>
      <c r="Y54" s="89">
        <v>43647</v>
      </c>
      <c r="Z54" s="84"/>
      <c r="AA54" s="90"/>
    </row>
    <row r="55" spans="1:27" x14ac:dyDescent="0.35">
      <c r="A55" t="str">
        <f>DATABASE!$F55&amp;DATABASE!$G55&amp;DATABASE!$N55</f>
        <v>GUSHEGUKUN-NAAYILIYAKUBU AFISHETU</v>
      </c>
      <c r="B55" s="93">
        <f t="shared" si="4"/>
        <v>53</v>
      </c>
      <c r="C55" s="99" t="str">
        <f t="shared" si="0"/>
        <v>GUKUDAYA53</v>
      </c>
      <c r="D55" s="73" t="s">
        <v>147</v>
      </c>
      <c r="E55" s="73" t="s">
        <v>179</v>
      </c>
      <c r="F55" s="73" t="s">
        <v>50</v>
      </c>
      <c r="G55" s="73" t="s">
        <v>180</v>
      </c>
      <c r="H55" s="74">
        <v>45</v>
      </c>
      <c r="I55" s="74">
        <v>2019</v>
      </c>
      <c r="J55" s="74" t="s">
        <v>52</v>
      </c>
      <c r="K55" s="73" t="s">
        <v>53</v>
      </c>
      <c r="L55" s="74" t="s">
        <v>181</v>
      </c>
      <c r="M55" s="74"/>
      <c r="N55" s="77" t="s">
        <v>182</v>
      </c>
      <c r="O55" s="74" t="s">
        <v>56</v>
      </c>
      <c r="P55" s="74">
        <v>1</v>
      </c>
      <c r="Q55" s="74">
        <v>6</v>
      </c>
      <c r="R55" s="78">
        <f t="shared" si="1"/>
        <v>2.4281667341157425</v>
      </c>
      <c r="S55" s="74">
        <v>20</v>
      </c>
      <c r="T55" s="95">
        <f t="shared" si="2"/>
        <v>2000</v>
      </c>
      <c r="U55" s="74">
        <v>25</v>
      </c>
      <c r="V55" s="74">
        <v>0</v>
      </c>
      <c r="W55" s="74">
        <f t="shared" si="3"/>
        <v>6</v>
      </c>
      <c r="X55" s="79">
        <v>43653</v>
      </c>
      <c r="Y55" s="80">
        <v>43647</v>
      </c>
      <c r="Z55" s="74"/>
      <c r="AA55" s="81"/>
    </row>
    <row r="56" spans="1:27" x14ac:dyDescent="0.35">
      <c r="A56" t="str">
        <f>DATABASE!$F56&amp;DATABASE!$G56&amp;DATABASE!$N56</f>
        <v>GUSHEGUKUN-NAAYILIYAKUBU AFISHETU</v>
      </c>
      <c r="B56" s="94">
        <f t="shared" si="4"/>
        <v>54</v>
      </c>
      <c r="C56" s="100" t="str">
        <f t="shared" si="0"/>
        <v>GUKUALYA54</v>
      </c>
      <c r="D56" s="83" t="s">
        <v>183</v>
      </c>
      <c r="E56" s="83" t="s">
        <v>78</v>
      </c>
      <c r="F56" s="83" t="s">
        <v>50</v>
      </c>
      <c r="G56" s="83" t="s">
        <v>180</v>
      </c>
      <c r="H56" s="84">
        <v>30</v>
      </c>
      <c r="I56" s="84">
        <v>2019</v>
      </c>
      <c r="J56" s="84" t="s">
        <v>52</v>
      </c>
      <c r="K56" s="83" t="s">
        <v>53</v>
      </c>
      <c r="L56" s="84" t="s">
        <v>184</v>
      </c>
      <c r="M56" s="84"/>
      <c r="N56" s="86" t="s">
        <v>182</v>
      </c>
      <c r="O56" s="84" t="s">
        <v>56</v>
      </c>
      <c r="P56" s="84">
        <v>1</v>
      </c>
      <c r="Q56" s="84">
        <v>10</v>
      </c>
      <c r="R56" s="87">
        <f t="shared" si="1"/>
        <v>4.0469445568595708</v>
      </c>
      <c r="S56" s="84">
        <v>50</v>
      </c>
      <c r="T56" s="96">
        <f t="shared" si="2"/>
        <v>5000</v>
      </c>
      <c r="U56" s="84">
        <v>70</v>
      </c>
      <c r="V56" s="84">
        <v>0</v>
      </c>
      <c r="W56" s="84">
        <f t="shared" si="3"/>
        <v>10</v>
      </c>
      <c r="X56" s="88">
        <v>43653</v>
      </c>
      <c r="Y56" s="89">
        <v>43647</v>
      </c>
      <c r="Z56" s="84"/>
      <c r="AA56" s="90"/>
    </row>
    <row r="57" spans="1:27" x14ac:dyDescent="0.35">
      <c r="A57" t="str">
        <f>DATABASE!$F57&amp;DATABASE!$G57&amp;DATABASE!$N57</f>
        <v>GUSHEGUKUN-NAAYILIYAKUBU AFISHETU</v>
      </c>
      <c r="B57" s="93">
        <f t="shared" si="4"/>
        <v>55</v>
      </c>
      <c r="C57" s="99" t="str">
        <f t="shared" si="0"/>
        <v>GUKUADYA55</v>
      </c>
      <c r="D57" s="73" t="s">
        <v>68</v>
      </c>
      <c r="E57" s="73" t="s">
        <v>185</v>
      </c>
      <c r="F57" s="73" t="s">
        <v>50</v>
      </c>
      <c r="G57" s="73" t="s">
        <v>180</v>
      </c>
      <c r="H57" s="74">
        <v>25</v>
      </c>
      <c r="I57" s="74">
        <v>2019</v>
      </c>
      <c r="J57" s="74" t="s">
        <v>52</v>
      </c>
      <c r="K57" s="73" t="s">
        <v>70</v>
      </c>
      <c r="L57" s="74" t="s">
        <v>186</v>
      </c>
      <c r="M57" s="74"/>
      <c r="N57" s="77" t="s">
        <v>182</v>
      </c>
      <c r="O57" s="74" t="s">
        <v>56</v>
      </c>
      <c r="P57" s="74">
        <v>1</v>
      </c>
      <c r="Q57" s="74">
        <v>3</v>
      </c>
      <c r="R57" s="78">
        <f t="shared" si="1"/>
        <v>1.2140833670578712</v>
      </c>
      <c r="S57" s="74">
        <v>20</v>
      </c>
      <c r="T57" s="95">
        <f t="shared" si="2"/>
        <v>2000</v>
      </c>
      <c r="U57" s="74">
        <v>25</v>
      </c>
      <c r="V57" s="74">
        <v>0</v>
      </c>
      <c r="W57" s="74">
        <f t="shared" si="3"/>
        <v>3</v>
      </c>
      <c r="X57" s="79">
        <v>43653</v>
      </c>
      <c r="Y57" s="80">
        <v>43647</v>
      </c>
      <c r="Z57" s="74"/>
      <c r="AA57" s="81"/>
    </row>
    <row r="58" spans="1:27" x14ac:dyDescent="0.35">
      <c r="A58" t="str">
        <f>DATABASE!$F58&amp;DATABASE!$G58&amp;DATABASE!$N58</f>
        <v>GUSHEGUKUN-NAAYILIYAKUBU AFISHETU</v>
      </c>
      <c r="B58" s="94">
        <f t="shared" si="4"/>
        <v>56</v>
      </c>
      <c r="C58" s="100" t="str">
        <f t="shared" si="0"/>
        <v>GUKUADYA56</v>
      </c>
      <c r="D58" s="83" t="s">
        <v>78</v>
      </c>
      <c r="E58" s="83" t="s">
        <v>87</v>
      </c>
      <c r="F58" s="83" t="s">
        <v>50</v>
      </c>
      <c r="G58" s="83" t="s">
        <v>180</v>
      </c>
      <c r="H58" s="84">
        <v>40</v>
      </c>
      <c r="I58" s="84">
        <v>2019</v>
      </c>
      <c r="J58" s="84" t="s">
        <v>52</v>
      </c>
      <c r="K58" s="83" t="s">
        <v>53</v>
      </c>
      <c r="L58" s="84" t="s">
        <v>187</v>
      </c>
      <c r="M58" s="84"/>
      <c r="N58" s="86" t="s">
        <v>182</v>
      </c>
      <c r="O58" s="84" t="s">
        <v>56</v>
      </c>
      <c r="P58" s="84">
        <v>1</v>
      </c>
      <c r="Q58" s="84">
        <v>8</v>
      </c>
      <c r="R58" s="87">
        <f t="shared" si="1"/>
        <v>3.2375556454876566</v>
      </c>
      <c r="S58" s="84">
        <v>30</v>
      </c>
      <c r="T58" s="96">
        <f t="shared" si="2"/>
        <v>3000</v>
      </c>
      <c r="U58" s="84">
        <v>35</v>
      </c>
      <c r="V58" s="84">
        <v>0</v>
      </c>
      <c r="W58" s="84">
        <f t="shared" si="3"/>
        <v>8</v>
      </c>
      <c r="X58" s="88">
        <v>43653</v>
      </c>
      <c r="Y58" s="89">
        <v>43647</v>
      </c>
      <c r="Z58" s="84"/>
      <c r="AA58" s="90"/>
    </row>
    <row r="59" spans="1:27" x14ac:dyDescent="0.35">
      <c r="A59" t="str">
        <f>DATABASE!$F59&amp;DATABASE!$G59&amp;DATABASE!$N59</f>
        <v>GUSHEGUKUN-NAAYILIYAKUBU AFISHETU</v>
      </c>
      <c r="B59" s="93">
        <f t="shared" si="4"/>
        <v>57</v>
      </c>
      <c r="C59" s="99" t="str">
        <f t="shared" si="0"/>
        <v>GUKUFAYA57</v>
      </c>
      <c r="D59" s="73" t="s">
        <v>177</v>
      </c>
      <c r="E59" s="73" t="s">
        <v>188</v>
      </c>
      <c r="F59" s="73" t="s">
        <v>50</v>
      </c>
      <c r="G59" s="73" t="s">
        <v>180</v>
      </c>
      <c r="H59" s="74">
        <v>20</v>
      </c>
      <c r="I59" s="74">
        <v>2019</v>
      </c>
      <c r="J59" s="74" t="s">
        <v>52</v>
      </c>
      <c r="K59" s="73" t="s">
        <v>70</v>
      </c>
      <c r="L59" s="74" t="s">
        <v>189</v>
      </c>
      <c r="M59" s="74"/>
      <c r="N59" s="77" t="s">
        <v>182</v>
      </c>
      <c r="O59" s="74" t="s">
        <v>56</v>
      </c>
      <c r="P59" s="74">
        <v>1</v>
      </c>
      <c r="Q59" s="74">
        <v>3</v>
      </c>
      <c r="R59" s="78">
        <f t="shared" si="1"/>
        <v>1.2140833670578712</v>
      </c>
      <c r="S59" s="74">
        <v>30</v>
      </c>
      <c r="T59" s="95">
        <f t="shared" si="2"/>
        <v>3000</v>
      </c>
      <c r="U59" s="74">
        <v>35</v>
      </c>
      <c r="V59" s="74">
        <v>0</v>
      </c>
      <c r="W59" s="74">
        <f t="shared" si="3"/>
        <v>3</v>
      </c>
      <c r="X59" s="79">
        <v>43653</v>
      </c>
      <c r="Y59" s="80">
        <v>43647</v>
      </c>
      <c r="Z59" s="74"/>
      <c r="AA59" s="81"/>
    </row>
    <row r="60" spans="1:27" x14ac:dyDescent="0.35">
      <c r="A60" t="str">
        <f>DATABASE!$F60&amp;DATABASE!$G60&amp;DATABASE!$N60</f>
        <v>GUSHEGUKUN-NAAYILIYAKUBU AFISHETU</v>
      </c>
      <c r="B60" s="94">
        <f t="shared" si="4"/>
        <v>58</v>
      </c>
      <c r="C60" s="100" t="str">
        <f t="shared" si="0"/>
        <v>GUKUASYA58</v>
      </c>
      <c r="D60" s="83" t="s">
        <v>58</v>
      </c>
      <c r="E60" s="83" t="s">
        <v>132</v>
      </c>
      <c r="F60" s="83" t="s">
        <v>50</v>
      </c>
      <c r="G60" s="83" t="s">
        <v>180</v>
      </c>
      <c r="H60" s="84">
        <v>20</v>
      </c>
      <c r="I60" s="84">
        <v>2019</v>
      </c>
      <c r="J60" s="84" t="s">
        <v>52</v>
      </c>
      <c r="K60" s="83" t="s">
        <v>70</v>
      </c>
      <c r="L60" s="84" t="s">
        <v>190</v>
      </c>
      <c r="M60" s="84"/>
      <c r="N60" s="86" t="s">
        <v>182</v>
      </c>
      <c r="O60" s="84" t="s">
        <v>56</v>
      </c>
      <c r="P60" s="84">
        <v>1</v>
      </c>
      <c r="Q60" s="84">
        <v>2</v>
      </c>
      <c r="R60" s="87">
        <f t="shared" si="1"/>
        <v>0.80938891137191415</v>
      </c>
      <c r="S60" s="84">
        <v>10</v>
      </c>
      <c r="T60" s="96">
        <f t="shared" si="2"/>
        <v>1000</v>
      </c>
      <c r="U60" s="84">
        <v>12</v>
      </c>
      <c r="V60" s="84">
        <v>0</v>
      </c>
      <c r="W60" s="84">
        <f t="shared" si="3"/>
        <v>2</v>
      </c>
      <c r="X60" s="88">
        <v>43653</v>
      </c>
      <c r="Y60" s="89">
        <v>43647</v>
      </c>
      <c r="Z60" s="84"/>
      <c r="AA60" s="90"/>
    </row>
    <row r="61" spans="1:27" x14ac:dyDescent="0.35">
      <c r="A61" t="str">
        <f>DATABASE!$F61&amp;DATABASE!$G61&amp;DATABASE!$N61</f>
        <v>GUSHEGUKUN-NAAYILIYAKUBU AFISHETU</v>
      </c>
      <c r="B61" s="93">
        <f t="shared" si="4"/>
        <v>59</v>
      </c>
      <c r="C61" s="99" t="str">
        <f t="shared" si="0"/>
        <v>GUKUABYA59</v>
      </c>
      <c r="D61" s="73" t="s">
        <v>118</v>
      </c>
      <c r="E61" s="73" t="s">
        <v>49</v>
      </c>
      <c r="F61" s="73" t="s">
        <v>50</v>
      </c>
      <c r="G61" s="73" t="s">
        <v>180</v>
      </c>
      <c r="H61" s="74">
        <v>30</v>
      </c>
      <c r="I61" s="74">
        <v>2019</v>
      </c>
      <c r="J61" s="74" t="s">
        <v>103</v>
      </c>
      <c r="K61" s="73" t="s">
        <v>53</v>
      </c>
      <c r="L61" s="74" t="s">
        <v>191</v>
      </c>
      <c r="M61" s="74"/>
      <c r="N61" s="77" t="s">
        <v>182</v>
      </c>
      <c r="O61" s="74" t="s">
        <v>56</v>
      </c>
      <c r="P61" s="74">
        <v>1</v>
      </c>
      <c r="Q61" s="74">
        <v>6</v>
      </c>
      <c r="R61" s="78">
        <f t="shared" si="1"/>
        <v>2.4281667341157425</v>
      </c>
      <c r="S61" s="74">
        <v>30</v>
      </c>
      <c r="T61" s="95">
        <f t="shared" si="2"/>
        <v>3000</v>
      </c>
      <c r="U61" s="74">
        <v>35</v>
      </c>
      <c r="V61" s="74">
        <v>0</v>
      </c>
      <c r="W61" s="74">
        <f t="shared" si="3"/>
        <v>6</v>
      </c>
      <c r="X61" s="79">
        <v>43653</v>
      </c>
      <c r="Y61" s="80">
        <v>43647</v>
      </c>
      <c r="Z61" s="74"/>
      <c r="AA61" s="81"/>
    </row>
    <row r="62" spans="1:27" x14ac:dyDescent="0.35">
      <c r="A62" t="str">
        <f>DATABASE!$F62&amp;DATABASE!$G62&amp;DATABASE!$N62</f>
        <v>GUSHEGUKUN-NAAYILIYAKUBU AFISHETU</v>
      </c>
      <c r="B62" s="94">
        <f t="shared" si="4"/>
        <v>60</v>
      </c>
      <c r="C62" s="100" t="str">
        <f t="shared" si="0"/>
        <v>GUKUABYA60</v>
      </c>
      <c r="D62" s="83" t="s">
        <v>87</v>
      </c>
      <c r="E62" s="83" t="s">
        <v>112</v>
      </c>
      <c r="F62" s="83" t="s">
        <v>50</v>
      </c>
      <c r="G62" s="83" t="s">
        <v>180</v>
      </c>
      <c r="H62" s="84">
        <v>24</v>
      </c>
      <c r="I62" s="84">
        <v>2019</v>
      </c>
      <c r="J62" s="84" t="s">
        <v>52</v>
      </c>
      <c r="K62" s="83" t="s">
        <v>53</v>
      </c>
      <c r="L62" s="84" t="s">
        <v>192</v>
      </c>
      <c r="M62" s="84"/>
      <c r="N62" s="86" t="s">
        <v>182</v>
      </c>
      <c r="O62" s="84" t="s">
        <v>56</v>
      </c>
      <c r="P62" s="84">
        <v>1</v>
      </c>
      <c r="Q62" s="84">
        <v>50</v>
      </c>
      <c r="R62" s="87">
        <f t="shared" si="1"/>
        <v>20.234722784297855</v>
      </c>
      <c r="S62" s="84">
        <v>115</v>
      </c>
      <c r="T62" s="96">
        <f t="shared" si="2"/>
        <v>11500</v>
      </c>
      <c r="U62" s="84">
        <v>150</v>
      </c>
      <c r="V62" s="84">
        <v>0</v>
      </c>
      <c r="W62" s="84">
        <f t="shared" si="3"/>
        <v>50</v>
      </c>
      <c r="X62" s="88">
        <v>43653</v>
      </c>
      <c r="Y62" s="89">
        <v>43647</v>
      </c>
      <c r="Z62" s="84"/>
      <c r="AA62" s="90"/>
    </row>
    <row r="63" spans="1:27" x14ac:dyDescent="0.35">
      <c r="A63" t="str">
        <f>DATABASE!$F63&amp;DATABASE!$G63&amp;DATABASE!$N63</f>
        <v>GUSHEGUKUN-NAAYILIYAKUBU AFISHETU</v>
      </c>
      <c r="B63" s="93">
        <f t="shared" si="4"/>
        <v>61</v>
      </c>
      <c r="C63" s="99" t="str">
        <f t="shared" si="0"/>
        <v>GUKUMOYA61</v>
      </c>
      <c r="D63" s="73" t="s">
        <v>78</v>
      </c>
      <c r="E63" s="73" t="s">
        <v>85</v>
      </c>
      <c r="F63" s="73" t="s">
        <v>50</v>
      </c>
      <c r="G63" s="73" t="s">
        <v>180</v>
      </c>
      <c r="H63" s="74">
        <v>35</v>
      </c>
      <c r="I63" s="74">
        <v>2019</v>
      </c>
      <c r="J63" s="74" t="s">
        <v>52</v>
      </c>
      <c r="K63" s="73" t="s">
        <v>53</v>
      </c>
      <c r="L63" s="74" t="s">
        <v>193</v>
      </c>
      <c r="M63" s="74"/>
      <c r="N63" s="77" t="s">
        <v>182</v>
      </c>
      <c r="O63" s="74" t="s">
        <v>56</v>
      </c>
      <c r="P63" s="74">
        <v>1</v>
      </c>
      <c r="Q63" s="74">
        <v>4</v>
      </c>
      <c r="R63" s="78">
        <f t="shared" si="1"/>
        <v>1.6187778227438283</v>
      </c>
      <c r="S63" s="74">
        <v>30</v>
      </c>
      <c r="T63" s="95">
        <f t="shared" si="2"/>
        <v>3000</v>
      </c>
      <c r="U63" s="74">
        <v>35</v>
      </c>
      <c r="V63" s="74">
        <v>0</v>
      </c>
      <c r="W63" s="74">
        <f t="shared" si="3"/>
        <v>4</v>
      </c>
      <c r="X63" s="79">
        <v>43653</v>
      </c>
      <c r="Y63" s="80">
        <v>43647</v>
      </c>
      <c r="Z63" s="74"/>
      <c r="AA63" s="81"/>
    </row>
    <row r="64" spans="1:27" x14ac:dyDescent="0.35">
      <c r="A64" t="str">
        <f>DATABASE!$F64&amp;DATABASE!$G64&amp;DATABASE!$N64</f>
        <v>GUSHEGUKUN-NAAYILIYAKUBU AFISHETU</v>
      </c>
      <c r="B64" s="94">
        <f t="shared" si="4"/>
        <v>62</v>
      </c>
      <c r="C64" s="100" t="str">
        <f t="shared" si="0"/>
        <v>GUKUSAYA62</v>
      </c>
      <c r="D64" s="83" t="s">
        <v>117</v>
      </c>
      <c r="E64" s="83" t="s">
        <v>194</v>
      </c>
      <c r="F64" s="83" t="s">
        <v>50</v>
      </c>
      <c r="G64" s="83" t="s">
        <v>180</v>
      </c>
      <c r="H64" s="84"/>
      <c r="I64" s="84">
        <v>2019</v>
      </c>
      <c r="J64" s="84" t="s">
        <v>52</v>
      </c>
      <c r="K64" s="83" t="s">
        <v>70</v>
      </c>
      <c r="L64" s="84" t="s">
        <v>195</v>
      </c>
      <c r="M64" s="84"/>
      <c r="N64" s="86" t="s">
        <v>182</v>
      </c>
      <c r="O64" s="84" t="s">
        <v>56</v>
      </c>
      <c r="P64" s="84">
        <v>1</v>
      </c>
      <c r="Q64" s="84">
        <v>3</v>
      </c>
      <c r="R64" s="87">
        <f t="shared" si="1"/>
        <v>1.2140833670578712</v>
      </c>
      <c r="S64" s="84">
        <v>20</v>
      </c>
      <c r="T64" s="96">
        <f t="shared" si="2"/>
        <v>2000</v>
      </c>
      <c r="U64" s="84">
        <v>25</v>
      </c>
      <c r="V64" s="84">
        <v>0</v>
      </c>
      <c r="W64" s="84">
        <f t="shared" si="3"/>
        <v>3</v>
      </c>
      <c r="X64" s="88">
        <v>43653</v>
      </c>
      <c r="Y64" s="89">
        <v>43647</v>
      </c>
      <c r="Z64" s="84"/>
      <c r="AA64" s="90"/>
    </row>
    <row r="65" spans="1:27" x14ac:dyDescent="0.35">
      <c r="A65" t="str">
        <f>DATABASE!$F65&amp;DATABASE!$G65&amp;DATABASE!$N65</f>
        <v>GUSHEGUDAMDABOLIBAAKO MOHAMMED</v>
      </c>
      <c r="B65" s="93">
        <f t="shared" si="4"/>
        <v>63</v>
      </c>
      <c r="C65" s="99" t="str">
        <f t="shared" si="0"/>
        <v>GUDASUBM63</v>
      </c>
      <c r="D65" s="73" t="s">
        <v>196</v>
      </c>
      <c r="E65" s="73" t="s">
        <v>197</v>
      </c>
      <c r="F65" s="73" t="s">
        <v>50</v>
      </c>
      <c r="G65" s="73" t="s">
        <v>198</v>
      </c>
      <c r="H65" s="74">
        <v>42</v>
      </c>
      <c r="I65" s="74">
        <v>2019</v>
      </c>
      <c r="J65" s="74" t="s">
        <v>52</v>
      </c>
      <c r="K65" s="73" t="s">
        <v>70</v>
      </c>
      <c r="L65" s="74" t="s">
        <v>199</v>
      </c>
      <c r="M65" s="74"/>
      <c r="N65" s="77" t="s">
        <v>200</v>
      </c>
      <c r="O65" s="74" t="s">
        <v>56</v>
      </c>
      <c r="P65" s="74">
        <v>1</v>
      </c>
      <c r="Q65" s="74">
        <v>3</v>
      </c>
      <c r="R65" s="78">
        <f t="shared" si="1"/>
        <v>1.2140833670578712</v>
      </c>
      <c r="S65" s="74">
        <v>8</v>
      </c>
      <c r="T65" s="95">
        <f t="shared" si="2"/>
        <v>800</v>
      </c>
      <c r="U65" s="74">
        <v>12</v>
      </c>
      <c r="V65" s="74">
        <v>0</v>
      </c>
      <c r="W65" s="74">
        <f t="shared" si="3"/>
        <v>3</v>
      </c>
      <c r="X65" s="79">
        <v>43653</v>
      </c>
      <c r="Y65" s="80">
        <v>43647</v>
      </c>
      <c r="Z65" s="74"/>
      <c r="AA65" s="81"/>
    </row>
    <row r="66" spans="1:27" x14ac:dyDescent="0.35">
      <c r="A66" t="str">
        <f>DATABASE!$F66&amp;DATABASE!$G66&amp;DATABASE!$N66</f>
        <v>GUSHEGUDAMDABOLIBAAKO MOHAMMED</v>
      </c>
      <c r="B66" s="94">
        <f t="shared" si="4"/>
        <v>64</v>
      </c>
      <c r="C66" s="100" t="str">
        <f t="shared" si="0"/>
        <v>GUDASABM64</v>
      </c>
      <c r="D66" s="83" t="s">
        <v>201</v>
      </c>
      <c r="E66" s="83" t="s">
        <v>202</v>
      </c>
      <c r="F66" s="83" t="s">
        <v>50</v>
      </c>
      <c r="G66" s="83" t="s">
        <v>198</v>
      </c>
      <c r="H66" s="84">
        <v>52</v>
      </c>
      <c r="I66" s="84">
        <v>2019</v>
      </c>
      <c r="J66" s="84" t="s">
        <v>52</v>
      </c>
      <c r="K66" s="83" t="s">
        <v>70</v>
      </c>
      <c r="L66" s="84" t="s">
        <v>203</v>
      </c>
      <c r="M66" s="84"/>
      <c r="N66" s="86" t="s">
        <v>200</v>
      </c>
      <c r="O66" s="84" t="s">
        <v>56</v>
      </c>
      <c r="P66" s="84">
        <v>1</v>
      </c>
      <c r="Q66" s="84">
        <v>3</v>
      </c>
      <c r="R66" s="87">
        <f t="shared" si="1"/>
        <v>1.2140833670578712</v>
      </c>
      <c r="S66" s="84">
        <v>15</v>
      </c>
      <c r="T66" s="96">
        <f t="shared" si="2"/>
        <v>1500</v>
      </c>
      <c r="U66" s="84">
        <v>18</v>
      </c>
      <c r="V66" s="84">
        <v>0</v>
      </c>
      <c r="W66" s="84">
        <f t="shared" si="3"/>
        <v>3</v>
      </c>
      <c r="X66" s="88">
        <v>43653</v>
      </c>
      <c r="Y66" s="89">
        <v>43647</v>
      </c>
      <c r="Z66" s="84"/>
      <c r="AA66" s="90"/>
    </row>
    <row r="67" spans="1:27" x14ac:dyDescent="0.35">
      <c r="A67" t="str">
        <f>DATABASE!$F67&amp;DATABASE!$G67&amp;DATABASE!$N67</f>
        <v>GUSHEGUDAMDABOLIBAAKO MOHAMMED</v>
      </c>
      <c r="B67" s="93">
        <f t="shared" si="4"/>
        <v>65</v>
      </c>
      <c r="C67" s="99" t="str">
        <f t="shared" ref="C67:C130" si="5">IFERROR(LEFT($F67,2)&amp;LEFT($G67,2)&amp;LEFT($E67,2)&amp;LEFT(N67)&amp;MID(N67,FIND(" ",N67)+1,1)&amp;LEFT(B67,5),"")</f>
        <v>GUDALABM65</v>
      </c>
      <c r="D67" s="73" t="s">
        <v>204</v>
      </c>
      <c r="E67" s="73" t="s">
        <v>205</v>
      </c>
      <c r="F67" s="73" t="s">
        <v>50</v>
      </c>
      <c r="G67" s="73" t="s">
        <v>198</v>
      </c>
      <c r="H67" s="74">
        <v>54</v>
      </c>
      <c r="I67" s="74">
        <v>2019</v>
      </c>
      <c r="J67" s="74" t="s">
        <v>52</v>
      </c>
      <c r="K67" s="73" t="s">
        <v>70</v>
      </c>
      <c r="L67" s="74" t="s">
        <v>206</v>
      </c>
      <c r="M67" s="74"/>
      <c r="N67" s="77" t="s">
        <v>200</v>
      </c>
      <c r="O67" s="74" t="s">
        <v>56</v>
      </c>
      <c r="P67" s="74">
        <v>1</v>
      </c>
      <c r="Q67" s="74">
        <v>2</v>
      </c>
      <c r="R67" s="78">
        <f t="shared" ref="R67:R130" si="6">Q67/2.471</f>
        <v>0.80938891137191415</v>
      </c>
      <c r="S67" s="74">
        <v>7</v>
      </c>
      <c r="T67" s="95">
        <f t="shared" ref="T67:T130" si="7">S67*100</f>
        <v>700</v>
      </c>
      <c r="U67" s="74">
        <v>9</v>
      </c>
      <c r="V67" s="74">
        <v>0</v>
      </c>
      <c r="W67" s="74">
        <f t="shared" ref="W67:W130" si="8">Q67</f>
        <v>2</v>
      </c>
      <c r="X67" s="79">
        <v>43654</v>
      </c>
      <c r="Y67" s="80">
        <v>43647</v>
      </c>
      <c r="Z67" s="74"/>
      <c r="AA67" s="81"/>
    </row>
    <row r="68" spans="1:27" x14ac:dyDescent="0.35">
      <c r="A68" t="str">
        <f>DATABASE!$F68&amp;DATABASE!$G68&amp;DATABASE!$N68</f>
        <v>GUSHEGUDAMDABOLIBAAKO MOHAMMED</v>
      </c>
      <c r="B68" s="94">
        <f t="shared" ref="B68:B131" si="9">1+B67</f>
        <v>66</v>
      </c>
      <c r="C68" s="100" t="str">
        <f t="shared" si="5"/>
        <v>GUDATABM66</v>
      </c>
      <c r="D68" s="83" t="s">
        <v>207</v>
      </c>
      <c r="E68" s="83" t="s">
        <v>208</v>
      </c>
      <c r="F68" s="83" t="s">
        <v>50</v>
      </c>
      <c r="G68" s="83" t="s">
        <v>198</v>
      </c>
      <c r="H68" s="84">
        <v>38</v>
      </c>
      <c r="I68" s="84">
        <v>2019</v>
      </c>
      <c r="J68" s="84" t="s">
        <v>52</v>
      </c>
      <c r="K68" s="83" t="s">
        <v>53</v>
      </c>
      <c r="L68" s="84" t="s">
        <v>209</v>
      </c>
      <c r="M68" s="84"/>
      <c r="N68" s="86" t="s">
        <v>200</v>
      </c>
      <c r="O68" s="84" t="s">
        <v>56</v>
      </c>
      <c r="P68" s="84">
        <v>1</v>
      </c>
      <c r="Q68" s="84">
        <v>6</v>
      </c>
      <c r="R68" s="87">
        <f t="shared" si="6"/>
        <v>2.4281667341157425</v>
      </c>
      <c r="S68" s="84">
        <v>16</v>
      </c>
      <c r="T68" s="96">
        <f t="shared" si="7"/>
        <v>1600</v>
      </c>
      <c r="U68" s="84">
        <v>30</v>
      </c>
      <c r="V68" s="84">
        <v>0</v>
      </c>
      <c r="W68" s="84">
        <f t="shared" si="8"/>
        <v>6</v>
      </c>
      <c r="X68" s="88">
        <v>43654</v>
      </c>
      <c r="Y68" s="89">
        <v>43647</v>
      </c>
      <c r="Z68" s="84"/>
      <c r="AA68" s="90"/>
    </row>
    <row r="69" spans="1:27" x14ac:dyDescent="0.35">
      <c r="A69" t="str">
        <f>DATABASE!$F69&amp;DATABASE!$G69&amp;DATABASE!$N69</f>
        <v>GUSHEGUDAMDABOLIBAAKO MOHAMMED</v>
      </c>
      <c r="B69" s="93">
        <f t="shared" si="9"/>
        <v>67</v>
      </c>
      <c r="C69" s="99" t="str">
        <f t="shared" si="5"/>
        <v>GUDADABM67</v>
      </c>
      <c r="D69" s="73" t="s">
        <v>210</v>
      </c>
      <c r="E69" s="73" t="s">
        <v>211</v>
      </c>
      <c r="F69" s="73" t="s">
        <v>50</v>
      </c>
      <c r="G69" s="73" t="s">
        <v>198</v>
      </c>
      <c r="H69" s="74">
        <v>42</v>
      </c>
      <c r="I69" s="74">
        <v>2019</v>
      </c>
      <c r="J69" s="74" t="s">
        <v>52</v>
      </c>
      <c r="K69" s="73" t="s">
        <v>53</v>
      </c>
      <c r="L69" s="74" t="s">
        <v>212</v>
      </c>
      <c r="M69" s="74"/>
      <c r="N69" s="77" t="s">
        <v>200</v>
      </c>
      <c r="O69" s="74" t="s">
        <v>56</v>
      </c>
      <c r="P69" s="74">
        <v>1</v>
      </c>
      <c r="Q69" s="74">
        <v>7</v>
      </c>
      <c r="R69" s="78">
        <f t="shared" si="6"/>
        <v>2.8328611898016995</v>
      </c>
      <c r="S69" s="74">
        <v>26</v>
      </c>
      <c r="T69" s="95">
        <f t="shared" si="7"/>
        <v>2600</v>
      </c>
      <c r="U69" s="74">
        <v>40</v>
      </c>
      <c r="V69" s="74">
        <v>0</v>
      </c>
      <c r="W69" s="74">
        <f t="shared" si="8"/>
        <v>7</v>
      </c>
      <c r="X69" s="79">
        <v>43654</v>
      </c>
      <c r="Y69" s="80">
        <v>43647</v>
      </c>
      <c r="Z69" s="74"/>
      <c r="AA69" s="81"/>
    </row>
    <row r="70" spans="1:27" x14ac:dyDescent="0.35">
      <c r="A70" t="str">
        <f>DATABASE!$F70&amp;DATABASE!$G70&amp;DATABASE!$N70</f>
        <v>GUSHEGUDAMDABOLIBAAKO MOHAMMED</v>
      </c>
      <c r="B70" s="94">
        <f t="shared" si="9"/>
        <v>68</v>
      </c>
      <c r="C70" s="100" t="str">
        <f t="shared" si="5"/>
        <v>GUDASIBM68</v>
      </c>
      <c r="D70" s="83" t="s">
        <v>172</v>
      </c>
      <c r="E70" s="83" t="s">
        <v>213</v>
      </c>
      <c r="F70" s="83" t="s">
        <v>50</v>
      </c>
      <c r="G70" s="83" t="s">
        <v>198</v>
      </c>
      <c r="H70" s="84">
        <v>39</v>
      </c>
      <c r="I70" s="84">
        <v>2019</v>
      </c>
      <c r="J70" s="84" t="s">
        <v>52</v>
      </c>
      <c r="K70" s="83" t="s">
        <v>53</v>
      </c>
      <c r="L70" s="84" t="s">
        <v>214</v>
      </c>
      <c r="M70" s="84"/>
      <c r="N70" s="86" t="s">
        <v>200</v>
      </c>
      <c r="O70" s="84" t="s">
        <v>56</v>
      </c>
      <c r="P70" s="84">
        <v>1</v>
      </c>
      <c r="Q70" s="84">
        <v>14</v>
      </c>
      <c r="R70" s="87">
        <f t="shared" si="6"/>
        <v>5.6657223796033991</v>
      </c>
      <c r="S70" s="84">
        <v>30</v>
      </c>
      <c r="T70" s="96">
        <f t="shared" si="7"/>
        <v>3000</v>
      </c>
      <c r="U70" s="84">
        <v>60</v>
      </c>
      <c r="V70" s="84">
        <v>0</v>
      </c>
      <c r="W70" s="84">
        <f t="shared" si="8"/>
        <v>14</v>
      </c>
      <c r="X70" s="88">
        <v>43654</v>
      </c>
      <c r="Y70" s="89">
        <v>43647</v>
      </c>
      <c r="Z70" s="84"/>
      <c r="AA70" s="90"/>
    </row>
    <row r="71" spans="1:27" x14ac:dyDescent="0.35">
      <c r="A71" t="str">
        <f>DATABASE!$F71&amp;DATABASE!$G71&amp;DATABASE!$N71</f>
        <v>GUSHEGUDAMDABOLIBAAKO MOHAMMED</v>
      </c>
      <c r="B71" s="93">
        <f t="shared" si="9"/>
        <v>69</v>
      </c>
      <c r="C71" s="99" t="str">
        <f t="shared" si="5"/>
        <v>GUDAALBM69</v>
      </c>
      <c r="D71" s="73" t="s">
        <v>85</v>
      </c>
      <c r="E71" s="73" t="s">
        <v>215</v>
      </c>
      <c r="F71" s="73" t="s">
        <v>50</v>
      </c>
      <c r="G71" s="73" t="s">
        <v>198</v>
      </c>
      <c r="H71" s="74">
        <v>40</v>
      </c>
      <c r="I71" s="74">
        <v>2019</v>
      </c>
      <c r="J71" s="74" t="s">
        <v>52</v>
      </c>
      <c r="K71" s="73" t="s">
        <v>53</v>
      </c>
      <c r="L71" s="74" t="s">
        <v>216</v>
      </c>
      <c r="M71" s="74"/>
      <c r="N71" s="77" t="s">
        <v>200</v>
      </c>
      <c r="O71" s="74" t="s">
        <v>56</v>
      </c>
      <c r="P71" s="74">
        <v>2</v>
      </c>
      <c r="Q71" s="74">
        <v>60</v>
      </c>
      <c r="R71" s="78">
        <f t="shared" si="6"/>
        <v>24.281667341157426</v>
      </c>
      <c r="S71" s="74">
        <v>120</v>
      </c>
      <c r="T71" s="95">
        <f t="shared" si="7"/>
        <v>12000</v>
      </c>
      <c r="U71" s="74">
        <v>280</v>
      </c>
      <c r="V71" s="74">
        <v>0</v>
      </c>
      <c r="W71" s="74">
        <f t="shared" si="8"/>
        <v>60</v>
      </c>
      <c r="X71" s="79">
        <v>43654</v>
      </c>
      <c r="Y71" s="80">
        <v>43647</v>
      </c>
      <c r="Z71" s="74"/>
      <c r="AA71" s="81"/>
    </row>
    <row r="72" spans="1:27" x14ac:dyDescent="0.35">
      <c r="A72" t="str">
        <f>DATABASE!$F72&amp;DATABASE!$G72&amp;DATABASE!$N72</f>
        <v>GUSHEGUDAMDABOLIBAAKO MOHAMMED</v>
      </c>
      <c r="B72" s="94">
        <f t="shared" si="9"/>
        <v>70</v>
      </c>
      <c r="C72" s="100" t="str">
        <f t="shared" si="5"/>
        <v>GUDAMUBM70</v>
      </c>
      <c r="D72" s="83" t="s">
        <v>211</v>
      </c>
      <c r="E72" s="83" t="s">
        <v>217</v>
      </c>
      <c r="F72" s="83" t="s">
        <v>50</v>
      </c>
      <c r="G72" s="83" t="s">
        <v>198</v>
      </c>
      <c r="H72" s="84">
        <v>32</v>
      </c>
      <c r="I72" s="84">
        <v>2019</v>
      </c>
      <c r="J72" s="84" t="s">
        <v>52</v>
      </c>
      <c r="K72" s="83" t="s">
        <v>53</v>
      </c>
      <c r="L72" s="84" t="s">
        <v>218</v>
      </c>
      <c r="M72" s="84"/>
      <c r="N72" s="86" t="s">
        <v>200</v>
      </c>
      <c r="O72" s="84" t="s">
        <v>56</v>
      </c>
      <c r="P72" s="84">
        <v>1</v>
      </c>
      <c r="Q72" s="84">
        <v>3</v>
      </c>
      <c r="R72" s="87">
        <f t="shared" si="6"/>
        <v>1.2140833670578712</v>
      </c>
      <c r="S72" s="84">
        <v>18</v>
      </c>
      <c r="T72" s="96">
        <f t="shared" si="7"/>
        <v>1800</v>
      </c>
      <c r="U72" s="84">
        <v>18</v>
      </c>
      <c r="V72" s="84">
        <v>0</v>
      </c>
      <c r="W72" s="84">
        <f t="shared" si="8"/>
        <v>3</v>
      </c>
      <c r="X72" s="88">
        <v>43654</v>
      </c>
      <c r="Y72" s="89">
        <v>43647</v>
      </c>
      <c r="Z72" s="84"/>
      <c r="AA72" s="90"/>
    </row>
    <row r="73" spans="1:27" x14ac:dyDescent="0.35">
      <c r="A73" t="str">
        <f>DATABASE!$F73&amp;DATABASE!$G73&amp;DATABASE!$N73</f>
        <v>GUSHEGUDAMDABOLIBAAKO MOHAMMED</v>
      </c>
      <c r="B73" s="93">
        <f t="shared" si="9"/>
        <v>71</v>
      </c>
      <c r="C73" s="99" t="str">
        <f t="shared" si="5"/>
        <v>GUDAISBM71</v>
      </c>
      <c r="D73" s="73" t="s">
        <v>207</v>
      </c>
      <c r="E73" s="73" t="s">
        <v>167</v>
      </c>
      <c r="F73" s="73" t="s">
        <v>50</v>
      </c>
      <c r="G73" s="73" t="s">
        <v>198</v>
      </c>
      <c r="H73" s="74">
        <v>25</v>
      </c>
      <c r="I73" s="74">
        <v>2019</v>
      </c>
      <c r="J73" s="74" t="s">
        <v>52</v>
      </c>
      <c r="K73" s="73" t="s">
        <v>53</v>
      </c>
      <c r="L73" s="74" t="s">
        <v>219</v>
      </c>
      <c r="M73" s="74"/>
      <c r="N73" s="77" t="s">
        <v>200</v>
      </c>
      <c r="O73" s="74" t="s">
        <v>56</v>
      </c>
      <c r="P73" s="74">
        <v>3</v>
      </c>
      <c r="Q73" s="74">
        <v>40</v>
      </c>
      <c r="R73" s="78">
        <f t="shared" si="6"/>
        <v>16.187778227438283</v>
      </c>
      <c r="S73" s="74">
        <v>115</v>
      </c>
      <c r="T73" s="95">
        <f t="shared" si="7"/>
        <v>11500</v>
      </c>
      <c r="U73" s="74">
        <v>195</v>
      </c>
      <c r="V73" s="74">
        <v>0</v>
      </c>
      <c r="W73" s="74">
        <f t="shared" si="8"/>
        <v>40</v>
      </c>
      <c r="X73" s="79">
        <v>43654</v>
      </c>
      <c r="Y73" s="80">
        <v>43647</v>
      </c>
      <c r="Z73" s="74"/>
      <c r="AA73" s="81"/>
    </row>
    <row r="74" spans="1:27" x14ac:dyDescent="0.35">
      <c r="A74" t="str">
        <f>DATABASE!$F74&amp;DATABASE!$G74&amp;DATABASE!$N74</f>
        <v>GUSHEGUDAMDABOLIBAAKO MOHAMMED</v>
      </c>
      <c r="B74" s="94">
        <f t="shared" si="9"/>
        <v>72</v>
      </c>
      <c r="C74" s="100" t="str">
        <f t="shared" si="5"/>
        <v>GUDAAZBM72</v>
      </c>
      <c r="D74" s="83" t="s">
        <v>220</v>
      </c>
      <c r="E74" s="83" t="s">
        <v>221</v>
      </c>
      <c r="F74" s="83" t="s">
        <v>50</v>
      </c>
      <c r="G74" s="83" t="s">
        <v>198</v>
      </c>
      <c r="H74" s="84">
        <v>46</v>
      </c>
      <c r="I74" s="84">
        <v>2019</v>
      </c>
      <c r="J74" s="84" t="s">
        <v>52</v>
      </c>
      <c r="K74" s="83" t="s">
        <v>70</v>
      </c>
      <c r="L74" s="84" t="s">
        <v>222</v>
      </c>
      <c r="M74" s="84"/>
      <c r="N74" s="86" t="s">
        <v>200</v>
      </c>
      <c r="O74" s="84" t="s">
        <v>56</v>
      </c>
      <c r="P74" s="84">
        <v>1</v>
      </c>
      <c r="Q74" s="84">
        <v>2</v>
      </c>
      <c r="R74" s="87">
        <f t="shared" si="6"/>
        <v>0.80938891137191415</v>
      </c>
      <c r="S74" s="84">
        <v>12</v>
      </c>
      <c r="T74" s="96">
        <f t="shared" si="7"/>
        <v>1200</v>
      </c>
      <c r="U74" s="84">
        <v>15</v>
      </c>
      <c r="V74" s="84">
        <v>0</v>
      </c>
      <c r="W74" s="84">
        <f t="shared" si="8"/>
        <v>2</v>
      </c>
      <c r="X74" s="88">
        <v>43654</v>
      </c>
      <c r="Y74" s="89">
        <v>43647</v>
      </c>
      <c r="Z74" s="84"/>
      <c r="AA74" s="90"/>
    </row>
    <row r="75" spans="1:27" x14ac:dyDescent="0.35">
      <c r="A75" t="str">
        <f>DATABASE!$F75&amp;DATABASE!$G75&amp;DATABASE!$N75</f>
        <v>GUSHEGUDAMDABOLIMOHAMMED MUTARU</v>
      </c>
      <c r="B75" s="93">
        <f t="shared" si="9"/>
        <v>73</v>
      </c>
      <c r="C75" s="99" t="str">
        <f t="shared" si="5"/>
        <v>GUDAASMM73</v>
      </c>
      <c r="D75" s="73" t="s">
        <v>223</v>
      </c>
      <c r="E75" s="73" t="s">
        <v>132</v>
      </c>
      <c r="F75" s="73" t="s">
        <v>50</v>
      </c>
      <c r="G75" s="73" t="s">
        <v>198</v>
      </c>
      <c r="H75" s="74">
        <v>30</v>
      </c>
      <c r="I75" s="74">
        <v>2019</v>
      </c>
      <c r="J75" s="74" t="s">
        <v>52</v>
      </c>
      <c r="K75" s="73" t="s">
        <v>70</v>
      </c>
      <c r="L75" s="74" t="s">
        <v>224</v>
      </c>
      <c r="M75" s="74"/>
      <c r="N75" s="77" t="s">
        <v>225</v>
      </c>
      <c r="O75" s="74" t="s">
        <v>56</v>
      </c>
      <c r="P75" s="74">
        <v>1</v>
      </c>
      <c r="Q75" s="74">
        <v>2</v>
      </c>
      <c r="R75" s="78">
        <f t="shared" si="6"/>
        <v>0.80938891137191415</v>
      </c>
      <c r="S75" s="74">
        <v>8</v>
      </c>
      <c r="T75" s="95">
        <f t="shared" si="7"/>
        <v>800</v>
      </c>
      <c r="U75" s="74">
        <v>12</v>
      </c>
      <c r="V75" s="74">
        <v>0</v>
      </c>
      <c r="W75" s="74">
        <f t="shared" si="8"/>
        <v>2</v>
      </c>
      <c r="X75" s="79">
        <v>43654</v>
      </c>
      <c r="Y75" s="80">
        <v>43647</v>
      </c>
      <c r="Z75" s="74"/>
      <c r="AA75" s="81"/>
    </row>
    <row r="76" spans="1:27" x14ac:dyDescent="0.35">
      <c r="A76" t="str">
        <f>DATABASE!$F76&amp;DATABASE!$G76&amp;DATABASE!$N76</f>
        <v>GUSHEGUDAMDABOLIMOHAMMED MUTARU</v>
      </c>
      <c r="B76" s="94">
        <f t="shared" si="9"/>
        <v>74</v>
      </c>
      <c r="C76" s="100" t="str">
        <f t="shared" si="5"/>
        <v>GUDAADMM74</v>
      </c>
      <c r="D76" s="83" t="s">
        <v>207</v>
      </c>
      <c r="E76" s="83" t="s">
        <v>87</v>
      </c>
      <c r="F76" s="83" t="s">
        <v>50</v>
      </c>
      <c r="G76" s="83" t="s">
        <v>198</v>
      </c>
      <c r="H76" s="84">
        <v>42</v>
      </c>
      <c r="I76" s="84">
        <v>2019</v>
      </c>
      <c r="J76" s="84" t="s">
        <v>52</v>
      </c>
      <c r="K76" s="83" t="s">
        <v>53</v>
      </c>
      <c r="L76" s="84" t="s">
        <v>226</v>
      </c>
      <c r="M76" s="84"/>
      <c r="N76" s="86" t="s">
        <v>225</v>
      </c>
      <c r="O76" s="84" t="s">
        <v>56</v>
      </c>
      <c r="P76" s="84">
        <v>1</v>
      </c>
      <c r="Q76" s="84">
        <v>4</v>
      </c>
      <c r="R76" s="87">
        <f t="shared" si="6"/>
        <v>1.6187778227438283</v>
      </c>
      <c r="S76" s="84">
        <v>13</v>
      </c>
      <c r="T76" s="96">
        <f t="shared" si="7"/>
        <v>1300</v>
      </c>
      <c r="U76" s="84">
        <v>21</v>
      </c>
      <c r="V76" s="84">
        <v>0</v>
      </c>
      <c r="W76" s="84">
        <f t="shared" si="8"/>
        <v>4</v>
      </c>
      <c r="X76" s="88">
        <v>43654</v>
      </c>
      <c r="Y76" s="89">
        <v>43647</v>
      </c>
      <c r="Z76" s="84"/>
      <c r="AA76" s="90"/>
    </row>
    <row r="77" spans="1:27" x14ac:dyDescent="0.35">
      <c r="A77" t="str">
        <f>DATABASE!$F77&amp;DATABASE!$G77&amp;DATABASE!$N77</f>
        <v>GUSHEGUDAMDABOLIMOHAMMED MUTARU</v>
      </c>
      <c r="B77" s="93">
        <f t="shared" si="9"/>
        <v>75</v>
      </c>
      <c r="C77" s="99" t="str">
        <f t="shared" si="5"/>
        <v>GUDATIMM75</v>
      </c>
      <c r="D77" s="73" t="s">
        <v>227</v>
      </c>
      <c r="E77" s="73" t="s">
        <v>228</v>
      </c>
      <c r="F77" s="73" t="s">
        <v>50</v>
      </c>
      <c r="G77" s="73" t="s">
        <v>198</v>
      </c>
      <c r="H77" s="74">
        <v>32</v>
      </c>
      <c r="I77" s="74">
        <v>2019</v>
      </c>
      <c r="J77" s="74" t="s">
        <v>52</v>
      </c>
      <c r="K77" s="73" t="s">
        <v>53</v>
      </c>
      <c r="L77" s="74" t="s">
        <v>229</v>
      </c>
      <c r="M77" s="74"/>
      <c r="N77" s="77" t="s">
        <v>225</v>
      </c>
      <c r="O77" s="74" t="s">
        <v>56</v>
      </c>
      <c r="P77" s="74">
        <v>1</v>
      </c>
      <c r="Q77" s="74">
        <v>6</v>
      </c>
      <c r="R77" s="78">
        <f t="shared" si="6"/>
        <v>2.4281667341157425</v>
      </c>
      <c r="S77" s="74">
        <v>16</v>
      </c>
      <c r="T77" s="95">
        <f t="shared" si="7"/>
        <v>1600</v>
      </c>
      <c r="U77" s="74">
        <v>22</v>
      </c>
      <c r="V77" s="74">
        <v>0</v>
      </c>
      <c r="W77" s="74">
        <f t="shared" si="8"/>
        <v>6</v>
      </c>
      <c r="X77" s="79">
        <v>43654</v>
      </c>
      <c r="Y77" s="80">
        <v>43647</v>
      </c>
      <c r="Z77" s="74"/>
      <c r="AA77" s="81"/>
    </row>
    <row r="78" spans="1:27" x14ac:dyDescent="0.35">
      <c r="A78" t="str">
        <f>DATABASE!$F78&amp;DATABASE!$G78&amp;DATABASE!$N78</f>
        <v>GUSHEGUDAMDABOLIMOHAMMED MUTARU</v>
      </c>
      <c r="B78" s="94">
        <f t="shared" si="9"/>
        <v>76</v>
      </c>
      <c r="C78" s="100" t="str">
        <f t="shared" si="5"/>
        <v>GUDASIMM76</v>
      </c>
      <c r="D78" s="83" t="s">
        <v>172</v>
      </c>
      <c r="E78" s="83" t="s">
        <v>230</v>
      </c>
      <c r="F78" s="83" t="s">
        <v>50</v>
      </c>
      <c r="G78" s="83" t="s">
        <v>198</v>
      </c>
      <c r="H78" s="84">
        <v>37</v>
      </c>
      <c r="I78" s="84">
        <v>2019</v>
      </c>
      <c r="J78" s="84" t="s">
        <v>52</v>
      </c>
      <c r="K78" s="83" t="s">
        <v>53</v>
      </c>
      <c r="L78" s="84" t="s">
        <v>214</v>
      </c>
      <c r="M78" s="84"/>
      <c r="N78" s="86" t="s">
        <v>225</v>
      </c>
      <c r="O78" s="84" t="s">
        <v>56</v>
      </c>
      <c r="P78" s="84">
        <v>1</v>
      </c>
      <c r="Q78" s="84">
        <v>7</v>
      </c>
      <c r="R78" s="87">
        <f t="shared" si="6"/>
        <v>2.8328611898016995</v>
      </c>
      <c r="S78" s="84">
        <v>23</v>
      </c>
      <c r="T78" s="96">
        <f t="shared" si="7"/>
        <v>2300</v>
      </c>
      <c r="U78" s="84">
        <v>38</v>
      </c>
      <c r="V78" s="84">
        <v>0</v>
      </c>
      <c r="W78" s="84">
        <f t="shared" si="8"/>
        <v>7</v>
      </c>
      <c r="X78" s="88">
        <v>43654</v>
      </c>
      <c r="Y78" s="89">
        <v>43647</v>
      </c>
      <c r="Z78" s="84"/>
      <c r="AA78" s="90"/>
    </row>
    <row r="79" spans="1:27" x14ac:dyDescent="0.35">
      <c r="A79" t="str">
        <f>DATABASE!$F79&amp;DATABASE!$G79&amp;DATABASE!$N79</f>
        <v>GUSHEGUDAMDABOLIMOHAMMED MUTARU</v>
      </c>
      <c r="B79" s="93">
        <f t="shared" si="9"/>
        <v>77</v>
      </c>
      <c r="C79" s="99" t="str">
        <f t="shared" si="5"/>
        <v>GUDAALMM77</v>
      </c>
      <c r="D79" s="73" t="s">
        <v>87</v>
      </c>
      <c r="E79" s="73" t="s">
        <v>231</v>
      </c>
      <c r="F79" s="73" t="s">
        <v>50</v>
      </c>
      <c r="G79" s="73" t="s">
        <v>198</v>
      </c>
      <c r="H79" s="74">
        <v>26</v>
      </c>
      <c r="I79" s="74">
        <v>2019</v>
      </c>
      <c r="J79" s="74" t="s">
        <v>52</v>
      </c>
      <c r="K79" s="73" t="s">
        <v>53</v>
      </c>
      <c r="L79" s="74" t="s">
        <v>232</v>
      </c>
      <c r="M79" s="74"/>
      <c r="N79" s="77" t="s">
        <v>225</v>
      </c>
      <c r="O79" s="74" t="s">
        <v>56</v>
      </c>
      <c r="P79" s="74">
        <v>1</v>
      </c>
      <c r="Q79" s="74">
        <v>4</v>
      </c>
      <c r="R79" s="78">
        <f t="shared" si="6"/>
        <v>1.6187778227438283</v>
      </c>
      <c r="S79" s="74">
        <v>10</v>
      </c>
      <c r="T79" s="95">
        <f t="shared" si="7"/>
        <v>1000</v>
      </c>
      <c r="U79" s="74">
        <v>17</v>
      </c>
      <c r="V79" s="74">
        <v>0</v>
      </c>
      <c r="W79" s="74">
        <f t="shared" si="8"/>
        <v>4</v>
      </c>
      <c r="X79" s="79">
        <v>43654</v>
      </c>
      <c r="Y79" s="80">
        <v>43647</v>
      </c>
      <c r="Z79" s="74"/>
      <c r="AA79" s="81"/>
    </row>
    <row r="80" spans="1:27" x14ac:dyDescent="0.35">
      <c r="A80" t="str">
        <f>DATABASE!$F80&amp;DATABASE!$G80&amp;DATABASE!$N80</f>
        <v>GUSHEGUDAMDABOLIMOHAMMED MUTARU</v>
      </c>
      <c r="B80" s="94">
        <f t="shared" si="9"/>
        <v>78</v>
      </c>
      <c r="C80" s="100" t="str">
        <f t="shared" si="5"/>
        <v>GUDASAMM78</v>
      </c>
      <c r="D80" s="83" t="s">
        <v>233</v>
      </c>
      <c r="E80" s="83" t="s">
        <v>234</v>
      </c>
      <c r="F80" s="83" t="s">
        <v>50</v>
      </c>
      <c r="G80" s="83" t="s">
        <v>198</v>
      </c>
      <c r="H80" s="84">
        <v>31</v>
      </c>
      <c r="I80" s="84">
        <v>2019</v>
      </c>
      <c r="J80" s="84" t="s">
        <v>52</v>
      </c>
      <c r="K80" s="83" t="s">
        <v>70</v>
      </c>
      <c r="L80" s="84" t="s">
        <v>235</v>
      </c>
      <c r="M80" s="84"/>
      <c r="N80" s="86" t="s">
        <v>225</v>
      </c>
      <c r="O80" s="84" t="s">
        <v>56</v>
      </c>
      <c r="P80" s="84">
        <v>1</v>
      </c>
      <c r="Q80" s="84">
        <v>3</v>
      </c>
      <c r="R80" s="87">
        <f t="shared" si="6"/>
        <v>1.2140833670578712</v>
      </c>
      <c r="S80" s="84">
        <v>9</v>
      </c>
      <c r="T80" s="96">
        <f t="shared" si="7"/>
        <v>900</v>
      </c>
      <c r="U80" s="84">
        <v>12</v>
      </c>
      <c r="V80" s="84">
        <v>0</v>
      </c>
      <c r="W80" s="84">
        <f t="shared" si="8"/>
        <v>3</v>
      </c>
      <c r="X80" s="88">
        <v>43654</v>
      </c>
      <c r="Y80" s="89">
        <v>43647</v>
      </c>
      <c r="Z80" s="84"/>
      <c r="AA80" s="90"/>
    </row>
    <row r="81" spans="1:27" x14ac:dyDescent="0.35">
      <c r="A81" t="str">
        <f>DATABASE!$F81&amp;DATABASE!$G81&amp;DATABASE!$N81</f>
        <v>GUSHEGUDAMDABOLIMOHAMMED MUTARU</v>
      </c>
      <c r="B81" s="93">
        <f t="shared" si="9"/>
        <v>79</v>
      </c>
      <c r="C81" s="99" t="str">
        <f t="shared" si="5"/>
        <v>GUDADAMM79</v>
      </c>
      <c r="D81" s="73" t="s">
        <v>236</v>
      </c>
      <c r="E81" s="73" t="s">
        <v>237</v>
      </c>
      <c r="F81" s="73" t="s">
        <v>50</v>
      </c>
      <c r="G81" s="73" t="s">
        <v>198</v>
      </c>
      <c r="H81" s="74">
        <v>46</v>
      </c>
      <c r="I81" s="74">
        <v>2019</v>
      </c>
      <c r="J81" s="74" t="s">
        <v>52</v>
      </c>
      <c r="K81" s="73" t="s">
        <v>70</v>
      </c>
      <c r="L81" s="74" t="s">
        <v>238</v>
      </c>
      <c r="M81" s="74"/>
      <c r="N81" s="77" t="s">
        <v>225</v>
      </c>
      <c r="O81" s="74" t="s">
        <v>56</v>
      </c>
      <c r="P81" s="74">
        <v>2</v>
      </c>
      <c r="Q81" s="74">
        <v>10</v>
      </c>
      <c r="R81" s="78">
        <f t="shared" si="6"/>
        <v>4.0469445568595708</v>
      </c>
      <c r="S81" s="74">
        <v>28</v>
      </c>
      <c r="T81" s="95">
        <f t="shared" si="7"/>
        <v>2800</v>
      </c>
      <c r="U81" s="74">
        <v>14</v>
      </c>
      <c r="V81" s="74">
        <v>0</v>
      </c>
      <c r="W81" s="74">
        <f t="shared" si="8"/>
        <v>10</v>
      </c>
      <c r="X81" s="79">
        <v>43654</v>
      </c>
      <c r="Y81" s="80">
        <v>43647</v>
      </c>
      <c r="Z81" s="74"/>
      <c r="AA81" s="81"/>
    </row>
    <row r="82" spans="1:27" x14ac:dyDescent="0.35">
      <c r="A82" t="str">
        <f>DATABASE!$F82&amp;DATABASE!$G82&amp;DATABASE!$N82</f>
        <v>GUSHEGUDAMDABOLIMOHAMMED MUTARU</v>
      </c>
      <c r="B82" s="94">
        <f t="shared" si="9"/>
        <v>80</v>
      </c>
      <c r="C82" s="100" t="str">
        <f t="shared" si="5"/>
        <v>GUDAMOMM80</v>
      </c>
      <c r="D82" s="83" t="s">
        <v>230</v>
      </c>
      <c r="E82" s="83" t="s">
        <v>239</v>
      </c>
      <c r="F82" s="83" t="s">
        <v>50</v>
      </c>
      <c r="G82" s="83" t="s">
        <v>198</v>
      </c>
      <c r="H82" s="84">
        <v>38</v>
      </c>
      <c r="I82" s="84">
        <v>2019</v>
      </c>
      <c r="J82" s="84" t="s">
        <v>52</v>
      </c>
      <c r="K82" s="83" t="s">
        <v>70</v>
      </c>
      <c r="L82" s="84" t="s">
        <v>240</v>
      </c>
      <c r="M82" s="84"/>
      <c r="N82" s="86" t="s">
        <v>225</v>
      </c>
      <c r="O82" s="84" t="s">
        <v>56</v>
      </c>
      <c r="P82" s="84">
        <v>1</v>
      </c>
      <c r="Q82" s="84">
        <v>7</v>
      </c>
      <c r="R82" s="87">
        <f t="shared" si="6"/>
        <v>2.8328611898016995</v>
      </c>
      <c r="S82" s="84">
        <v>26</v>
      </c>
      <c r="T82" s="96">
        <f t="shared" si="7"/>
        <v>2600</v>
      </c>
      <c r="U82" s="84">
        <v>35</v>
      </c>
      <c r="V82" s="84">
        <v>0</v>
      </c>
      <c r="W82" s="84">
        <f t="shared" si="8"/>
        <v>7</v>
      </c>
      <c r="X82" s="88">
        <v>43654</v>
      </c>
      <c r="Y82" s="89">
        <v>43647</v>
      </c>
      <c r="Z82" s="84"/>
      <c r="AA82" s="90"/>
    </row>
    <row r="83" spans="1:27" x14ac:dyDescent="0.35">
      <c r="A83" t="str">
        <f>DATABASE!$F83&amp;DATABASE!$G83&amp;DATABASE!$N83</f>
        <v>GUSHEGUDAMDABOLIMOHAMMED MUTARU</v>
      </c>
      <c r="B83" s="93">
        <f t="shared" si="9"/>
        <v>81</v>
      </c>
      <c r="C83" s="99" t="str">
        <f t="shared" si="5"/>
        <v>GUDAALMM81</v>
      </c>
      <c r="D83" s="73" t="s">
        <v>197</v>
      </c>
      <c r="E83" s="73" t="s">
        <v>241</v>
      </c>
      <c r="F83" s="73" t="s">
        <v>50</v>
      </c>
      <c r="G83" s="73" t="s">
        <v>198</v>
      </c>
      <c r="H83" s="74">
        <v>27</v>
      </c>
      <c r="I83" s="74">
        <v>2019</v>
      </c>
      <c r="J83" s="74" t="s">
        <v>52</v>
      </c>
      <c r="K83" s="73" t="s">
        <v>70</v>
      </c>
      <c r="L83" s="74" t="s">
        <v>242</v>
      </c>
      <c r="M83" s="74"/>
      <c r="N83" s="77" t="s">
        <v>225</v>
      </c>
      <c r="O83" s="74" t="s">
        <v>56</v>
      </c>
      <c r="P83" s="74">
        <v>1</v>
      </c>
      <c r="Q83" s="74">
        <v>4</v>
      </c>
      <c r="R83" s="78">
        <f t="shared" si="6"/>
        <v>1.6187778227438283</v>
      </c>
      <c r="S83" s="74">
        <v>10</v>
      </c>
      <c r="T83" s="95">
        <f t="shared" si="7"/>
        <v>1000</v>
      </c>
      <c r="U83" s="74">
        <v>14</v>
      </c>
      <c r="V83" s="74">
        <v>0</v>
      </c>
      <c r="W83" s="74">
        <f t="shared" si="8"/>
        <v>4</v>
      </c>
      <c r="X83" s="79">
        <v>43654</v>
      </c>
      <c r="Y83" s="80">
        <v>43647</v>
      </c>
      <c r="Z83" s="74"/>
      <c r="AA83" s="81"/>
    </row>
    <row r="84" spans="1:27" x14ac:dyDescent="0.35">
      <c r="A84" t="str">
        <f>DATABASE!$F84&amp;DATABASE!$G84&amp;DATABASE!$N84</f>
        <v>GUSHEGUDAMDABOLIMOHAMMED MUTARU</v>
      </c>
      <c r="B84" s="94">
        <f t="shared" si="9"/>
        <v>82</v>
      </c>
      <c r="C84" s="100" t="str">
        <f t="shared" si="5"/>
        <v>GUDAWUMM82</v>
      </c>
      <c r="D84" s="83" t="s">
        <v>227</v>
      </c>
      <c r="E84" s="83" t="s">
        <v>207</v>
      </c>
      <c r="F84" s="83" t="s">
        <v>50</v>
      </c>
      <c r="G84" s="83" t="s">
        <v>198</v>
      </c>
      <c r="H84" s="84">
        <v>41</v>
      </c>
      <c r="I84" s="84">
        <v>2019</v>
      </c>
      <c r="J84" s="84" t="s">
        <v>52</v>
      </c>
      <c r="K84" s="83" t="s">
        <v>70</v>
      </c>
      <c r="L84" s="84" t="s">
        <v>243</v>
      </c>
      <c r="M84" s="84"/>
      <c r="N84" s="86" t="s">
        <v>225</v>
      </c>
      <c r="O84" s="84" t="s">
        <v>56</v>
      </c>
      <c r="P84" s="84">
        <v>1</v>
      </c>
      <c r="Q84" s="84">
        <v>12</v>
      </c>
      <c r="R84" s="87">
        <f t="shared" si="6"/>
        <v>4.8563334682314849</v>
      </c>
      <c r="S84" s="84">
        <v>29</v>
      </c>
      <c r="T84" s="96">
        <f t="shared" si="7"/>
        <v>2900</v>
      </c>
      <c r="U84" s="84">
        <v>35</v>
      </c>
      <c r="V84" s="84">
        <v>0</v>
      </c>
      <c r="W84" s="84">
        <f t="shared" si="8"/>
        <v>12</v>
      </c>
      <c r="X84" s="88">
        <v>43654</v>
      </c>
      <c r="Y84" s="89">
        <v>43647</v>
      </c>
      <c r="Z84" s="84"/>
      <c r="AA84" s="90"/>
    </row>
    <row r="85" spans="1:27" x14ac:dyDescent="0.35">
      <c r="A85" t="str">
        <f>DATABASE!$F85&amp;DATABASE!$G85&amp;DATABASE!$N85</f>
        <v>GUSHEGUBULUGUYAKUBU LUKMAN</v>
      </c>
      <c r="B85" s="93">
        <f t="shared" si="9"/>
        <v>83</v>
      </c>
      <c r="C85" s="99" t="str">
        <f t="shared" si="5"/>
        <v>GUBULUYL83</v>
      </c>
      <c r="D85" s="73" t="s">
        <v>75</v>
      </c>
      <c r="E85" s="73" t="s">
        <v>244</v>
      </c>
      <c r="F85" s="73" t="s">
        <v>50</v>
      </c>
      <c r="G85" s="73" t="s">
        <v>245</v>
      </c>
      <c r="H85" s="74">
        <v>32</v>
      </c>
      <c r="I85" s="74">
        <v>2019</v>
      </c>
      <c r="J85" s="74" t="s">
        <v>52</v>
      </c>
      <c r="K85" s="73" t="s">
        <v>53</v>
      </c>
      <c r="L85" s="74" t="s">
        <v>246</v>
      </c>
      <c r="M85" s="74"/>
      <c r="N85" s="77" t="s">
        <v>247</v>
      </c>
      <c r="O85" s="74" t="s">
        <v>56</v>
      </c>
      <c r="P85" s="74">
        <v>1</v>
      </c>
      <c r="Q85" s="74">
        <v>2</v>
      </c>
      <c r="R85" s="78">
        <f t="shared" si="6"/>
        <v>0.80938891137191415</v>
      </c>
      <c r="S85" s="74">
        <v>10</v>
      </c>
      <c r="T85" s="95">
        <f t="shared" si="7"/>
        <v>1000</v>
      </c>
      <c r="U85" s="74">
        <v>12</v>
      </c>
      <c r="V85" s="74">
        <v>0</v>
      </c>
      <c r="W85" s="74">
        <f t="shared" si="8"/>
        <v>2</v>
      </c>
      <c r="X85" s="79">
        <v>43654</v>
      </c>
      <c r="Y85" s="80">
        <v>43647</v>
      </c>
      <c r="Z85" s="74"/>
      <c r="AA85" s="81"/>
    </row>
    <row r="86" spans="1:27" x14ac:dyDescent="0.35">
      <c r="A86" t="str">
        <f>DATABASE!$F86&amp;DATABASE!$G86&amp;DATABASE!$N86</f>
        <v>GUSHEGUGUSHEGUYAKUBU LUKMAN</v>
      </c>
      <c r="B86" s="94">
        <f t="shared" si="9"/>
        <v>84</v>
      </c>
      <c r="C86" s="100" t="str">
        <f t="shared" si="5"/>
        <v>GUGUABYL84</v>
      </c>
      <c r="D86" s="83" t="s">
        <v>72</v>
      </c>
      <c r="E86" s="83" t="s">
        <v>248</v>
      </c>
      <c r="F86" s="83" t="s">
        <v>50</v>
      </c>
      <c r="G86" s="83" t="s">
        <v>50</v>
      </c>
      <c r="H86" s="84">
        <v>40</v>
      </c>
      <c r="I86" s="84">
        <v>2019</v>
      </c>
      <c r="J86" s="84" t="s">
        <v>52</v>
      </c>
      <c r="K86" s="83" t="s">
        <v>53</v>
      </c>
      <c r="L86" s="84" t="s">
        <v>249</v>
      </c>
      <c r="M86" s="84"/>
      <c r="N86" s="86" t="s">
        <v>247</v>
      </c>
      <c r="O86" s="84" t="s">
        <v>56</v>
      </c>
      <c r="P86" s="84">
        <v>2</v>
      </c>
      <c r="Q86" s="84">
        <v>7</v>
      </c>
      <c r="R86" s="87">
        <f t="shared" si="6"/>
        <v>2.8328611898016995</v>
      </c>
      <c r="S86" s="84">
        <v>24</v>
      </c>
      <c r="T86" s="96">
        <f t="shared" si="7"/>
        <v>2400</v>
      </c>
      <c r="U86" s="84">
        <v>30</v>
      </c>
      <c r="V86" s="84">
        <v>0</v>
      </c>
      <c r="W86" s="84">
        <f t="shared" si="8"/>
        <v>7</v>
      </c>
      <c r="X86" s="88">
        <v>43654</v>
      </c>
      <c r="Y86" s="89">
        <v>43647</v>
      </c>
      <c r="Z86" s="84"/>
      <c r="AA86" s="90"/>
    </row>
    <row r="87" spans="1:27" x14ac:dyDescent="0.35">
      <c r="A87" t="str">
        <f>DATABASE!$F87&amp;DATABASE!$G87&amp;DATABASE!$N87</f>
        <v>GUSHEGUGUSHEGUYAKUBU LUKMAN</v>
      </c>
      <c r="B87" s="93">
        <f t="shared" si="9"/>
        <v>85</v>
      </c>
      <c r="C87" s="99" t="str">
        <f t="shared" si="5"/>
        <v>GUGUIBYL85</v>
      </c>
      <c r="D87" s="73" t="s">
        <v>72</v>
      </c>
      <c r="E87" s="73" t="s">
        <v>250</v>
      </c>
      <c r="F87" s="73" t="s">
        <v>50</v>
      </c>
      <c r="G87" s="73" t="s">
        <v>50</v>
      </c>
      <c r="H87" s="74">
        <v>44</v>
      </c>
      <c r="I87" s="74">
        <v>2019</v>
      </c>
      <c r="J87" s="74" t="s">
        <v>52</v>
      </c>
      <c r="K87" s="73" t="s">
        <v>53</v>
      </c>
      <c r="L87" s="74" t="s">
        <v>251</v>
      </c>
      <c r="M87" s="74"/>
      <c r="N87" s="77" t="s">
        <v>247</v>
      </c>
      <c r="O87" s="74" t="s">
        <v>56</v>
      </c>
      <c r="P87" s="74">
        <v>1</v>
      </c>
      <c r="Q87" s="74">
        <v>4</v>
      </c>
      <c r="R87" s="78">
        <f t="shared" si="6"/>
        <v>1.6187778227438283</v>
      </c>
      <c r="S87" s="74">
        <v>18</v>
      </c>
      <c r="T87" s="95">
        <f t="shared" si="7"/>
        <v>1800</v>
      </c>
      <c r="U87" s="74">
        <v>20</v>
      </c>
      <c r="V87" s="74">
        <v>0</v>
      </c>
      <c r="W87" s="74">
        <f t="shared" si="8"/>
        <v>4</v>
      </c>
      <c r="X87" s="79">
        <v>43654</v>
      </c>
      <c r="Y87" s="80">
        <v>43647</v>
      </c>
      <c r="Z87" s="74"/>
      <c r="AA87" s="81"/>
    </row>
    <row r="88" spans="1:27" x14ac:dyDescent="0.35">
      <c r="A88" t="str">
        <f>DATABASE!$F88&amp;DATABASE!$G88&amp;DATABASE!$N88</f>
        <v>GUSHEGUBULUGUYAKUBU LUKMAN</v>
      </c>
      <c r="B88" s="94">
        <f t="shared" si="9"/>
        <v>86</v>
      </c>
      <c r="C88" s="100" t="str">
        <f t="shared" si="5"/>
        <v>GUBUADYL86</v>
      </c>
      <c r="D88" s="83" t="s">
        <v>75</v>
      </c>
      <c r="E88" s="83" t="s">
        <v>252</v>
      </c>
      <c r="F88" s="83" t="s">
        <v>50</v>
      </c>
      <c r="G88" s="83" t="s">
        <v>245</v>
      </c>
      <c r="H88" s="84">
        <v>32</v>
      </c>
      <c r="I88" s="84">
        <v>2019</v>
      </c>
      <c r="J88" s="84" t="s">
        <v>52</v>
      </c>
      <c r="K88" s="83" t="s">
        <v>53</v>
      </c>
      <c r="L88" s="84" t="s">
        <v>253</v>
      </c>
      <c r="M88" s="84"/>
      <c r="N88" s="86" t="s">
        <v>247</v>
      </c>
      <c r="O88" s="84" t="s">
        <v>56</v>
      </c>
      <c r="P88" s="84">
        <v>1</v>
      </c>
      <c r="Q88" s="84">
        <v>2</v>
      </c>
      <c r="R88" s="87">
        <f t="shared" si="6"/>
        <v>0.80938891137191415</v>
      </c>
      <c r="S88" s="84">
        <v>7</v>
      </c>
      <c r="T88" s="96">
        <f t="shared" si="7"/>
        <v>700</v>
      </c>
      <c r="U88" s="84">
        <v>14</v>
      </c>
      <c r="V88" s="84">
        <v>0</v>
      </c>
      <c r="W88" s="84">
        <f t="shared" si="8"/>
        <v>2</v>
      </c>
      <c r="X88" s="88">
        <v>43654</v>
      </c>
      <c r="Y88" s="89">
        <v>43647</v>
      </c>
      <c r="Z88" s="84"/>
      <c r="AA88" s="90"/>
    </row>
    <row r="89" spans="1:27" x14ac:dyDescent="0.35">
      <c r="A89" t="str">
        <f>DATABASE!$F89&amp;DATABASE!$G89&amp;DATABASE!$N89</f>
        <v>GUSHEGUGUSHEGUYAKUBU LUKMAN</v>
      </c>
      <c r="B89" s="93">
        <f t="shared" si="9"/>
        <v>87</v>
      </c>
      <c r="C89" s="99" t="str">
        <f t="shared" si="5"/>
        <v>GUGUABYL87</v>
      </c>
      <c r="D89" s="73" t="s">
        <v>131</v>
      </c>
      <c r="E89" s="73" t="s">
        <v>175</v>
      </c>
      <c r="F89" s="74" t="s">
        <v>50</v>
      </c>
      <c r="G89" s="73" t="s">
        <v>50</v>
      </c>
      <c r="H89" s="74">
        <v>34</v>
      </c>
      <c r="I89" s="74">
        <v>2019</v>
      </c>
      <c r="J89" s="74" t="s">
        <v>52</v>
      </c>
      <c r="K89" s="73" t="s">
        <v>53</v>
      </c>
      <c r="L89" s="97" t="s">
        <v>254</v>
      </c>
      <c r="M89" s="74"/>
      <c r="N89" s="77" t="s">
        <v>247</v>
      </c>
      <c r="O89" s="74" t="s">
        <v>56</v>
      </c>
      <c r="P89" s="74">
        <v>2</v>
      </c>
      <c r="Q89" s="74">
        <v>22</v>
      </c>
      <c r="R89" s="78">
        <f t="shared" si="6"/>
        <v>8.9032780250910566</v>
      </c>
      <c r="S89" s="74">
        <v>30</v>
      </c>
      <c r="T89" s="95">
        <f t="shared" si="7"/>
        <v>3000</v>
      </c>
      <c r="U89" s="74">
        <v>26</v>
      </c>
      <c r="V89" s="74">
        <v>0</v>
      </c>
      <c r="W89" s="74">
        <f t="shared" si="8"/>
        <v>22</v>
      </c>
      <c r="X89" s="79">
        <v>43654</v>
      </c>
      <c r="Y89" s="80">
        <v>43647</v>
      </c>
      <c r="Z89" s="74"/>
      <c r="AA89" s="81"/>
    </row>
    <row r="90" spans="1:27" x14ac:dyDescent="0.35">
      <c r="A90" t="str">
        <f>DATABASE!$F90&amp;DATABASE!$G90&amp;DATABASE!$N90</f>
        <v>GUSHEGUGUSHEGUYAKUBU LUKMAN</v>
      </c>
      <c r="B90" s="94">
        <f t="shared" si="9"/>
        <v>88</v>
      </c>
      <c r="C90" s="100" t="str">
        <f t="shared" si="5"/>
        <v>GUGUMOYL88</v>
      </c>
      <c r="D90" s="83" t="s">
        <v>255</v>
      </c>
      <c r="E90" s="83" t="s">
        <v>85</v>
      </c>
      <c r="F90" s="84" t="s">
        <v>50</v>
      </c>
      <c r="G90" s="83" t="s">
        <v>50</v>
      </c>
      <c r="H90" s="84">
        <v>42</v>
      </c>
      <c r="I90" s="84">
        <v>2019</v>
      </c>
      <c r="J90" s="84" t="s">
        <v>52</v>
      </c>
      <c r="K90" s="83" t="s">
        <v>53</v>
      </c>
      <c r="L90" s="84" t="s">
        <v>256</v>
      </c>
      <c r="M90" s="84"/>
      <c r="N90" s="86" t="s">
        <v>247</v>
      </c>
      <c r="O90" s="84" t="s">
        <v>56</v>
      </c>
      <c r="P90" s="84">
        <v>2</v>
      </c>
      <c r="Q90" s="84">
        <v>5</v>
      </c>
      <c r="R90" s="87">
        <f t="shared" si="6"/>
        <v>2.0234722784297854</v>
      </c>
      <c r="S90" s="84">
        <v>18</v>
      </c>
      <c r="T90" s="96">
        <f t="shared" si="7"/>
        <v>1800</v>
      </c>
      <c r="U90" s="84">
        <v>22</v>
      </c>
      <c r="V90" s="84">
        <v>0</v>
      </c>
      <c r="W90" s="84">
        <f t="shared" si="8"/>
        <v>5</v>
      </c>
      <c r="X90" s="88">
        <v>43654</v>
      </c>
      <c r="Y90" s="89">
        <v>43647</v>
      </c>
      <c r="Z90" s="84"/>
      <c r="AA90" s="90"/>
    </row>
    <row r="91" spans="1:27" x14ac:dyDescent="0.35">
      <c r="A91" t="str">
        <f>DATABASE!$F91&amp;DATABASE!$G91&amp;DATABASE!$N91</f>
        <v>GUSHEGUBULUGUYAKUBU LUKMAN</v>
      </c>
      <c r="B91" s="93">
        <f t="shared" si="9"/>
        <v>89</v>
      </c>
      <c r="C91" s="99" t="str">
        <f t="shared" si="5"/>
        <v>GUBUMUYL89</v>
      </c>
      <c r="D91" s="73" t="s">
        <v>78</v>
      </c>
      <c r="E91" s="73" t="s">
        <v>59</v>
      </c>
      <c r="F91" s="74" t="s">
        <v>50</v>
      </c>
      <c r="G91" s="73" t="s">
        <v>245</v>
      </c>
      <c r="H91" s="74"/>
      <c r="I91" s="74">
        <v>2019</v>
      </c>
      <c r="J91" s="74" t="s">
        <v>52</v>
      </c>
      <c r="K91" s="73" t="s">
        <v>53</v>
      </c>
      <c r="L91" s="74" t="s">
        <v>257</v>
      </c>
      <c r="M91" s="74"/>
      <c r="N91" s="77" t="s">
        <v>247</v>
      </c>
      <c r="O91" s="74" t="s">
        <v>56</v>
      </c>
      <c r="P91" s="74">
        <v>2</v>
      </c>
      <c r="Q91" s="74">
        <v>4</v>
      </c>
      <c r="R91" s="78">
        <f t="shared" si="6"/>
        <v>1.6187778227438283</v>
      </c>
      <c r="S91" s="74">
        <v>22</v>
      </c>
      <c r="T91" s="95">
        <f t="shared" si="7"/>
        <v>2200</v>
      </c>
      <c r="U91" s="74">
        <v>26</v>
      </c>
      <c r="V91" s="74">
        <v>0</v>
      </c>
      <c r="W91" s="74">
        <f t="shared" si="8"/>
        <v>4</v>
      </c>
      <c r="X91" s="79">
        <v>43654</v>
      </c>
      <c r="Y91" s="80">
        <v>43647</v>
      </c>
      <c r="Z91" s="74"/>
      <c r="AA91" s="81"/>
    </row>
    <row r="92" spans="1:27" x14ac:dyDescent="0.35">
      <c r="A92" t="str">
        <f>DATABASE!$F92&amp;DATABASE!$G92&amp;DATABASE!$N92</f>
        <v>GUSHEGUBULUGUYAKUBU LUKMAN</v>
      </c>
      <c r="B92" s="94">
        <f t="shared" si="9"/>
        <v>90</v>
      </c>
      <c r="C92" s="100" t="str">
        <f t="shared" si="5"/>
        <v>GUBUAMYL90</v>
      </c>
      <c r="D92" s="83" t="s">
        <v>85</v>
      </c>
      <c r="E92" s="83" t="s">
        <v>258</v>
      </c>
      <c r="F92" s="84" t="s">
        <v>50</v>
      </c>
      <c r="G92" s="83" t="s">
        <v>245</v>
      </c>
      <c r="H92" s="84">
        <v>34</v>
      </c>
      <c r="I92" s="84">
        <v>2019</v>
      </c>
      <c r="J92" s="84" t="s">
        <v>52</v>
      </c>
      <c r="K92" s="83" t="s">
        <v>53</v>
      </c>
      <c r="L92" s="84" t="s">
        <v>259</v>
      </c>
      <c r="M92" s="84"/>
      <c r="N92" s="86" t="s">
        <v>247</v>
      </c>
      <c r="O92" s="84" t="s">
        <v>56</v>
      </c>
      <c r="P92" s="84">
        <v>2</v>
      </c>
      <c r="Q92" s="84">
        <v>6</v>
      </c>
      <c r="R92" s="87">
        <f t="shared" si="6"/>
        <v>2.4281667341157425</v>
      </c>
      <c r="S92" s="84">
        <v>14</v>
      </c>
      <c r="T92" s="96">
        <f t="shared" si="7"/>
        <v>1400</v>
      </c>
      <c r="U92" s="84">
        <v>20</v>
      </c>
      <c r="V92" s="84">
        <v>0</v>
      </c>
      <c r="W92" s="84">
        <f t="shared" si="8"/>
        <v>6</v>
      </c>
      <c r="X92" s="88">
        <v>43654</v>
      </c>
      <c r="Y92" s="89">
        <v>43647</v>
      </c>
      <c r="Z92" s="84"/>
      <c r="AA92" s="90"/>
    </row>
    <row r="93" spans="1:27" x14ac:dyDescent="0.35">
      <c r="A93" t="str">
        <f>DATABASE!$F93&amp;DATABASE!$G93&amp;DATABASE!$N93</f>
        <v>GUSHEGUGUSHEGUYAKUBU LUKMAN</v>
      </c>
      <c r="B93" s="93">
        <f t="shared" si="9"/>
        <v>91</v>
      </c>
      <c r="C93" s="99" t="str">
        <f t="shared" si="5"/>
        <v>GUGUTUYL91</v>
      </c>
      <c r="D93" s="73" t="s">
        <v>260</v>
      </c>
      <c r="E93" s="73" t="s">
        <v>261</v>
      </c>
      <c r="F93" s="74" t="s">
        <v>50</v>
      </c>
      <c r="G93" s="73" t="s">
        <v>50</v>
      </c>
      <c r="H93" s="74">
        <v>41</v>
      </c>
      <c r="I93" s="74">
        <v>2019</v>
      </c>
      <c r="J93" s="74" t="s">
        <v>52</v>
      </c>
      <c r="K93" s="73" t="s">
        <v>53</v>
      </c>
      <c r="L93" s="74" t="s">
        <v>262</v>
      </c>
      <c r="M93" s="74"/>
      <c r="N93" s="77" t="s">
        <v>247</v>
      </c>
      <c r="O93" s="74" t="s">
        <v>56</v>
      </c>
      <c r="P93" s="74">
        <v>1</v>
      </c>
      <c r="Q93" s="74">
        <v>2</v>
      </c>
      <c r="R93" s="78">
        <f t="shared" si="6"/>
        <v>0.80938891137191415</v>
      </c>
      <c r="S93" s="74">
        <v>6</v>
      </c>
      <c r="T93" s="95">
        <f t="shared" si="7"/>
        <v>600</v>
      </c>
      <c r="U93" s="74">
        <v>16</v>
      </c>
      <c r="V93" s="74">
        <v>0</v>
      </c>
      <c r="W93" s="74">
        <f t="shared" si="8"/>
        <v>2</v>
      </c>
      <c r="X93" s="79">
        <v>43654</v>
      </c>
      <c r="Y93" s="80">
        <v>43647</v>
      </c>
      <c r="Z93" s="74"/>
      <c r="AA93" s="81"/>
    </row>
    <row r="94" spans="1:27" x14ac:dyDescent="0.35">
      <c r="A94" t="str">
        <f>DATABASE!$F94&amp;DATABASE!$G94&amp;DATABASE!$N94</f>
        <v>GUSHEGUGUSHEGUYAKUBU LUKMAN</v>
      </c>
      <c r="B94" s="94">
        <f t="shared" si="9"/>
        <v>92</v>
      </c>
      <c r="C94" s="100" t="str">
        <f t="shared" si="5"/>
        <v>GUGUAHYL92</v>
      </c>
      <c r="D94" s="83" t="s">
        <v>75</v>
      </c>
      <c r="E94" s="83" t="s">
        <v>263</v>
      </c>
      <c r="F94" s="84" t="s">
        <v>50</v>
      </c>
      <c r="G94" s="83" t="s">
        <v>50</v>
      </c>
      <c r="H94" s="84"/>
      <c r="I94" s="84">
        <v>2019</v>
      </c>
      <c r="J94" s="84" t="s">
        <v>52</v>
      </c>
      <c r="K94" s="83" t="s">
        <v>53</v>
      </c>
      <c r="L94" s="84" t="s">
        <v>264</v>
      </c>
      <c r="M94" s="84"/>
      <c r="N94" s="86" t="s">
        <v>247</v>
      </c>
      <c r="O94" s="84" t="s">
        <v>56</v>
      </c>
      <c r="P94" s="84">
        <v>1</v>
      </c>
      <c r="Q94" s="84">
        <v>3</v>
      </c>
      <c r="R94" s="87">
        <f t="shared" si="6"/>
        <v>1.2140833670578712</v>
      </c>
      <c r="S94" s="84">
        <v>6</v>
      </c>
      <c r="T94" s="96">
        <f t="shared" si="7"/>
        <v>600</v>
      </c>
      <c r="U94" s="84">
        <v>10</v>
      </c>
      <c r="V94" s="84">
        <v>0</v>
      </c>
      <c r="W94" s="84">
        <f t="shared" si="8"/>
        <v>3</v>
      </c>
      <c r="X94" s="88">
        <v>43654</v>
      </c>
      <c r="Y94" s="89">
        <v>43647</v>
      </c>
      <c r="Z94" s="84"/>
      <c r="AA94" s="90"/>
    </row>
    <row r="95" spans="1:27" x14ac:dyDescent="0.35">
      <c r="A95" t="str">
        <f>DATABASE!$F95&amp;DATABASE!$G95&amp;DATABASE!$N95</f>
        <v>GUSHEGUGUSHEGUABDUL RAUF SADIK</v>
      </c>
      <c r="B95" s="93">
        <f t="shared" si="9"/>
        <v>93</v>
      </c>
      <c r="C95" s="99" t="str">
        <f t="shared" si="5"/>
        <v>GUGUAMAR93</v>
      </c>
      <c r="D95" s="73" t="s">
        <v>167</v>
      </c>
      <c r="E95" s="73" t="s">
        <v>164</v>
      </c>
      <c r="F95" s="74" t="s">
        <v>50</v>
      </c>
      <c r="G95" s="73" t="s">
        <v>50</v>
      </c>
      <c r="H95" s="74"/>
      <c r="I95" s="74">
        <v>2019</v>
      </c>
      <c r="J95" s="74" t="s">
        <v>52</v>
      </c>
      <c r="K95" s="73" t="s">
        <v>70</v>
      </c>
      <c r="L95" s="74" t="s">
        <v>265</v>
      </c>
      <c r="M95" s="74"/>
      <c r="N95" s="77" t="s">
        <v>266</v>
      </c>
      <c r="O95" s="74" t="s">
        <v>56</v>
      </c>
      <c r="P95" s="74">
        <v>1</v>
      </c>
      <c r="Q95" s="74">
        <v>4</v>
      </c>
      <c r="R95" s="78">
        <f t="shared" si="6"/>
        <v>1.6187778227438283</v>
      </c>
      <c r="S95" s="74">
        <v>20</v>
      </c>
      <c r="T95" s="95">
        <f t="shared" si="7"/>
        <v>2000</v>
      </c>
      <c r="U95" s="74">
        <v>30</v>
      </c>
      <c r="V95" s="74">
        <v>0</v>
      </c>
      <c r="W95" s="74">
        <f t="shared" si="8"/>
        <v>4</v>
      </c>
      <c r="X95" s="79">
        <v>43654</v>
      </c>
      <c r="Y95" s="80">
        <v>43647</v>
      </c>
      <c r="Z95" s="74"/>
      <c r="AA95" s="81"/>
    </row>
    <row r="96" spans="1:27" x14ac:dyDescent="0.35">
      <c r="A96" t="str">
        <f>DATABASE!$F96&amp;DATABASE!$G96&amp;DATABASE!$N96</f>
        <v>GUSHEGUGUSHEGUABDUL RAUF SADIK</v>
      </c>
      <c r="B96" s="94">
        <f t="shared" si="9"/>
        <v>94</v>
      </c>
      <c r="C96" s="100" t="str">
        <f t="shared" si="5"/>
        <v>GUGUMOAR94</v>
      </c>
      <c r="D96" s="83" t="s">
        <v>267</v>
      </c>
      <c r="E96" s="83" t="s">
        <v>85</v>
      </c>
      <c r="F96" s="84" t="s">
        <v>50</v>
      </c>
      <c r="G96" s="83" t="s">
        <v>50</v>
      </c>
      <c r="H96" s="84">
        <v>34</v>
      </c>
      <c r="I96" s="84">
        <v>2019</v>
      </c>
      <c r="J96" s="84" t="s">
        <v>52</v>
      </c>
      <c r="K96" s="83" t="s">
        <v>53</v>
      </c>
      <c r="L96" s="84" t="s">
        <v>268</v>
      </c>
      <c r="M96" s="84"/>
      <c r="N96" s="86" t="s">
        <v>266</v>
      </c>
      <c r="O96" s="84" t="s">
        <v>56</v>
      </c>
      <c r="P96" s="84">
        <v>2</v>
      </c>
      <c r="Q96" s="84">
        <v>5</v>
      </c>
      <c r="R96" s="87">
        <f t="shared" si="6"/>
        <v>2.0234722784297854</v>
      </c>
      <c r="S96" s="84">
        <v>12</v>
      </c>
      <c r="T96" s="96">
        <f t="shared" si="7"/>
        <v>1200</v>
      </c>
      <c r="U96" s="84">
        <v>28</v>
      </c>
      <c r="V96" s="84">
        <v>0</v>
      </c>
      <c r="W96" s="84">
        <f t="shared" si="8"/>
        <v>5</v>
      </c>
      <c r="X96" s="88">
        <v>43654</v>
      </c>
      <c r="Y96" s="89">
        <v>43647</v>
      </c>
      <c r="Z96" s="84"/>
      <c r="AA96" s="90"/>
    </row>
    <row r="97" spans="1:27" x14ac:dyDescent="0.35">
      <c r="A97" t="str">
        <f>DATABASE!$F97&amp;DATABASE!$G97&amp;DATABASE!$N97</f>
        <v>GUSHEGUGUSHEGUABDUL RAUF SADIK</v>
      </c>
      <c r="B97" s="93">
        <f t="shared" si="9"/>
        <v>95</v>
      </c>
      <c r="C97" s="99" t="str">
        <f t="shared" si="5"/>
        <v>GUGUKAAR95</v>
      </c>
      <c r="D97" s="73" t="s">
        <v>49</v>
      </c>
      <c r="E97" s="73" t="s">
        <v>269</v>
      </c>
      <c r="F97" s="74" t="s">
        <v>50</v>
      </c>
      <c r="G97" s="73" t="s">
        <v>50</v>
      </c>
      <c r="H97" s="74">
        <v>33</v>
      </c>
      <c r="I97" s="74">
        <v>2019</v>
      </c>
      <c r="J97" s="74" t="s">
        <v>52</v>
      </c>
      <c r="K97" s="73" t="s">
        <v>53</v>
      </c>
      <c r="L97" s="74" t="s">
        <v>270</v>
      </c>
      <c r="M97" s="74"/>
      <c r="N97" s="77" t="s">
        <v>266</v>
      </c>
      <c r="O97" s="74" t="s">
        <v>56</v>
      </c>
      <c r="P97" s="74">
        <v>1</v>
      </c>
      <c r="Q97" s="74">
        <v>3</v>
      </c>
      <c r="R97" s="78">
        <f t="shared" si="6"/>
        <v>1.2140833670578712</v>
      </c>
      <c r="S97" s="74">
        <v>12</v>
      </c>
      <c r="T97" s="95">
        <f t="shared" si="7"/>
        <v>1200</v>
      </c>
      <c r="U97" s="74">
        <v>22</v>
      </c>
      <c r="V97" s="74">
        <v>0</v>
      </c>
      <c r="W97" s="74">
        <f t="shared" si="8"/>
        <v>3</v>
      </c>
      <c r="X97" s="79">
        <v>43654</v>
      </c>
      <c r="Y97" s="80">
        <v>43647</v>
      </c>
      <c r="Z97" s="74"/>
      <c r="AA97" s="81"/>
    </row>
    <row r="98" spans="1:27" x14ac:dyDescent="0.35">
      <c r="A98" t="str">
        <f>DATABASE!$F98&amp;DATABASE!$G98&amp;DATABASE!$N98</f>
        <v>GUSHEGUGUSHEGUABDUL RAUF SADIK</v>
      </c>
      <c r="B98" s="94">
        <f t="shared" si="9"/>
        <v>96</v>
      </c>
      <c r="C98" s="100" t="str">
        <f t="shared" si="5"/>
        <v>GUGUHAAR96</v>
      </c>
      <c r="D98" s="83" t="s">
        <v>271</v>
      </c>
      <c r="E98" s="83" t="s">
        <v>272</v>
      </c>
      <c r="F98" s="84" t="s">
        <v>50</v>
      </c>
      <c r="G98" s="83" t="s">
        <v>50</v>
      </c>
      <c r="H98" s="84">
        <v>26</v>
      </c>
      <c r="I98" s="84">
        <v>2019</v>
      </c>
      <c r="J98" s="84" t="s">
        <v>52</v>
      </c>
      <c r="K98" s="83" t="s">
        <v>70</v>
      </c>
      <c r="L98" s="84" t="s">
        <v>273</v>
      </c>
      <c r="M98" s="84"/>
      <c r="N98" s="86" t="s">
        <v>266</v>
      </c>
      <c r="O98" s="84" t="s">
        <v>56</v>
      </c>
      <c r="P98" s="84">
        <v>1</v>
      </c>
      <c r="Q98" s="84">
        <v>2</v>
      </c>
      <c r="R98" s="87">
        <f t="shared" si="6"/>
        <v>0.80938891137191415</v>
      </c>
      <c r="S98" s="84">
        <v>7</v>
      </c>
      <c r="T98" s="96">
        <f t="shared" si="7"/>
        <v>700</v>
      </c>
      <c r="U98" s="84">
        <v>14</v>
      </c>
      <c r="V98" s="84">
        <v>0</v>
      </c>
      <c r="W98" s="84">
        <f t="shared" si="8"/>
        <v>2</v>
      </c>
      <c r="X98" s="88">
        <v>43654</v>
      </c>
      <c r="Y98" s="89">
        <v>43647</v>
      </c>
      <c r="Z98" s="84"/>
      <c r="AA98" s="90"/>
    </row>
    <row r="99" spans="1:27" x14ac:dyDescent="0.35">
      <c r="A99" t="str">
        <f>DATABASE!$F99&amp;DATABASE!$G99&amp;DATABASE!$N99</f>
        <v>GUSHEGUGUSHEGUABDUL RAUF SADIK</v>
      </c>
      <c r="B99" s="93">
        <f t="shared" si="9"/>
        <v>97</v>
      </c>
      <c r="C99" s="99" t="str">
        <f t="shared" si="5"/>
        <v>GUGUABAR97</v>
      </c>
      <c r="D99" s="73" t="s">
        <v>274</v>
      </c>
      <c r="E99" s="73" t="s">
        <v>83</v>
      </c>
      <c r="F99" s="74" t="s">
        <v>50</v>
      </c>
      <c r="G99" s="73" t="s">
        <v>50</v>
      </c>
      <c r="H99" s="74">
        <v>40</v>
      </c>
      <c r="I99" s="74">
        <v>2019</v>
      </c>
      <c r="J99" s="74" t="s">
        <v>52</v>
      </c>
      <c r="K99" s="73" t="s">
        <v>53</v>
      </c>
      <c r="L99" s="74" t="s">
        <v>275</v>
      </c>
      <c r="M99" s="74"/>
      <c r="N99" s="77" t="s">
        <v>266</v>
      </c>
      <c r="O99" s="74" t="s">
        <v>56</v>
      </c>
      <c r="P99" s="74">
        <v>2</v>
      </c>
      <c r="Q99" s="74">
        <v>5</v>
      </c>
      <c r="R99" s="78">
        <f t="shared" si="6"/>
        <v>2.0234722784297854</v>
      </c>
      <c r="S99" s="74">
        <v>19</v>
      </c>
      <c r="T99" s="95">
        <f t="shared" si="7"/>
        <v>1900</v>
      </c>
      <c r="U99" s="74">
        <v>28</v>
      </c>
      <c r="V99" s="74">
        <v>0</v>
      </c>
      <c r="W99" s="74">
        <f t="shared" si="8"/>
        <v>5</v>
      </c>
      <c r="X99" s="79">
        <v>43654</v>
      </c>
      <c r="Y99" s="80">
        <v>43647</v>
      </c>
      <c r="Z99" s="74"/>
      <c r="AA99" s="81"/>
    </row>
    <row r="100" spans="1:27" x14ac:dyDescent="0.35">
      <c r="A100" t="str">
        <f>DATABASE!$F100&amp;DATABASE!$G100&amp;DATABASE!$N100</f>
        <v>GUSHEGUGUSHEGUABDUL RAUF SADIK</v>
      </c>
      <c r="B100" s="94">
        <f t="shared" si="9"/>
        <v>98</v>
      </c>
      <c r="C100" s="100" t="str">
        <f t="shared" si="5"/>
        <v>GUGUIMAR98</v>
      </c>
      <c r="D100" s="83" t="s">
        <v>276</v>
      </c>
      <c r="E100" s="83" t="s">
        <v>58</v>
      </c>
      <c r="F100" s="84" t="s">
        <v>50</v>
      </c>
      <c r="G100" s="83" t="s">
        <v>50</v>
      </c>
      <c r="H100" s="84">
        <v>36</v>
      </c>
      <c r="I100" s="84">
        <v>2019</v>
      </c>
      <c r="J100" s="84" t="s">
        <v>52</v>
      </c>
      <c r="K100" s="83" t="s">
        <v>53</v>
      </c>
      <c r="L100" s="84" t="s">
        <v>277</v>
      </c>
      <c r="M100" s="84"/>
      <c r="N100" s="86" t="s">
        <v>266</v>
      </c>
      <c r="O100" s="84" t="s">
        <v>56</v>
      </c>
      <c r="P100" s="84">
        <v>3</v>
      </c>
      <c r="Q100" s="84">
        <v>7</v>
      </c>
      <c r="R100" s="87">
        <f t="shared" si="6"/>
        <v>2.8328611898016995</v>
      </c>
      <c r="S100" s="84">
        <v>26</v>
      </c>
      <c r="T100" s="96">
        <f t="shared" si="7"/>
        <v>2600</v>
      </c>
      <c r="U100" s="84">
        <v>40</v>
      </c>
      <c r="V100" s="84">
        <v>0</v>
      </c>
      <c r="W100" s="84">
        <f t="shared" si="8"/>
        <v>7</v>
      </c>
      <c r="X100" s="88">
        <v>43654</v>
      </c>
      <c r="Y100" s="89">
        <v>43647</v>
      </c>
      <c r="Z100" s="84"/>
      <c r="AA100" s="90"/>
    </row>
    <row r="101" spans="1:27" x14ac:dyDescent="0.35">
      <c r="A101" t="str">
        <f>DATABASE!$F101&amp;DATABASE!$G101&amp;DATABASE!$N101</f>
        <v>GUSHEGUGUSHEGUABDUL RAUF SADIK</v>
      </c>
      <c r="B101" s="93">
        <f t="shared" si="9"/>
        <v>99</v>
      </c>
      <c r="C101" s="99" t="str">
        <f t="shared" si="5"/>
        <v>GUGUAWAR99</v>
      </c>
      <c r="D101" s="73" t="s">
        <v>278</v>
      </c>
      <c r="E101" s="73" t="s">
        <v>279</v>
      </c>
      <c r="F101" s="74" t="s">
        <v>50</v>
      </c>
      <c r="G101" s="73" t="s">
        <v>50</v>
      </c>
      <c r="H101" s="74">
        <v>34</v>
      </c>
      <c r="I101" s="74">
        <v>2019</v>
      </c>
      <c r="J101" s="74" t="s">
        <v>52</v>
      </c>
      <c r="K101" s="73" t="s">
        <v>53</v>
      </c>
      <c r="L101" s="74" t="s">
        <v>280</v>
      </c>
      <c r="M101" s="74"/>
      <c r="N101" s="77" t="s">
        <v>266</v>
      </c>
      <c r="O101" s="74" t="s">
        <v>56</v>
      </c>
      <c r="P101" s="74">
        <v>1</v>
      </c>
      <c r="Q101" s="74">
        <v>3</v>
      </c>
      <c r="R101" s="78">
        <f t="shared" si="6"/>
        <v>1.2140833670578712</v>
      </c>
      <c r="S101" s="74">
        <v>16</v>
      </c>
      <c r="T101" s="95">
        <f t="shared" si="7"/>
        <v>1600</v>
      </c>
      <c r="U101" s="74">
        <v>22</v>
      </c>
      <c r="V101" s="74">
        <v>0</v>
      </c>
      <c r="W101" s="74">
        <f t="shared" si="8"/>
        <v>3</v>
      </c>
      <c r="X101" s="79">
        <v>43654</v>
      </c>
      <c r="Y101" s="80">
        <v>43647</v>
      </c>
      <c r="Z101" s="74"/>
      <c r="AA101" s="81"/>
    </row>
    <row r="102" spans="1:27" x14ac:dyDescent="0.35">
      <c r="A102" t="str">
        <f>DATABASE!$F102&amp;DATABASE!$G102&amp;DATABASE!$N102</f>
        <v>GUSHEGUGUSHEGUABDUL RAUF SADIK</v>
      </c>
      <c r="B102" s="94">
        <f t="shared" si="9"/>
        <v>100</v>
      </c>
      <c r="C102" s="100" t="str">
        <f t="shared" si="5"/>
        <v>GUGUBAAR100</v>
      </c>
      <c r="D102" s="83" t="s">
        <v>120</v>
      </c>
      <c r="E102" s="83" t="s">
        <v>171</v>
      </c>
      <c r="F102" s="84" t="s">
        <v>50</v>
      </c>
      <c r="G102" s="83" t="s">
        <v>50</v>
      </c>
      <c r="H102" s="84">
        <v>45</v>
      </c>
      <c r="I102" s="84">
        <v>2019</v>
      </c>
      <c r="J102" s="84" t="s">
        <v>52</v>
      </c>
      <c r="K102" s="83" t="s">
        <v>53</v>
      </c>
      <c r="L102" s="84" t="s">
        <v>281</v>
      </c>
      <c r="M102" s="84"/>
      <c r="N102" s="86" t="s">
        <v>266</v>
      </c>
      <c r="O102" s="84" t="s">
        <v>56</v>
      </c>
      <c r="P102" s="84">
        <v>4</v>
      </c>
      <c r="Q102" s="84">
        <v>9</v>
      </c>
      <c r="R102" s="87">
        <f t="shared" si="6"/>
        <v>3.6422501011736137</v>
      </c>
      <c r="S102" s="84">
        <v>42</v>
      </c>
      <c r="T102" s="96">
        <f t="shared" si="7"/>
        <v>4200</v>
      </c>
      <c r="U102" s="84">
        <v>72</v>
      </c>
      <c r="V102" s="84">
        <v>0</v>
      </c>
      <c r="W102" s="84">
        <f t="shared" si="8"/>
        <v>9</v>
      </c>
      <c r="X102" s="88">
        <v>43654</v>
      </c>
      <c r="Y102" s="89">
        <v>43647</v>
      </c>
      <c r="Z102" s="84"/>
      <c r="AA102" s="90"/>
    </row>
    <row r="103" spans="1:27" x14ac:dyDescent="0.35">
      <c r="A103" t="str">
        <f>DATABASE!$F103&amp;DATABASE!$G103&amp;DATABASE!$N103</f>
        <v>GUSHEGUGUSHEGUABDUL RAUF SADIK</v>
      </c>
      <c r="B103" s="93">
        <f t="shared" si="9"/>
        <v>101</v>
      </c>
      <c r="C103" s="99" t="str">
        <f t="shared" si="5"/>
        <v>GUGUMOAR101</v>
      </c>
      <c r="D103" s="73" t="s">
        <v>282</v>
      </c>
      <c r="E103" s="73" t="s">
        <v>283</v>
      </c>
      <c r="F103" s="74" t="s">
        <v>50</v>
      </c>
      <c r="G103" s="73" t="s">
        <v>50</v>
      </c>
      <c r="H103" s="74">
        <v>40</v>
      </c>
      <c r="I103" s="74">
        <v>2019</v>
      </c>
      <c r="J103" s="74" t="s">
        <v>52</v>
      </c>
      <c r="K103" s="73" t="s">
        <v>53</v>
      </c>
      <c r="L103" s="74" t="s">
        <v>284</v>
      </c>
      <c r="M103" s="74"/>
      <c r="N103" s="77" t="s">
        <v>266</v>
      </c>
      <c r="O103" s="74" t="s">
        <v>56</v>
      </c>
      <c r="P103" s="74">
        <v>1</v>
      </c>
      <c r="Q103" s="74">
        <v>2</v>
      </c>
      <c r="R103" s="78">
        <f t="shared" si="6"/>
        <v>0.80938891137191415</v>
      </c>
      <c r="S103" s="74">
        <v>5</v>
      </c>
      <c r="T103" s="95">
        <f t="shared" si="7"/>
        <v>500</v>
      </c>
      <c r="U103" s="74">
        <v>12</v>
      </c>
      <c r="V103" s="74">
        <v>0</v>
      </c>
      <c r="W103" s="74">
        <f t="shared" si="8"/>
        <v>2</v>
      </c>
      <c r="X103" s="79">
        <v>43654</v>
      </c>
      <c r="Y103" s="80">
        <v>43647</v>
      </c>
      <c r="Z103" s="74"/>
      <c r="AA103" s="81"/>
    </row>
    <row r="104" spans="1:27" x14ac:dyDescent="0.35">
      <c r="A104" t="str">
        <f>DATABASE!$F104&amp;DATABASE!$G104&amp;DATABASE!$N104</f>
        <v>GUSHEGUGUSHEGUABDUL RAUF SADIK</v>
      </c>
      <c r="B104" s="94">
        <f t="shared" si="9"/>
        <v>102</v>
      </c>
      <c r="C104" s="100" t="str">
        <f t="shared" si="5"/>
        <v>GUGUHAAR102</v>
      </c>
      <c r="D104" s="83" t="s">
        <v>78</v>
      </c>
      <c r="E104" s="83" t="s">
        <v>285</v>
      </c>
      <c r="F104" s="84" t="s">
        <v>50</v>
      </c>
      <c r="G104" s="83" t="s">
        <v>50</v>
      </c>
      <c r="H104" s="84"/>
      <c r="I104" s="84">
        <v>2019</v>
      </c>
      <c r="J104" s="84" t="s">
        <v>52</v>
      </c>
      <c r="K104" s="83" t="s">
        <v>70</v>
      </c>
      <c r="L104" s="84" t="s">
        <v>286</v>
      </c>
      <c r="M104" s="84"/>
      <c r="N104" s="86" t="s">
        <v>266</v>
      </c>
      <c r="O104" s="84" t="s">
        <v>56</v>
      </c>
      <c r="P104" s="84">
        <v>1</v>
      </c>
      <c r="Q104" s="84">
        <v>2</v>
      </c>
      <c r="R104" s="87">
        <f t="shared" si="6"/>
        <v>0.80938891137191415</v>
      </c>
      <c r="S104" s="84">
        <v>12</v>
      </c>
      <c r="T104" s="96">
        <f t="shared" si="7"/>
        <v>1200</v>
      </c>
      <c r="U104" s="84">
        <v>21</v>
      </c>
      <c r="V104" s="84">
        <v>0</v>
      </c>
      <c r="W104" s="84">
        <f t="shared" si="8"/>
        <v>2</v>
      </c>
      <c r="X104" s="88">
        <v>43654</v>
      </c>
      <c r="Y104" s="89">
        <v>43647</v>
      </c>
      <c r="Z104" s="84"/>
      <c r="AA104" s="90"/>
    </row>
    <row r="105" spans="1:27" x14ac:dyDescent="0.35">
      <c r="A105" t="str">
        <f>DATABASE!$F105&amp;DATABASE!$G105&amp;DATABASE!$N105</f>
        <v>GUSHEGUGUSHEGUAMADU A RASHID</v>
      </c>
      <c r="B105" s="93">
        <f t="shared" si="9"/>
        <v>103</v>
      </c>
      <c r="C105" s="99" t="str">
        <f t="shared" si="5"/>
        <v>GUGUBAAA103</v>
      </c>
      <c r="D105" s="73" t="s">
        <v>276</v>
      </c>
      <c r="E105" s="73" t="s">
        <v>171</v>
      </c>
      <c r="F105" s="74" t="s">
        <v>50</v>
      </c>
      <c r="G105" s="73" t="s">
        <v>50</v>
      </c>
      <c r="H105" s="74"/>
      <c r="I105" s="74">
        <v>2019</v>
      </c>
      <c r="J105" s="74" t="s">
        <v>52</v>
      </c>
      <c r="K105" s="73" t="s">
        <v>53</v>
      </c>
      <c r="L105" s="74" t="s">
        <v>287</v>
      </c>
      <c r="M105" s="74"/>
      <c r="N105" s="77" t="s">
        <v>288</v>
      </c>
      <c r="O105" s="74" t="s">
        <v>56</v>
      </c>
      <c r="P105" s="74">
        <v>1</v>
      </c>
      <c r="Q105" s="74">
        <v>2</v>
      </c>
      <c r="R105" s="78">
        <f t="shared" si="6"/>
        <v>0.80938891137191415</v>
      </c>
      <c r="S105" s="74">
        <v>3</v>
      </c>
      <c r="T105" s="95">
        <f t="shared" si="7"/>
        <v>300</v>
      </c>
      <c r="U105" s="74">
        <v>5</v>
      </c>
      <c r="V105" s="74">
        <v>0</v>
      </c>
      <c r="W105" s="74">
        <f t="shared" si="8"/>
        <v>2</v>
      </c>
      <c r="X105" s="79">
        <v>43654</v>
      </c>
      <c r="Y105" s="80">
        <v>43647</v>
      </c>
      <c r="Z105" s="74"/>
      <c r="AA105" s="81"/>
    </row>
    <row r="106" spans="1:27" x14ac:dyDescent="0.35">
      <c r="A106" t="str">
        <f>DATABASE!$F106&amp;DATABASE!$G106&amp;DATABASE!$N106</f>
        <v>GUSHEGUNAYILIFONGAMADU A RASHID</v>
      </c>
      <c r="B106" s="94">
        <f t="shared" si="9"/>
        <v>104</v>
      </c>
      <c r="C106" s="100" t="str">
        <f t="shared" si="5"/>
        <v>GUNABAAA104</v>
      </c>
      <c r="D106" s="83" t="s">
        <v>91</v>
      </c>
      <c r="E106" s="83" t="s">
        <v>289</v>
      </c>
      <c r="F106" s="84" t="s">
        <v>50</v>
      </c>
      <c r="G106" s="83" t="s">
        <v>290</v>
      </c>
      <c r="H106" s="84">
        <v>35</v>
      </c>
      <c r="I106" s="84">
        <v>2019</v>
      </c>
      <c r="J106" s="84" t="s">
        <v>52</v>
      </c>
      <c r="K106" s="83" t="s">
        <v>53</v>
      </c>
      <c r="L106" s="84" t="s">
        <v>291</v>
      </c>
      <c r="M106" s="84"/>
      <c r="N106" s="86" t="s">
        <v>288</v>
      </c>
      <c r="O106" s="84" t="s">
        <v>56</v>
      </c>
      <c r="P106" s="84">
        <v>1</v>
      </c>
      <c r="Q106" s="84">
        <v>5</v>
      </c>
      <c r="R106" s="87">
        <f t="shared" si="6"/>
        <v>2.0234722784297854</v>
      </c>
      <c r="S106" s="84">
        <v>15</v>
      </c>
      <c r="T106" s="96">
        <f t="shared" si="7"/>
        <v>1500</v>
      </c>
      <c r="U106" s="84">
        <v>20</v>
      </c>
      <c r="V106" s="84">
        <v>0</v>
      </c>
      <c r="W106" s="84">
        <f t="shared" si="8"/>
        <v>5</v>
      </c>
      <c r="X106" s="88">
        <v>43654</v>
      </c>
      <c r="Y106" s="89">
        <v>43647</v>
      </c>
      <c r="Z106" s="84"/>
      <c r="AA106" s="90"/>
    </row>
    <row r="107" spans="1:27" x14ac:dyDescent="0.35">
      <c r="A107" t="str">
        <f>DATABASE!$F107&amp;DATABASE!$G107&amp;DATABASE!$N107</f>
        <v>GUSHEGUNAYILIFONGAMADU A RASHID</v>
      </c>
      <c r="B107" s="93">
        <f t="shared" si="9"/>
        <v>105</v>
      </c>
      <c r="C107" s="99" t="str">
        <f t="shared" si="5"/>
        <v>GUNASUAA105</v>
      </c>
      <c r="D107" s="73" t="s">
        <v>72</v>
      </c>
      <c r="E107" s="73" t="s">
        <v>292</v>
      </c>
      <c r="F107" s="74" t="s">
        <v>50</v>
      </c>
      <c r="G107" s="73" t="s">
        <v>290</v>
      </c>
      <c r="H107" s="74">
        <v>47</v>
      </c>
      <c r="I107" s="74">
        <v>2019</v>
      </c>
      <c r="J107" s="74" t="s">
        <v>52</v>
      </c>
      <c r="K107" s="73" t="s">
        <v>53</v>
      </c>
      <c r="L107" s="74" t="s">
        <v>293</v>
      </c>
      <c r="M107" s="74"/>
      <c r="N107" s="77" t="s">
        <v>288</v>
      </c>
      <c r="O107" s="74" t="s">
        <v>56</v>
      </c>
      <c r="P107" s="74">
        <v>1</v>
      </c>
      <c r="Q107" s="74">
        <v>5</v>
      </c>
      <c r="R107" s="78">
        <f t="shared" si="6"/>
        <v>2.0234722784297854</v>
      </c>
      <c r="S107" s="74">
        <v>17</v>
      </c>
      <c r="T107" s="95">
        <f t="shared" si="7"/>
        <v>1700</v>
      </c>
      <c r="U107" s="74">
        <v>19</v>
      </c>
      <c r="V107" s="74">
        <v>0</v>
      </c>
      <c r="W107" s="74">
        <f t="shared" si="8"/>
        <v>5</v>
      </c>
      <c r="X107" s="79">
        <v>43654</v>
      </c>
      <c r="Y107" s="80">
        <v>43647</v>
      </c>
      <c r="Z107" s="74"/>
      <c r="AA107" s="81"/>
    </row>
    <row r="108" spans="1:27" x14ac:dyDescent="0.35">
      <c r="A108" t="str">
        <f>DATABASE!$F108&amp;DATABASE!$G108&amp;DATABASE!$N108</f>
        <v>GUSHEGUGUSHEGUAMADU A RASHID</v>
      </c>
      <c r="B108" s="94">
        <f t="shared" si="9"/>
        <v>106</v>
      </c>
      <c r="C108" s="100" t="str">
        <f t="shared" si="5"/>
        <v>GUGUA AA106</v>
      </c>
      <c r="D108" s="83" t="s">
        <v>267</v>
      </c>
      <c r="E108" s="83" t="s">
        <v>294</v>
      </c>
      <c r="F108" s="84" t="s">
        <v>50</v>
      </c>
      <c r="G108" s="83" t="s">
        <v>50</v>
      </c>
      <c r="H108" s="84">
        <v>73</v>
      </c>
      <c r="I108" s="84">
        <v>2019</v>
      </c>
      <c r="J108" s="84" t="s">
        <v>52</v>
      </c>
      <c r="K108" s="83" t="s">
        <v>53</v>
      </c>
      <c r="L108" s="98" t="s">
        <v>295</v>
      </c>
      <c r="M108" s="84"/>
      <c r="N108" s="86" t="s">
        <v>288</v>
      </c>
      <c r="O108" s="84" t="s">
        <v>56</v>
      </c>
      <c r="P108" s="84">
        <v>1</v>
      </c>
      <c r="Q108" s="84">
        <v>5</v>
      </c>
      <c r="R108" s="87">
        <f t="shared" si="6"/>
        <v>2.0234722784297854</v>
      </c>
      <c r="S108" s="84">
        <v>7</v>
      </c>
      <c r="T108" s="96">
        <f t="shared" si="7"/>
        <v>700</v>
      </c>
      <c r="U108" s="84">
        <v>7</v>
      </c>
      <c r="V108" s="84">
        <v>0</v>
      </c>
      <c r="W108" s="84">
        <f t="shared" si="8"/>
        <v>5</v>
      </c>
      <c r="X108" s="88">
        <v>43654</v>
      </c>
      <c r="Y108" s="89">
        <v>43647</v>
      </c>
      <c r="Z108" s="84"/>
      <c r="AA108" s="90"/>
    </row>
    <row r="109" spans="1:27" x14ac:dyDescent="0.35">
      <c r="A109" t="str">
        <f>DATABASE!$F109&amp;DATABASE!$G109&amp;DATABASE!$N109</f>
        <v>GUSHEGUNAKUHUGU FONGAMADU A RASHID</v>
      </c>
      <c r="B109" s="93">
        <f t="shared" si="9"/>
        <v>107</v>
      </c>
      <c r="C109" s="99" t="str">
        <f t="shared" si="5"/>
        <v>GUNAAMAA107</v>
      </c>
      <c r="D109" s="73" t="s">
        <v>296</v>
      </c>
      <c r="E109" s="73" t="s">
        <v>147</v>
      </c>
      <c r="F109" s="74" t="s">
        <v>50</v>
      </c>
      <c r="G109" s="73" t="s">
        <v>297</v>
      </c>
      <c r="H109" s="74">
        <v>39</v>
      </c>
      <c r="I109" s="74">
        <v>2019</v>
      </c>
      <c r="J109" s="74" t="s">
        <v>52</v>
      </c>
      <c r="K109" s="73" t="s">
        <v>53</v>
      </c>
      <c r="L109" s="74" t="s">
        <v>298</v>
      </c>
      <c r="M109" s="74"/>
      <c r="N109" s="77" t="s">
        <v>288</v>
      </c>
      <c r="O109" s="74" t="s">
        <v>56</v>
      </c>
      <c r="P109" s="74">
        <v>1</v>
      </c>
      <c r="Q109" s="74">
        <v>3</v>
      </c>
      <c r="R109" s="78">
        <f t="shared" si="6"/>
        <v>1.2140833670578712</v>
      </c>
      <c r="S109" s="74">
        <v>13</v>
      </c>
      <c r="T109" s="95">
        <f t="shared" si="7"/>
        <v>1300</v>
      </c>
      <c r="U109" s="74">
        <v>13</v>
      </c>
      <c r="V109" s="74">
        <v>0</v>
      </c>
      <c r="W109" s="74">
        <f t="shared" si="8"/>
        <v>3</v>
      </c>
      <c r="X109" s="79">
        <v>43654</v>
      </c>
      <c r="Y109" s="80">
        <v>43647</v>
      </c>
      <c r="Z109" s="74"/>
      <c r="AA109" s="81"/>
    </row>
    <row r="110" spans="1:27" x14ac:dyDescent="0.35">
      <c r="A110" t="str">
        <f>DATABASE!$F110&amp;DATABASE!$G110&amp;DATABASE!$N110</f>
        <v>GUSHEGUGUSHEGUAMADU A RASHID</v>
      </c>
      <c r="B110" s="94">
        <f t="shared" si="9"/>
        <v>108</v>
      </c>
      <c r="C110" s="100" t="str">
        <f t="shared" si="5"/>
        <v>GUGUDAAA108</v>
      </c>
      <c r="D110" s="83" t="s">
        <v>177</v>
      </c>
      <c r="E110" s="83" t="s">
        <v>172</v>
      </c>
      <c r="F110" s="84" t="s">
        <v>50</v>
      </c>
      <c r="G110" s="83" t="s">
        <v>50</v>
      </c>
      <c r="H110" s="84">
        <v>49</v>
      </c>
      <c r="I110" s="84">
        <v>2019</v>
      </c>
      <c r="J110" s="84" t="s">
        <v>52</v>
      </c>
      <c r="K110" s="83" t="s">
        <v>53</v>
      </c>
      <c r="L110" s="84" t="s">
        <v>299</v>
      </c>
      <c r="M110" s="84"/>
      <c r="N110" s="86" t="s">
        <v>288</v>
      </c>
      <c r="O110" s="84" t="s">
        <v>56</v>
      </c>
      <c r="P110" s="84">
        <v>1</v>
      </c>
      <c r="Q110" s="84">
        <v>2</v>
      </c>
      <c r="R110" s="87">
        <f t="shared" si="6"/>
        <v>0.80938891137191415</v>
      </c>
      <c r="S110" s="84">
        <v>6</v>
      </c>
      <c r="T110" s="96">
        <f t="shared" si="7"/>
        <v>600</v>
      </c>
      <c r="U110" s="84">
        <v>7</v>
      </c>
      <c r="V110" s="84">
        <v>0</v>
      </c>
      <c r="W110" s="84">
        <f t="shared" si="8"/>
        <v>2</v>
      </c>
      <c r="X110" s="88">
        <v>43654</v>
      </c>
      <c r="Y110" s="89">
        <v>43647</v>
      </c>
      <c r="Z110" s="84"/>
      <c r="AA110" s="90"/>
    </row>
    <row r="111" spans="1:27" x14ac:dyDescent="0.35">
      <c r="A111" t="str">
        <f>DATABASE!$F111&amp;DATABASE!$G111&amp;DATABASE!$N111</f>
        <v>GUSHEGUGUSHEGUAMADU A RASHID</v>
      </c>
      <c r="B111" s="93">
        <f t="shared" si="9"/>
        <v>109</v>
      </c>
      <c r="C111" s="99" t="str">
        <f t="shared" si="5"/>
        <v>GUGUZEAA109</v>
      </c>
      <c r="D111" s="73" t="s">
        <v>300</v>
      </c>
      <c r="E111" s="73" t="s">
        <v>301</v>
      </c>
      <c r="F111" s="74" t="s">
        <v>50</v>
      </c>
      <c r="G111" s="73" t="s">
        <v>50</v>
      </c>
      <c r="H111" s="74">
        <v>65</v>
      </c>
      <c r="I111" s="74">
        <v>2019</v>
      </c>
      <c r="J111" s="74" t="s">
        <v>52</v>
      </c>
      <c r="K111" s="73" t="s">
        <v>53</v>
      </c>
      <c r="L111" s="74" t="s">
        <v>302</v>
      </c>
      <c r="M111" s="74"/>
      <c r="N111" s="77" t="s">
        <v>288</v>
      </c>
      <c r="O111" s="74" t="s">
        <v>56</v>
      </c>
      <c r="P111" s="74">
        <v>1</v>
      </c>
      <c r="Q111" s="74">
        <v>30</v>
      </c>
      <c r="R111" s="78">
        <f t="shared" si="6"/>
        <v>12.140833670578713</v>
      </c>
      <c r="S111" s="74">
        <v>22</v>
      </c>
      <c r="T111" s="95">
        <f t="shared" si="7"/>
        <v>2200</v>
      </c>
      <c r="U111" s="74">
        <v>23</v>
      </c>
      <c r="V111" s="74">
        <v>0</v>
      </c>
      <c r="W111" s="74">
        <f t="shared" si="8"/>
        <v>30</v>
      </c>
      <c r="X111" s="79">
        <v>43654</v>
      </c>
      <c r="Y111" s="80">
        <v>43647</v>
      </c>
      <c r="Z111" s="74"/>
      <c r="AA111" s="81"/>
    </row>
    <row r="112" spans="1:27" x14ac:dyDescent="0.35">
      <c r="A112" t="str">
        <f>DATABASE!$F112&amp;DATABASE!$G112&amp;DATABASE!$N112</f>
        <v>GUSHEGUNAKUHUGU FONGAMADU A RASHID</v>
      </c>
      <c r="B112" s="94">
        <f t="shared" si="9"/>
        <v>110</v>
      </c>
      <c r="C112" s="100" t="str">
        <f t="shared" si="5"/>
        <v>GUNASAAA110</v>
      </c>
      <c r="D112" s="83" t="s">
        <v>303</v>
      </c>
      <c r="E112" s="83" t="s">
        <v>274</v>
      </c>
      <c r="F112" s="84" t="s">
        <v>50</v>
      </c>
      <c r="G112" s="83" t="s">
        <v>297</v>
      </c>
      <c r="H112" s="84">
        <v>42</v>
      </c>
      <c r="I112" s="84">
        <v>2019</v>
      </c>
      <c r="J112" s="84" t="s">
        <v>52</v>
      </c>
      <c r="K112" s="83" t="s">
        <v>53</v>
      </c>
      <c r="L112" s="84" t="s">
        <v>101</v>
      </c>
      <c r="M112" s="84"/>
      <c r="N112" s="86" t="s">
        <v>288</v>
      </c>
      <c r="O112" s="84" t="s">
        <v>56</v>
      </c>
      <c r="P112" s="84">
        <v>1</v>
      </c>
      <c r="Q112" s="84">
        <v>8</v>
      </c>
      <c r="R112" s="87">
        <f t="shared" si="6"/>
        <v>3.2375556454876566</v>
      </c>
      <c r="S112" s="84">
        <v>8</v>
      </c>
      <c r="T112" s="96">
        <f t="shared" si="7"/>
        <v>800</v>
      </c>
      <c r="U112" s="84">
        <v>9</v>
      </c>
      <c r="V112" s="84">
        <v>0</v>
      </c>
      <c r="W112" s="84">
        <f t="shared" si="8"/>
        <v>8</v>
      </c>
      <c r="X112" s="88">
        <v>43654</v>
      </c>
      <c r="Y112" s="89">
        <v>43647</v>
      </c>
      <c r="Z112" s="84"/>
      <c r="AA112" s="90"/>
    </row>
    <row r="113" spans="1:27" x14ac:dyDescent="0.35">
      <c r="A113" t="str">
        <f>DATABASE!$F113&amp;DATABASE!$G113&amp;DATABASE!$N113</f>
        <v>GUSHEGUGUSHEGUAMADU A RASHID</v>
      </c>
      <c r="B113" s="93">
        <f t="shared" si="9"/>
        <v>111</v>
      </c>
      <c r="C113" s="99" t="str">
        <f t="shared" si="5"/>
        <v>GUGUA AA111</v>
      </c>
      <c r="D113" s="73" t="s">
        <v>304</v>
      </c>
      <c r="E113" s="73" t="s">
        <v>294</v>
      </c>
      <c r="F113" s="74" t="s">
        <v>50</v>
      </c>
      <c r="G113" s="73" t="s">
        <v>50</v>
      </c>
      <c r="H113" s="74">
        <v>49</v>
      </c>
      <c r="I113" s="74">
        <v>2019</v>
      </c>
      <c r="J113" s="74" t="s">
        <v>52</v>
      </c>
      <c r="K113" s="73" t="s">
        <v>53</v>
      </c>
      <c r="L113" s="74" t="s">
        <v>305</v>
      </c>
      <c r="M113" s="74"/>
      <c r="N113" s="77" t="s">
        <v>288</v>
      </c>
      <c r="O113" s="74" t="s">
        <v>56</v>
      </c>
      <c r="P113" s="74">
        <v>1</v>
      </c>
      <c r="Q113" s="74">
        <v>3</v>
      </c>
      <c r="R113" s="78">
        <f t="shared" si="6"/>
        <v>1.2140833670578712</v>
      </c>
      <c r="S113" s="74">
        <v>5</v>
      </c>
      <c r="T113" s="95">
        <f t="shared" si="7"/>
        <v>500</v>
      </c>
      <c r="U113" s="74">
        <v>7</v>
      </c>
      <c r="V113" s="74">
        <v>0</v>
      </c>
      <c r="W113" s="74">
        <f t="shared" si="8"/>
        <v>3</v>
      </c>
      <c r="X113" s="79">
        <v>43654</v>
      </c>
      <c r="Y113" s="80">
        <v>43647</v>
      </c>
      <c r="Z113" s="74"/>
      <c r="AA113" s="81"/>
    </row>
    <row r="114" spans="1:27" x14ac:dyDescent="0.35">
      <c r="A114" t="str">
        <f>DATABASE!$F114&amp;DATABASE!$G114&amp;DATABASE!$N114</f>
        <v>GUSHEGUNALOGURABIYU SALIFU</v>
      </c>
      <c r="B114" s="94">
        <f t="shared" si="9"/>
        <v>112</v>
      </c>
      <c r="C114" s="100" t="str">
        <f t="shared" si="5"/>
        <v>GUNAABRS112</v>
      </c>
      <c r="D114" s="83" t="s">
        <v>167</v>
      </c>
      <c r="E114" s="83" t="s">
        <v>296</v>
      </c>
      <c r="F114" s="84" t="s">
        <v>50</v>
      </c>
      <c r="G114" s="83" t="s">
        <v>306</v>
      </c>
      <c r="H114" s="84">
        <v>28</v>
      </c>
      <c r="I114" s="84">
        <v>2019</v>
      </c>
      <c r="J114" s="84" t="s">
        <v>52</v>
      </c>
      <c r="K114" s="83" t="s">
        <v>53</v>
      </c>
      <c r="L114" s="84" t="s">
        <v>307</v>
      </c>
      <c r="M114" s="84"/>
      <c r="N114" s="86" t="s">
        <v>308</v>
      </c>
      <c r="O114" s="84" t="s">
        <v>56</v>
      </c>
      <c r="P114" s="84">
        <v>1</v>
      </c>
      <c r="Q114" s="84">
        <v>6</v>
      </c>
      <c r="R114" s="87">
        <f t="shared" si="6"/>
        <v>2.4281667341157425</v>
      </c>
      <c r="S114" s="84">
        <v>12</v>
      </c>
      <c r="T114" s="96">
        <f t="shared" si="7"/>
        <v>1200</v>
      </c>
      <c r="U114" s="84">
        <v>16</v>
      </c>
      <c r="V114" s="84">
        <v>0</v>
      </c>
      <c r="W114" s="84">
        <f t="shared" si="8"/>
        <v>6</v>
      </c>
      <c r="X114" s="88">
        <v>43654</v>
      </c>
      <c r="Y114" s="89">
        <v>43647</v>
      </c>
      <c r="Z114" s="84"/>
      <c r="AA114" s="90"/>
    </row>
    <row r="115" spans="1:27" x14ac:dyDescent="0.35">
      <c r="A115" t="str">
        <f>DATABASE!$F115&amp;DATABASE!$G115&amp;DATABASE!$N115</f>
        <v>GUSHEGUYIBORIGURABIYU SALIFU</v>
      </c>
      <c r="B115" s="93">
        <f t="shared" si="9"/>
        <v>113</v>
      </c>
      <c r="C115" s="99" t="str">
        <f t="shared" si="5"/>
        <v>GUYIDARS113</v>
      </c>
      <c r="D115" s="73" t="s">
        <v>117</v>
      </c>
      <c r="E115" s="73" t="s">
        <v>309</v>
      </c>
      <c r="F115" s="74" t="s">
        <v>50</v>
      </c>
      <c r="G115" s="73" t="s">
        <v>310</v>
      </c>
      <c r="H115" s="74">
        <v>26</v>
      </c>
      <c r="I115" s="74">
        <v>2019</v>
      </c>
      <c r="J115" s="74" t="s">
        <v>52</v>
      </c>
      <c r="K115" s="73" t="s">
        <v>53</v>
      </c>
      <c r="L115" s="74" t="s">
        <v>311</v>
      </c>
      <c r="M115" s="74"/>
      <c r="N115" s="77" t="s">
        <v>308</v>
      </c>
      <c r="O115" s="74" t="s">
        <v>56</v>
      </c>
      <c r="P115" s="74">
        <v>3</v>
      </c>
      <c r="Q115" s="74">
        <v>31</v>
      </c>
      <c r="R115" s="78">
        <f t="shared" si="6"/>
        <v>12.545528126264669</v>
      </c>
      <c r="S115" s="74">
        <v>30</v>
      </c>
      <c r="T115" s="95">
        <f t="shared" si="7"/>
        <v>3000</v>
      </c>
      <c r="U115" s="74">
        <v>35</v>
      </c>
      <c r="V115" s="74">
        <v>0</v>
      </c>
      <c r="W115" s="74">
        <f t="shared" si="8"/>
        <v>31</v>
      </c>
      <c r="X115" s="79">
        <v>43652</v>
      </c>
      <c r="Y115" s="80">
        <v>43647</v>
      </c>
      <c r="Z115" s="74"/>
      <c r="AA115" s="81"/>
    </row>
    <row r="116" spans="1:27" x14ac:dyDescent="0.35">
      <c r="A116" t="str">
        <f>DATABASE!$F116&amp;DATABASE!$G116&amp;DATABASE!$N116</f>
        <v>GUSHEGULELLIRABIYU SALIFU</v>
      </c>
      <c r="B116" s="94">
        <f t="shared" si="9"/>
        <v>114</v>
      </c>
      <c r="C116" s="100" t="str">
        <f t="shared" si="5"/>
        <v>GULEYARS114</v>
      </c>
      <c r="D116" s="83" t="s">
        <v>207</v>
      </c>
      <c r="E116" s="83" t="s">
        <v>312</v>
      </c>
      <c r="F116" s="84" t="s">
        <v>50</v>
      </c>
      <c r="G116" s="83" t="s">
        <v>313</v>
      </c>
      <c r="H116" s="84">
        <v>30</v>
      </c>
      <c r="I116" s="84">
        <v>2019</v>
      </c>
      <c r="J116" s="84" t="s">
        <v>52</v>
      </c>
      <c r="K116" s="83" t="s">
        <v>53</v>
      </c>
      <c r="L116" s="84" t="s">
        <v>314</v>
      </c>
      <c r="M116" s="84"/>
      <c r="N116" s="86" t="s">
        <v>308</v>
      </c>
      <c r="O116" s="84" t="s">
        <v>56</v>
      </c>
      <c r="P116" s="84">
        <v>1</v>
      </c>
      <c r="Q116" s="84">
        <v>4</v>
      </c>
      <c r="R116" s="87">
        <f t="shared" si="6"/>
        <v>1.6187778227438283</v>
      </c>
      <c r="S116" s="84">
        <v>5</v>
      </c>
      <c r="T116" s="96">
        <f t="shared" si="7"/>
        <v>500</v>
      </c>
      <c r="U116" s="84">
        <v>7</v>
      </c>
      <c r="V116" s="84">
        <v>0</v>
      </c>
      <c r="W116" s="84">
        <f t="shared" si="8"/>
        <v>4</v>
      </c>
      <c r="X116" s="88">
        <v>43652</v>
      </c>
      <c r="Y116" s="89">
        <v>43647</v>
      </c>
      <c r="Z116" s="84"/>
      <c r="AA116" s="90"/>
    </row>
    <row r="117" spans="1:27" x14ac:dyDescent="0.35">
      <c r="A117" t="str">
        <f>DATABASE!$F117&amp;DATABASE!$G117&amp;DATABASE!$N117</f>
        <v>GUSHEGUZATELIRABIYU SALIFU</v>
      </c>
      <c r="B117" s="93">
        <f t="shared" si="9"/>
        <v>115</v>
      </c>
      <c r="C117" s="99" t="str">
        <f t="shared" si="5"/>
        <v>GUZALURS115</v>
      </c>
      <c r="D117" s="73" t="s">
        <v>78</v>
      </c>
      <c r="E117" s="73" t="s">
        <v>244</v>
      </c>
      <c r="F117" s="74" t="s">
        <v>50</v>
      </c>
      <c r="G117" s="73" t="s">
        <v>315</v>
      </c>
      <c r="H117" s="74">
        <v>22</v>
      </c>
      <c r="I117" s="74">
        <v>2019</v>
      </c>
      <c r="J117" s="74" t="s">
        <v>52</v>
      </c>
      <c r="K117" s="73" t="s">
        <v>53</v>
      </c>
      <c r="L117" s="74" t="s">
        <v>316</v>
      </c>
      <c r="M117" s="74"/>
      <c r="N117" s="77" t="s">
        <v>308</v>
      </c>
      <c r="O117" s="74" t="s">
        <v>56</v>
      </c>
      <c r="P117" s="74">
        <v>1</v>
      </c>
      <c r="Q117" s="74">
        <v>2</v>
      </c>
      <c r="R117" s="78">
        <f t="shared" si="6"/>
        <v>0.80938891137191415</v>
      </c>
      <c r="S117" s="74">
        <v>3</v>
      </c>
      <c r="T117" s="95">
        <f t="shared" si="7"/>
        <v>300</v>
      </c>
      <c r="U117" s="74">
        <v>6</v>
      </c>
      <c r="V117" s="74">
        <v>0</v>
      </c>
      <c r="W117" s="74">
        <f t="shared" si="8"/>
        <v>2</v>
      </c>
      <c r="X117" s="79">
        <v>43652</v>
      </c>
      <c r="Y117" s="80">
        <v>43647</v>
      </c>
      <c r="Z117" s="74"/>
      <c r="AA117" s="81"/>
    </row>
    <row r="118" spans="1:27" x14ac:dyDescent="0.35">
      <c r="A118" t="str">
        <f>DATABASE!$F118&amp;DATABASE!$G118&amp;DATABASE!$N118</f>
        <v>GUSHEGUPUSHEGURABIYU SALIFU</v>
      </c>
      <c r="B118" s="94">
        <f t="shared" si="9"/>
        <v>116</v>
      </c>
      <c r="C118" s="100" t="str">
        <f t="shared" si="5"/>
        <v>GUPUSHRS116</v>
      </c>
      <c r="D118" s="83" t="s">
        <v>317</v>
      </c>
      <c r="E118" s="83" t="s">
        <v>318</v>
      </c>
      <c r="F118" s="84" t="s">
        <v>50</v>
      </c>
      <c r="G118" s="83" t="s">
        <v>319</v>
      </c>
      <c r="H118" s="84">
        <v>35</v>
      </c>
      <c r="I118" s="84">
        <v>2019</v>
      </c>
      <c r="J118" s="84" t="s">
        <v>52</v>
      </c>
      <c r="K118" s="83" t="s">
        <v>53</v>
      </c>
      <c r="L118" s="84" t="s">
        <v>320</v>
      </c>
      <c r="M118" s="84"/>
      <c r="N118" s="86" t="s">
        <v>308</v>
      </c>
      <c r="O118" s="84" t="s">
        <v>56</v>
      </c>
      <c r="P118" s="84">
        <v>4</v>
      </c>
      <c r="Q118" s="84">
        <v>20</v>
      </c>
      <c r="R118" s="87">
        <f t="shared" si="6"/>
        <v>8.0938891137191415</v>
      </c>
      <c r="S118" s="84">
        <v>73</v>
      </c>
      <c r="T118" s="96">
        <f t="shared" si="7"/>
        <v>7300</v>
      </c>
      <c r="U118" s="84">
        <v>81</v>
      </c>
      <c r="V118" s="84">
        <v>0</v>
      </c>
      <c r="W118" s="84">
        <f t="shared" si="8"/>
        <v>20</v>
      </c>
      <c r="X118" s="88">
        <v>43652</v>
      </c>
      <c r="Y118" s="89">
        <v>43647</v>
      </c>
      <c r="Z118" s="84"/>
      <c r="AA118" s="90"/>
    </row>
    <row r="119" spans="1:27" x14ac:dyDescent="0.35">
      <c r="A119" t="str">
        <f>DATABASE!$F119&amp;DATABASE!$G119&amp;DATABASE!$N119</f>
        <v>GUSHEGUBANDAYARABIYU SALIFU</v>
      </c>
      <c r="B119" s="93">
        <f t="shared" si="9"/>
        <v>117</v>
      </c>
      <c r="C119" s="99" t="str">
        <f t="shared" si="5"/>
        <v>GUBAIDRS117</v>
      </c>
      <c r="D119" s="73" t="s">
        <v>321</v>
      </c>
      <c r="E119" s="73" t="s">
        <v>91</v>
      </c>
      <c r="F119" s="74" t="s">
        <v>50</v>
      </c>
      <c r="G119" s="73" t="s">
        <v>322</v>
      </c>
      <c r="H119" s="74">
        <v>34</v>
      </c>
      <c r="I119" s="74">
        <v>2019</v>
      </c>
      <c r="J119" s="74" t="s">
        <v>52</v>
      </c>
      <c r="K119" s="73" t="s">
        <v>53</v>
      </c>
      <c r="L119" s="74" t="s">
        <v>323</v>
      </c>
      <c r="M119" s="74"/>
      <c r="N119" s="77" t="s">
        <v>308</v>
      </c>
      <c r="O119" s="74" t="s">
        <v>56</v>
      </c>
      <c r="P119" s="74">
        <v>1</v>
      </c>
      <c r="Q119" s="74">
        <v>10</v>
      </c>
      <c r="R119" s="78">
        <f t="shared" si="6"/>
        <v>4.0469445568595708</v>
      </c>
      <c r="S119" s="74">
        <v>10</v>
      </c>
      <c r="T119" s="95">
        <f t="shared" si="7"/>
        <v>1000</v>
      </c>
      <c r="U119" s="74">
        <v>15</v>
      </c>
      <c r="V119" s="74">
        <v>0</v>
      </c>
      <c r="W119" s="74">
        <f t="shared" si="8"/>
        <v>10</v>
      </c>
      <c r="X119" s="79">
        <v>43652</v>
      </c>
      <c r="Y119" s="80">
        <v>43647</v>
      </c>
      <c r="Z119" s="74"/>
      <c r="AA119" s="81"/>
    </row>
    <row r="120" spans="1:27" x14ac:dyDescent="0.35">
      <c r="A120" t="str">
        <f>DATABASE!$F120&amp;DATABASE!$G120&amp;DATABASE!$N120</f>
        <v>GUSHEGUPUSHEGURABIYU SALIFU</v>
      </c>
      <c r="B120" s="94">
        <f t="shared" si="9"/>
        <v>118</v>
      </c>
      <c r="C120" s="100" t="str">
        <f t="shared" si="5"/>
        <v>GUPUMURS118</v>
      </c>
      <c r="D120" s="83" t="s">
        <v>78</v>
      </c>
      <c r="E120" s="83" t="s">
        <v>59</v>
      </c>
      <c r="F120" s="84" t="s">
        <v>50</v>
      </c>
      <c r="G120" s="83" t="s">
        <v>319</v>
      </c>
      <c r="H120" s="84">
        <v>40</v>
      </c>
      <c r="I120" s="84">
        <v>2019</v>
      </c>
      <c r="J120" s="84" t="s">
        <v>52</v>
      </c>
      <c r="K120" s="83" t="s">
        <v>53</v>
      </c>
      <c r="L120" s="84" t="s">
        <v>324</v>
      </c>
      <c r="M120" s="84"/>
      <c r="N120" s="86" t="s">
        <v>308</v>
      </c>
      <c r="O120" s="84" t="s">
        <v>56</v>
      </c>
      <c r="P120" s="84">
        <v>3</v>
      </c>
      <c r="Q120" s="84">
        <v>9</v>
      </c>
      <c r="R120" s="87">
        <f t="shared" si="6"/>
        <v>3.6422501011736137</v>
      </c>
      <c r="S120" s="84">
        <v>18</v>
      </c>
      <c r="T120" s="96">
        <f t="shared" si="7"/>
        <v>1800</v>
      </c>
      <c r="U120" s="84">
        <v>28</v>
      </c>
      <c r="V120" s="84">
        <v>0</v>
      </c>
      <c r="W120" s="84">
        <f t="shared" si="8"/>
        <v>9</v>
      </c>
      <c r="X120" s="88">
        <v>43652</v>
      </c>
      <c r="Y120" s="89">
        <v>43647</v>
      </c>
      <c r="Z120" s="84"/>
      <c r="AA120" s="90"/>
    </row>
    <row r="121" spans="1:27" x14ac:dyDescent="0.35">
      <c r="A121" t="str">
        <f>DATABASE!$F121&amp;DATABASE!$G121&amp;DATABASE!$N121</f>
        <v>GUSHEGUNALOGURABIYU SALIFU</v>
      </c>
      <c r="B121" s="93">
        <f t="shared" si="9"/>
        <v>119</v>
      </c>
      <c r="C121" s="99" t="str">
        <f t="shared" si="5"/>
        <v>GUNAMURS119</v>
      </c>
      <c r="D121" s="73" t="s">
        <v>109</v>
      </c>
      <c r="E121" s="73" t="s">
        <v>59</v>
      </c>
      <c r="F121" s="74" t="s">
        <v>50</v>
      </c>
      <c r="G121" s="73" t="s">
        <v>306</v>
      </c>
      <c r="H121" s="74">
        <v>33</v>
      </c>
      <c r="I121" s="74">
        <v>2019</v>
      </c>
      <c r="J121" s="74" t="s">
        <v>103</v>
      </c>
      <c r="K121" s="73" t="s">
        <v>53</v>
      </c>
      <c r="L121" s="74" t="s">
        <v>325</v>
      </c>
      <c r="M121" s="74"/>
      <c r="N121" s="77" t="s">
        <v>308</v>
      </c>
      <c r="O121" s="74" t="s">
        <v>56</v>
      </c>
      <c r="P121" s="74">
        <v>1</v>
      </c>
      <c r="Q121" s="74">
        <v>4</v>
      </c>
      <c r="R121" s="78">
        <f t="shared" si="6"/>
        <v>1.6187778227438283</v>
      </c>
      <c r="S121" s="74">
        <v>2</v>
      </c>
      <c r="T121" s="95">
        <f t="shared" si="7"/>
        <v>200</v>
      </c>
      <c r="U121" s="74">
        <v>10</v>
      </c>
      <c r="V121" s="74">
        <v>0</v>
      </c>
      <c r="W121" s="74">
        <f t="shared" si="8"/>
        <v>4</v>
      </c>
      <c r="X121" s="79">
        <v>43652</v>
      </c>
      <c r="Y121" s="80">
        <v>43647</v>
      </c>
      <c r="Z121" s="74"/>
      <c r="AA121" s="81"/>
    </row>
    <row r="122" spans="1:27" x14ac:dyDescent="0.35">
      <c r="A122" t="str">
        <f>DATABASE!$F122&amp;DATABASE!$G122&amp;DATABASE!$N122</f>
        <v>GUSHEGUNAYUGURABIYU SALIFU</v>
      </c>
      <c r="B122" s="94">
        <f t="shared" si="9"/>
        <v>120</v>
      </c>
      <c r="C122" s="100" t="str">
        <f t="shared" si="5"/>
        <v>GUNAFURS120</v>
      </c>
      <c r="D122" s="83" t="s">
        <v>120</v>
      </c>
      <c r="E122" s="83" t="s">
        <v>72</v>
      </c>
      <c r="F122" s="84" t="s">
        <v>50</v>
      </c>
      <c r="G122" s="83" t="s">
        <v>326</v>
      </c>
      <c r="H122" s="84">
        <v>39</v>
      </c>
      <c r="I122" s="84">
        <v>2019</v>
      </c>
      <c r="J122" s="84" t="s">
        <v>52</v>
      </c>
      <c r="K122" s="83" t="s">
        <v>53</v>
      </c>
      <c r="L122" s="84" t="s">
        <v>327</v>
      </c>
      <c r="M122" s="84"/>
      <c r="N122" s="86" t="s">
        <v>308</v>
      </c>
      <c r="O122" s="84" t="s">
        <v>56</v>
      </c>
      <c r="P122" s="84">
        <v>1</v>
      </c>
      <c r="Q122" s="84">
        <v>3</v>
      </c>
      <c r="R122" s="87">
        <f t="shared" si="6"/>
        <v>1.2140833670578712</v>
      </c>
      <c r="S122" s="84">
        <v>2</v>
      </c>
      <c r="T122" s="96">
        <f t="shared" si="7"/>
        <v>200</v>
      </c>
      <c r="U122" s="84">
        <v>5</v>
      </c>
      <c r="V122" s="84">
        <v>0</v>
      </c>
      <c r="W122" s="84">
        <f t="shared" si="8"/>
        <v>3</v>
      </c>
      <c r="X122" s="88">
        <v>43652</v>
      </c>
      <c r="Y122" s="89">
        <v>43647</v>
      </c>
      <c r="Z122" s="84"/>
      <c r="AA122" s="90"/>
    </row>
    <row r="123" spans="1:27" x14ac:dyDescent="0.35">
      <c r="A123" t="str">
        <f>DATABASE!$F123&amp;DATABASE!$G123&amp;DATABASE!$N123</f>
        <v>GUSHEGUNALOGURABIYU SALIFU</v>
      </c>
      <c r="B123" s="93">
        <f t="shared" si="9"/>
        <v>121</v>
      </c>
      <c r="C123" s="99" t="str">
        <f t="shared" si="5"/>
        <v>GUNASARS121</v>
      </c>
      <c r="D123" s="73" t="s">
        <v>58</v>
      </c>
      <c r="E123" s="73" t="s">
        <v>68</v>
      </c>
      <c r="F123" s="74" t="s">
        <v>50</v>
      </c>
      <c r="G123" s="73" t="s">
        <v>306</v>
      </c>
      <c r="H123" s="74">
        <v>24</v>
      </c>
      <c r="I123" s="74">
        <v>2019</v>
      </c>
      <c r="J123" s="74" t="s">
        <v>52</v>
      </c>
      <c r="K123" s="73" t="s">
        <v>53</v>
      </c>
      <c r="L123" s="74" t="s">
        <v>328</v>
      </c>
      <c r="M123" s="74"/>
      <c r="N123" s="77" t="s">
        <v>308</v>
      </c>
      <c r="O123" s="74" t="s">
        <v>56</v>
      </c>
      <c r="P123" s="74">
        <v>1</v>
      </c>
      <c r="Q123" s="74">
        <v>3</v>
      </c>
      <c r="R123" s="78">
        <f t="shared" si="6"/>
        <v>1.2140833670578712</v>
      </c>
      <c r="S123" s="74">
        <v>5</v>
      </c>
      <c r="T123" s="95">
        <f t="shared" si="7"/>
        <v>500</v>
      </c>
      <c r="U123" s="74">
        <v>8</v>
      </c>
      <c r="V123" s="74">
        <v>0</v>
      </c>
      <c r="W123" s="74">
        <f t="shared" si="8"/>
        <v>3</v>
      </c>
      <c r="X123" s="79">
        <v>43652</v>
      </c>
      <c r="Y123" s="80">
        <v>43647</v>
      </c>
      <c r="Z123" s="74"/>
      <c r="AA123" s="81"/>
    </row>
    <row r="124" spans="1:27" x14ac:dyDescent="0.35">
      <c r="A124" t="str">
        <f>DATABASE!$F124&amp;DATABASE!$G124&amp;DATABASE!$N124</f>
        <v>GUSHEGUYAHUNGUALHASSAN GAFARU</v>
      </c>
      <c r="B124" s="94">
        <f t="shared" si="9"/>
        <v>122</v>
      </c>
      <c r="C124" s="100" t="str">
        <f t="shared" si="5"/>
        <v>GUYAYAAG122</v>
      </c>
      <c r="D124" s="83" t="s">
        <v>118</v>
      </c>
      <c r="E124" s="83" t="s">
        <v>75</v>
      </c>
      <c r="F124" s="84" t="s">
        <v>50</v>
      </c>
      <c r="G124" s="83" t="s">
        <v>329</v>
      </c>
      <c r="H124" s="84">
        <v>28</v>
      </c>
      <c r="I124" s="84">
        <v>2019</v>
      </c>
      <c r="J124" s="84" t="s">
        <v>52</v>
      </c>
      <c r="K124" s="83" t="s">
        <v>53</v>
      </c>
      <c r="L124" s="84" t="s">
        <v>330</v>
      </c>
      <c r="M124" s="84"/>
      <c r="N124" s="86" t="s">
        <v>331</v>
      </c>
      <c r="O124" s="84" t="s">
        <v>56</v>
      </c>
      <c r="P124" s="84">
        <v>2</v>
      </c>
      <c r="Q124" s="84">
        <v>2</v>
      </c>
      <c r="R124" s="87">
        <f t="shared" si="6"/>
        <v>0.80938891137191415</v>
      </c>
      <c r="S124" s="84">
        <v>9</v>
      </c>
      <c r="T124" s="96">
        <f t="shared" si="7"/>
        <v>900</v>
      </c>
      <c r="U124" s="84">
        <v>13</v>
      </c>
      <c r="V124" s="84">
        <v>0</v>
      </c>
      <c r="W124" s="84">
        <f t="shared" si="8"/>
        <v>2</v>
      </c>
      <c r="X124" s="88">
        <v>43652</v>
      </c>
      <c r="Y124" s="89">
        <v>43647</v>
      </c>
      <c r="Z124" s="84"/>
      <c r="AA124" s="90"/>
    </row>
    <row r="125" spans="1:27" x14ac:dyDescent="0.35">
      <c r="A125" t="str">
        <f>DATABASE!$F125&amp;DATABASE!$G125&amp;DATABASE!$N125</f>
        <v>GUSHEGUYAHUNGUALHASSAN GAFARU</v>
      </c>
      <c r="B125" s="93">
        <f t="shared" si="9"/>
        <v>123</v>
      </c>
      <c r="C125" s="99" t="str">
        <f t="shared" si="5"/>
        <v>GUYAJAAG123</v>
      </c>
      <c r="D125" s="73" t="s">
        <v>85</v>
      </c>
      <c r="E125" s="73" t="s">
        <v>332</v>
      </c>
      <c r="F125" s="74" t="s">
        <v>50</v>
      </c>
      <c r="G125" s="73" t="s">
        <v>329</v>
      </c>
      <c r="H125" s="74">
        <v>51</v>
      </c>
      <c r="I125" s="74">
        <v>2019</v>
      </c>
      <c r="J125" s="74" t="s">
        <v>52</v>
      </c>
      <c r="K125" s="73" t="s">
        <v>53</v>
      </c>
      <c r="L125" s="74" t="s">
        <v>333</v>
      </c>
      <c r="M125" s="74"/>
      <c r="N125" s="77" t="s">
        <v>331</v>
      </c>
      <c r="O125" s="74" t="s">
        <v>56</v>
      </c>
      <c r="P125" s="74">
        <v>1</v>
      </c>
      <c r="Q125" s="74">
        <v>2</v>
      </c>
      <c r="R125" s="78">
        <f t="shared" si="6"/>
        <v>0.80938891137191415</v>
      </c>
      <c r="S125" s="74">
        <v>9</v>
      </c>
      <c r="T125" s="95">
        <f t="shared" si="7"/>
        <v>900</v>
      </c>
      <c r="U125" s="74">
        <v>10</v>
      </c>
      <c r="V125" s="74">
        <v>0</v>
      </c>
      <c r="W125" s="74">
        <f t="shared" si="8"/>
        <v>2</v>
      </c>
      <c r="X125" s="79">
        <v>43652</v>
      </c>
      <c r="Y125" s="80">
        <v>43647</v>
      </c>
      <c r="Z125" s="74"/>
      <c r="AA125" s="81"/>
    </row>
    <row r="126" spans="1:27" x14ac:dyDescent="0.35">
      <c r="A126" t="str">
        <f>DATABASE!$F126&amp;DATABASE!$G126&amp;DATABASE!$N126</f>
        <v>GUSHEGUKPIGIALHASSAN GAFARU</v>
      </c>
      <c r="B126" s="94">
        <f t="shared" si="9"/>
        <v>124</v>
      </c>
      <c r="C126" s="100" t="str">
        <f t="shared" si="5"/>
        <v>GUKPBAAG124</v>
      </c>
      <c r="D126" s="83" t="s">
        <v>72</v>
      </c>
      <c r="E126" s="83" t="s">
        <v>171</v>
      </c>
      <c r="F126" s="84" t="s">
        <v>50</v>
      </c>
      <c r="G126" s="83" t="s">
        <v>334</v>
      </c>
      <c r="H126" s="84">
        <v>40</v>
      </c>
      <c r="I126" s="84">
        <v>2019</v>
      </c>
      <c r="J126" s="84" t="s">
        <v>52</v>
      </c>
      <c r="K126" s="83" t="s">
        <v>53</v>
      </c>
      <c r="L126" s="84" t="s">
        <v>335</v>
      </c>
      <c r="M126" s="84"/>
      <c r="N126" s="86" t="s">
        <v>331</v>
      </c>
      <c r="O126" s="84" t="s">
        <v>56</v>
      </c>
      <c r="P126" s="84">
        <v>1</v>
      </c>
      <c r="Q126" s="84">
        <v>3</v>
      </c>
      <c r="R126" s="87">
        <f t="shared" si="6"/>
        <v>1.2140833670578712</v>
      </c>
      <c r="S126" s="84">
        <v>12</v>
      </c>
      <c r="T126" s="96">
        <f t="shared" si="7"/>
        <v>1200</v>
      </c>
      <c r="U126" s="84">
        <v>18</v>
      </c>
      <c r="V126" s="84">
        <v>0</v>
      </c>
      <c r="W126" s="84">
        <f t="shared" si="8"/>
        <v>3</v>
      </c>
      <c r="X126" s="88">
        <v>43652</v>
      </c>
      <c r="Y126" s="89">
        <v>43647</v>
      </c>
      <c r="Z126" s="84"/>
      <c r="AA126" s="90"/>
    </row>
    <row r="127" spans="1:27" x14ac:dyDescent="0.35">
      <c r="A127" t="str">
        <f>DATABASE!$F127&amp;DATABASE!$G127&amp;DATABASE!$N127</f>
        <v>GUSHEGUYAHUNGUALHASSAN GAFARU</v>
      </c>
      <c r="B127" s="93">
        <f t="shared" si="9"/>
        <v>125</v>
      </c>
      <c r="C127" s="99" t="str">
        <f t="shared" si="5"/>
        <v>GUYAMAAG125</v>
      </c>
      <c r="D127" s="73" t="s">
        <v>336</v>
      </c>
      <c r="E127" s="73" t="s">
        <v>123</v>
      </c>
      <c r="F127" s="74" t="s">
        <v>50</v>
      </c>
      <c r="G127" s="73" t="s">
        <v>329</v>
      </c>
      <c r="H127" s="74">
        <v>58</v>
      </c>
      <c r="I127" s="74">
        <v>2019</v>
      </c>
      <c r="J127" s="74" t="s">
        <v>52</v>
      </c>
      <c r="K127" s="73" t="s">
        <v>53</v>
      </c>
      <c r="L127" s="74" t="s">
        <v>337</v>
      </c>
      <c r="M127" s="74"/>
      <c r="N127" s="77" t="s">
        <v>331</v>
      </c>
      <c r="O127" s="74" t="s">
        <v>56</v>
      </c>
      <c r="P127" s="74">
        <v>1</v>
      </c>
      <c r="Q127" s="74">
        <v>12</v>
      </c>
      <c r="R127" s="78">
        <f t="shared" si="6"/>
        <v>4.8563334682314849</v>
      </c>
      <c r="S127" s="74">
        <v>38</v>
      </c>
      <c r="T127" s="95">
        <f t="shared" si="7"/>
        <v>3800</v>
      </c>
      <c r="U127" s="74">
        <v>50</v>
      </c>
      <c r="V127" s="74">
        <v>0</v>
      </c>
      <c r="W127" s="74">
        <f t="shared" si="8"/>
        <v>12</v>
      </c>
      <c r="X127" s="79">
        <v>43652</v>
      </c>
      <c r="Y127" s="80">
        <v>43647</v>
      </c>
      <c r="Z127" s="74"/>
      <c r="AA127" s="81"/>
    </row>
    <row r="128" spans="1:27" x14ac:dyDescent="0.35">
      <c r="A128" t="str">
        <f>DATABASE!$F128&amp;DATABASE!$G128&amp;DATABASE!$N128</f>
        <v>GUSHEGUYAHUNGUALHASSAN GAFARU</v>
      </c>
      <c r="B128" s="94">
        <f t="shared" si="9"/>
        <v>126</v>
      </c>
      <c r="C128" s="100" t="str">
        <f t="shared" si="5"/>
        <v>GUYAFAAG126</v>
      </c>
      <c r="D128" s="83" t="s">
        <v>338</v>
      </c>
      <c r="E128" s="83" t="s">
        <v>339</v>
      </c>
      <c r="F128" s="84" t="s">
        <v>50</v>
      </c>
      <c r="G128" s="83" t="s">
        <v>329</v>
      </c>
      <c r="H128" s="84">
        <v>70</v>
      </c>
      <c r="I128" s="84">
        <v>2019</v>
      </c>
      <c r="J128" s="84" t="s">
        <v>52</v>
      </c>
      <c r="K128" s="83" t="s">
        <v>70</v>
      </c>
      <c r="L128" s="84" t="s">
        <v>330</v>
      </c>
      <c r="M128" s="84"/>
      <c r="N128" s="86" t="s">
        <v>331</v>
      </c>
      <c r="O128" s="84" t="s">
        <v>56</v>
      </c>
      <c r="P128" s="84">
        <v>1</v>
      </c>
      <c r="Q128" s="84">
        <v>3</v>
      </c>
      <c r="R128" s="87">
        <f t="shared" si="6"/>
        <v>1.2140833670578712</v>
      </c>
      <c r="S128" s="84">
        <v>10</v>
      </c>
      <c r="T128" s="96">
        <f t="shared" si="7"/>
        <v>1000</v>
      </c>
      <c r="U128" s="84">
        <v>15</v>
      </c>
      <c r="V128" s="84">
        <v>0</v>
      </c>
      <c r="W128" s="84">
        <f t="shared" si="8"/>
        <v>3</v>
      </c>
      <c r="X128" s="88">
        <v>43652</v>
      </c>
      <c r="Y128" s="89">
        <v>43647</v>
      </c>
      <c r="Z128" s="84"/>
      <c r="AA128" s="90"/>
    </row>
    <row r="129" spans="1:27" x14ac:dyDescent="0.35">
      <c r="A129" t="str">
        <f>DATABASE!$F129&amp;DATABASE!$G129&amp;DATABASE!$N129</f>
        <v>GUSHEGUYAHUNGUALHASSAN GAFARU</v>
      </c>
      <c r="B129" s="93">
        <f t="shared" si="9"/>
        <v>127</v>
      </c>
      <c r="C129" s="99" t="str">
        <f t="shared" si="5"/>
        <v>GUYAHUAG127</v>
      </c>
      <c r="D129" s="73" t="s">
        <v>340</v>
      </c>
      <c r="E129" s="73" t="s">
        <v>341</v>
      </c>
      <c r="F129" s="74" t="s">
        <v>50</v>
      </c>
      <c r="G129" s="73" t="s">
        <v>329</v>
      </c>
      <c r="H129" s="74">
        <v>25</v>
      </c>
      <c r="I129" s="74">
        <v>2019</v>
      </c>
      <c r="J129" s="74" t="s">
        <v>52</v>
      </c>
      <c r="K129" s="73" t="s">
        <v>53</v>
      </c>
      <c r="L129" s="74" t="s">
        <v>101</v>
      </c>
      <c r="M129" s="74"/>
      <c r="N129" s="77" t="s">
        <v>331</v>
      </c>
      <c r="O129" s="74" t="s">
        <v>56</v>
      </c>
      <c r="P129" s="74">
        <v>2</v>
      </c>
      <c r="Q129" s="74">
        <v>2</v>
      </c>
      <c r="R129" s="78">
        <f t="shared" si="6"/>
        <v>0.80938891137191415</v>
      </c>
      <c r="S129" s="74">
        <v>14</v>
      </c>
      <c r="T129" s="95">
        <f t="shared" si="7"/>
        <v>1400</v>
      </c>
      <c r="U129" s="74">
        <v>14</v>
      </c>
      <c r="V129" s="74">
        <v>0</v>
      </c>
      <c r="W129" s="74">
        <f t="shared" si="8"/>
        <v>2</v>
      </c>
      <c r="X129" s="79">
        <v>43652</v>
      </c>
      <c r="Y129" s="80">
        <v>43647</v>
      </c>
      <c r="Z129" s="74"/>
      <c r="AA129" s="81"/>
    </row>
    <row r="130" spans="1:27" x14ac:dyDescent="0.35">
      <c r="A130" t="str">
        <f>DATABASE!$F130&amp;DATABASE!$G130&amp;DATABASE!$N130</f>
        <v>GUSHEGUYAHUNGUALHASSAN GAFARU</v>
      </c>
      <c r="B130" s="94">
        <f t="shared" si="9"/>
        <v>128</v>
      </c>
      <c r="C130" s="100" t="str">
        <f t="shared" si="5"/>
        <v>GUYAABAG128</v>
      </c>
      <c r="D130" s="83" t="s">
        <v>49</v>
      </c>
      <c r="E130" s="83" t="s">
        <v>342</v>
      </c>
      <c r="F130" s="84" t="s">
        <v>50</v>
      </c>
      <c r="G130" s="83" t="s">
        <v>329</v>
      </c>
      <c r="H130" s="84">
        <v>28</v>
      </c>
      <c r="I130" s="84">
        <v>2019</v>
      </c>
      <c r="J130" s="84" t="s">
        <v>52</v>
      </c>
      <c r="K130" s="83" t="s">
        <v>53</v>
      </c>
      <c r="L130" s="84" t="s">
        <v>343</v>
      </c>
      <c r="M130" s="84"/>
      <c r="N130" s="86" t="s">
        <v>331</v>
      </c>
      <c r="O130" s="84" t="s">
        <v>56</v>
      </c>
      <c r="P130" s="84">
        <v>1</v>
      </c>
      <c r="Q130" s="84">
        <v>3</v>
      </c>
      <c r="R130" s="87">
        <f t="shared" si="6"/>
        <v>1.2140833670578712</v>
      </c>
      <c r="S130" s="84">
        <v>11</v>
      </c>
      <c r="T130" s="96">
        <f t="shared" si="7"/>
        <v>1100</v>
      </c>
      <c r="U130" s="84">
        <v>11</v>
      </c>
      <c r="V130" s="84">
        <v>0</v>
      </c>
      <c r="W130" s="84">
        <f t="shared" si="8"/>
        <v>3</v>
      </c>
      <c r="X130" s="88">
        <v>43652</v>
      </c>
      <c r="Y130" s="89">
        <v>43647</v>
      </c>
      <c r="Z130" s="84"/>
      <c r="AA130" s="90"/>
    </row>
    <row r="131" spans="1:27" x14ac:dyDescent="0.35">
      <c r="A131" t="str">
        <f>DATABASE!$F131&amp;DATABASE!$G131&amp;DATABASE!$N131</f>
        <v>GUSHEGUYAHUNGUALHASSAN GAFARU</v>
      </c>
      <c r="B131" s="93">
        <f t="shared" si="9"/>
        <v>129</v>
      </c>
      <c r="C131" s="99" t="str">
        <f t="shared" ref="C131:C194" si="10">IFERROR(LEFT($F131,2)&amp;LEFT($G131,2)&amp;LEFT($E131,2)&amp;LEFT(N131)&amp;MID(N131,FIND(" ",N131)+1,1)&amp;LEFT(B131,5),"")</f>
        <v>GUYAOSAG129</v>
      </c>
      <c r="D131" s="73" t="s">
        <v>344</v>
      </c>
      <c r="E131" s="73" t="s">
        <v>174</v>
      </c>
      <c r="F131" s="74" t="s">
        <v>50</v>
      </c>
      <c r="G131" s="73" t="s">
        <v>329</v>
      </c>
      <c r="H131" s="74">
        <v>22</v>
      </c>
      <c r="I131" s="74">
        <v>2019</v>
      </c>
      <c r="J131" s="74" t="s">
        <v>52</v>
      </c>
      <c r="K131" s="73" t="s">
        <v>53</v>
      </c>
      <c r="L131" s="74" t="s">
        <v>345</v>
      </c>
      <c r="M131" s="74"/>
      <c r="N131" s="77" t="s">
        <v>331</v>
      </c>
      <c r="O131" s="74" t="s">
        <v>56</v>
      </c>
      <c r="P131" s="74">
        <v>1</v>
      </c>
      <c r="Q131" s="74">
        <v>2</v>
      </c>
      <c r="R131" s="78">
        <f t="shared" ref="R131:R194" si="11">Q131/2.471</f>
        <v>0.80938891137191415</v>
      </c>
      <c r="S131" s="74">
        <v>6</v>
      </c>
      <c r="T131" s="95">
        <f t="shared" ref="T131:T194" si="12">S131*100</f>
        <v>600</v>
      </c>
      <c r="U131" s="74">
        <v>10</v>
      </c>
      <c r="V131" s="74">
        <v>0</v>
      </c>
      <c r="W131" s="74">
        <f t="shared" ref="W131:W194" si="13">Q131</f>
        <v>2</v>
      </c>
      <c r="X131" s="79">
        <v>43652</v>
      </c>
      <c r="Y131" s="80">
        <v>43647</v>
      </c>
      <c r="Z131" s="74"/>
      <c r="AA131" s="81"/>
    </row>
    <row r="132" spans="1:27" x14ac:dyDescent="0.35">
      <c r="A132" t="str">
        <f>DATABASE!$F132&amp;DATABASE!$G132&amp;DATABASE!$N132</f>
        <v>GUSHEGUYAHUNGUALHASSAN GAFARU</v>
      </c>
      <c r="B132" s="94">
        <f t="shared" ref="B132:B195" si="14">1+B131</f>
        <v>130</v>
      </c>
      <c r="C132" s="100" t="str">
        <f t="shared" si="10"/>
        <v>GUYATIAG130</v>
      </c>
      <c r="D132" s="83" t="s">
        <v>344</v>
      </c>
      <c r="E132" s="83" t="s">
        <v>346</v>
      </c>
      <c r="F132" s="84" t="s">
        <v>50</v>
      </c>
      <c r="G132" s="83" t="s">
        <v>329</v>
      </c>
      <c r="H132" s="84">
        <v>25</v>
      </c>
      <c r="I132" s="84">
        <v>2019</v>
      </c>
      <c r="J132" s="84" t="s">
        <v>52</v>
      </c>
      <c r="K132" s="83" t="s">
        <v>53</v>
      </c>
      <c r="L132" s="84" t="s">
        <v>333</v>
      </c>
      <c r="M132" s="84"/>
      <c r="N132" s="86" t="s">
        <v>331</v>
      </c>
      <c r="O132" s="84" t="s">
        <v>56</v>
      </c>
      <c r="P132" s="84">
        <v>1</v>
      </c>
      <c r="Q132" s="84">
        <v>3</v>
      </c>
      <c r="R132" s="87">
        <f t="shared" si="11"/>
        <v>1.2140833670578712</v>
      </c>
      <c r="S132" s="84">
        <v>12</v>
      </c>
      <c r="T132" s="96">
        <f t="shared" si="12"/>
        <v>1200</v>
      </c>
      <c r="U132" s="84">
        <v>18</v>
      </c>
      <c r="V132" s="84">
        <v>0</v>
      </c>
      <c r="W132" s="84">
        <f t="shared" si="13"/>
        <v>3</v>
      </c>
      <c r="X132" s="88">
        <v>43652</v>
      </c>
      <c r="Y132" s="89">
        <v>43647</v>
      </c>
      <c r="Z132" s="84"/>
      <c r="AA132" s="90"/>
    </row>
    <row r="133" spans="1:27" x14ac:dyDescent="0.35">
      <c r="A133" t="str">
        <f>DATABASE!$F133&amp;DATABASE!$G133&amp;DATABASE!$N133</f>
        <v>GUSHEGUPUMOYAKUBU BRAIMAH</v>
      </c>
      <c r="B133" s="93">
        <f t="shared" si="14"/>
        <v>131</v>
      </c>
      <c r="C133" s="99" t="str">
        <f t="shared" si="10"/>
        <v>GUPUIMYB131</v>
      </c>
      <c r="D133" s="73" t="s">
        <v>347</v>
      </c>
      <c r="E133" s="73" t="s">
        <v>58</v>
      </c>
      <c r="F133" s="74" t="s">
        <v>50</v>
      </c>
      <c r="G133" s="73" t="s">
        <v>348</v>
      </c>
      <c r="H133" s="74">
        <v>30</v>
      </c>
      <c r="I133" s="74">
        <v>2019</v>
      </c>
      <c r="J133" s="74" t="s">
        <v>52</v>
      </c>
      <c r="K133" s="73" t="s">
        <v>53</v>
      </c>
      <c r="L133" s="74" t="s">
        <v>349</v>
      </c>
      <c r="M133" s="74"/>
      <c r="N133" s="77" t="s">
        <v>350</v>
      </c>
      <c r="O133" s="74" t="s">
        <v>56</v>
      </c>
      <c r="P133" s="74">
        <v>3</v>
      </c>
      <c r="Q133" s="74">
        <v>18</v>
      </c>
      <c r="R133" s="78">
        <f t="shared" si="11"/>
        <v>7.2845002023472274</v>
      </c>
      <c r="S133" s="74">
        <v>74</v>
      </c>
      <c r="T133" s="95">
        <f t="shared" si="12"/>
        <v>7400</v>
      </c>
      <c r="U133" s="74">
        <v>81</v>
      </c>
      <c r="V133" s="74">
        <v>0</v>
      </c>
      <c r="W133" s="74">
        <f t="shared" si="13"/>
        <v>18</v>
      </c>
      <c r="X133" s="79">
        <v>43652</v>
      </c>
      <c r="Y133" s="80">
        <v>43647</v>
      </c>
      <c r="Z133" s="74"/>
      <c r="AA133" s="81"/>
    </row>
    <row r="134" spans="1:27" x14ac:dyDescent="0.35">
      <c r="A134" t="str">
        <f>DATABASE!$F134&amp;DATABASE!$G134&amp;DATABASE!$N134</f>
        <v>GUSHEGUPUMOYAKUBU BRAIMAH</v>
      </c>
      <c r="B134" s="94">
        <f t="shared" si="14"/>
        <v>132</v>
      </c>
      <c r="C134" s="100" t="str">
        <f t="shared" si="10"/>
        <v>GUPUALYB132</v>
      </c>
      <c r="D134" s="83" t="s">
        <v>347</v>
      </c>
      <c r="E134" s="83" t="s">
        <v>78</v>
      </c>
      <c r="F134" s="84" t="s">
        <v>50</v>
      </c>
      <c r="G134" s="83" t="s">
        <v>348</v>
      </c>
      <c r="H134" s="84">
        <v>30</v>
      </c>
      <c r="I134" s="84">
        <v>2019</v>
      </c>
      <c r="J134" s="84" t="s">
        <v>52</v>
      </c>
      <c r="K134" s="83" t="s">
        <v>53</v>
      </c>
      <c r="L134" s="84" t="s">
        <v>351</v>
      </c>
      <c r="M134" s="84"/>
      <c r="N134" s="86" t="s">
        <v>350</v>
      </c>
      <c r="O134" s="84" t="s">
        <v>56</v>
      </c>
      <c r="P134" s="84">
        <v>3</v>
      </c>
      <c r="Q134" s="84">
        <v>20</v>
      </c>
      <c r="R134" s="87">
        <f t="shared" si="11"/>
        <v>8.0938891137191415</v>
      </c>
      <c r="S134" s="84">
        <v>82</v>
      </c>
      <c r="T134" s="96">
        <f t="shared" si="12"/>
        <v>8200</v>
      </c>
      <c r="U134" s="84">
        <v>90</v>
      </c>
      <c r="V134" s="84">
        <v>0</v>
      </c>
      <c r="W134" s="84">
        <f t="shared" si="13"/>
        <v>20</v>
      </c>
      <c r="X134" s="88">
        <v>43652</v>
      </c>
      <c r="Y134" s="89">
        <v>43647</v>
      </c>
      <c r="Z134" s="84"/>
      <c r="AA134" s="90"/>
    </row>
    <row r="135" spans="1:27" x14ac:dyDescent="0.35">
      <c r="A135" t="str">
        <f>DATABASE!$F135&amp;DATABASE!$G135&amp;DATABASE!$N135</f>
        <v>GUSHEGUPUMOYAKUBU BRAIMAH</v>
      </c>
      <c r="B135" s="93">
        <f t="shared" si="14"/>
        <v>133</v>
      </c>
      <c r="C135" s="99" t="str">
        <f t="shared" si="10"/>
        <v>GUPUBAYB133</v>
      </c>
      <c r="D135" s="73" t="s">
        <v>78</v>
      </c>
      <c r="E135" s="73" t="s">
        <v>171</v>
      </c>
      <c r="F135" s="74" t="s">
        <v>50</v>
      </c>
      <c r="G135" s="73" t="s">
        <v>348</v>
      </c>
      <c r="H135" s="74">
        <v>42</v>
      </c>
      <c r="I135" s="74">
        <v>2019</v>
      </c>
      <c r="J135" s="74" t="s">
        <v>52</v>
      </c>
      <c r="K135" s="73" t="s">
        <v>53</v>
      </c>
      <c r="L135" s="74" t="s">
        <v>352</v>
      </c>
      <c r="M135" s="74"/>
      <c r="N135" s="77" t="s">
        <v>350</v>
      </c>
      <c r="O135" s="74" t="s">
        <v>56</v>
      </c>
      <c r="P135" s="74">
        <v>2</v>
      </c>
      <c r="Q135" s="74">
        <v>16</v>
      </c>
      <c r="R135" s="78">
        <f t="shared" si="11"/>
        <v>6.4751112909753132</v>
      </c>
      <c r="S135" s="74">
        <v>88</v>
      </c>
      <c r="T135" s="95">
        <f t="shared" si="12"/>
        <v>8800</v>
      </c>
      <c r="U135" s="74">
        <v>92</v>
      </c>
      <c r="V135" s="74">
        <v>0</v>
      </c>
      <c r="W135" s="74">
        <f t="shared" si="13"/>
        <v>16</v>
      </c>
      <c r="X135" s="79">
        <v>43652</v>
      </c>
      <c r="Y135" s="80">
        <v>43647</v>
      </c>
      <c r="Z135" s="74"/>
      <c r="AA135" s="81"/>
    </row>
    <row r="136" spans="1:27" x14ac:dyDescent="0.35">
      <c r="A136" t="str">
        <f>DATABASE!$F136&amp;DATABASE!$G136&amp;DATABASE!$N136</f>
        <v>GUSHEGUPUMOYAKUBU BRAIMAH</v>
      </c>
      <c r="B136" s="94">
        <f t="shared" si="14"/>
        <v>134</v>
      </c>
      <c r="C136" s="100" t="str">
        <f t="shared" si="10"/>
        <v>GUPUSAYB134</v>
      </c>
      <c r="D136" s="83" t="s">
        <v>78</v>
      </c>
      <c r="E136" s="83" t="s">
        <v>353</v>
      </c>
      <c r="F136" s="84" t="s">
        <v>50</v>
      </c>
      <c r="G136" s="83" t="s">
        <v>348</v>
      </c>
      <c r="H136" s="84">
        <v>34</v>
      </c>
      <c r="I136" s="84">
        <v>2019</v>
      </c>
      <c r="J136" s="84" t="s">
        <v>52</v>
      </c>
      <c r="K136" s="83" t="s">
        <v>53</v>
      </c>
      <c r="L136" s="84" t="s">
        <v>354</v>
      </c>
      <c r="M136" s="84"/>
      <c r="N136" s="86" t="s">
        <v>350</v>
      </c>
      <c r="O136" s="84" t="s">
        <v>56</v>
      </c>
      <c r="P136" s="84">
        <v>3</v>
      </c>
      <c r="Q136" s="84">
        <v>17</v>
      </c>
      <c r="R136" s="87">
        <f t="shared" si="11"/>
        <v>6.8798057466612708</v>
      </c>
      <c r="S136" s="84">
        <v>80</v>
      </c>
      <c r="T136" s="96">
        <f t="shared" si="12"/>
        <v>8000</v>
      </c>
      <c r="U136" s="84">
        <v>88</v>
      </c>
      <c r="V136" s="84">
        <v>0</v>
      </c>
      <c r="W136" s="84">
        <f t="shared" si="13"/>
        <v>17</v>
      </c>
      <c r="X136" s="88">
        <v>43652</v>
      </c>
      <c r="Y136" s="89">
        <v>43647</v>
      </c>
      <c r="Z136" s="84"/>
      <c r="AA136" s="90"/>
    </row>
    <row r="137" spans="1:27" x14ac:dyDescent="0.35">
      <c r="A137" t="str">
        <f>DATABASE!$F137&amp;DATABASE!$G137&amp;DATABASE!$N137</f>
        <v>GUSHEGUPUMOYAKUBU BRAIMAH</v>
      </c>
      <c r="B137" s="93">
        <f t="shared" si="14"/>
        <v>135</v>
      </c>
      <c r="C137" s="99" t="str">
        <f t="shared" si="10"/>
        <v>GUPUABYB135</v>
      </c>
      <c r="D137" s="73" t="s">
        <v>118</v>
      </c>
      <c r="E137" s="73" t="s">
        <v>83</v>
      </c>
      <c r="F137" s="74" t="s">
        <v>50</v>
      </c>
      <c r="G137" s="73" t="s">
        <v>348</v>
      </c>
      <c r="H137" s="74">
        <v>42</v>
      </c>
      <c r="I137" s="74">
        <v>2019</v>
      </c>
      <c r="J137" s="74" t="s">
        <v>52</v>
      </c>
      <c r="K137" s="73" t="s">
        <v>53</v>
      </c>
      <c r="L137" s="74" t="s">
        <v>355</v>
      </c>
      <c r="M137" s="74"/>
      <c r="N137" s="77" t="s">
        <v>350</v>
      </c>
      <c r="O137" s="74" t="s">
        <v>56</v>
      </c>
      <c r="P137" s="74">
        <v>2</v>
      </c>
      <c r="Q137" s="74">
        <v>12</v>
      </c>
      <c r="R137" s="78">
        <f t="shared" si="11"/>
        <v>4.8563334682314849</v>
      </c>
      <c r="S137" s="74">
        <v>41</v>
      </c>
      <c r="T137" s="95">
        <f t="shared" si="12"/>
        <v>4100</v>
      </c>
      <c r="U137" s="74">
        <v>46</v>
      </c>
      <c r="V137" s="74">
        <v>0</v>
      </c>
      <c r="W137" s="74">
        <f t="shared" si="13"/>
        <v>12</v>
      </c>
      <c r="X137" s="79">
        <v>43652</v>
      </c>
      <c r="Y137" s="80">
        <v>43647</v>
      </c>
      <c r="Z137" s="74"/>
      <c r="AA137" s="81"/>
    </row>
    <row r="138" spans="1:27" x14ac:dyDescent="0.35">
      <c r="A138" t="str">
        <f>DATABASE!$F138&amp;DATABASE!$G138&amp;DATABASE!$N138</f>
        <v>GUSHEGUPUMOYAKUBU BRAIMAH</v>
      </c>
      <c r="B138" s="94">
        <f t="shared" si="14"/>
        <v>136</v>
      </c>
      <c r="C138" s="100" t="str">
        <f t="shared" si="10"/>
        <v>GUPUALYB136</v>
      </c>
      <c r="D138" s="83" t="s">
        <v>75</v>
      </c>
      <c r="E138" s="83" t="s">
        <v>78</v>
      </c>
      <c r="F138" s="84" t="s">
        <v>50</v>
      </c>
      <c r="G138" s="83" t="s">
        <v>348</v>
      </c>
      <c r="H138" s="84">
        <v>45</v>
      </c>
      <c r="I138" s="84">
        <v>2019</v>
      </c>
      <c r="J138" s="84" t="s">
        <v>52</v>
      </c>
      <c r="K138" s="83" t="s">
        <v>53</v>
      </c>
      <c r="L138" s="84" t="s">
        <v>356</v>
      </c>
      <c r="M138" s="84"/>
      <c r="N138" s="86" t="s">
        <v>350</v>
      </c>
      <c r="O138" s="84" t="s">
        <v>56</v>
      </c>
      <c r="P138" s="84">
        <v>2</v>
      </c>
      <c r="Q138" s="84">
        <v>13</v>
      </c>
      <c r="R138" s="87">
        <f t="shared" si="11"/>
        <v>5.2610279239174425</v>
      </c>
      <c r="S138" s="84">
        <v>19</v>
      </c>
      <c r="T138" s="96">
        <f t="shared" si="12"/>
        <v>1900</v>
      </c>
      <c r="U138" s="84">
        <v>25</v>
      </c>
      <c r="V138" s="84">
        <v>0</v>
      </c>
      <c r="W138" s="84">
        <f t="shared" si="13"/>
        <v>13</v>
      </c>
      <c r="X138" s="88">
        <v>43652</v>
      </c>
      <c r="Y138" s="89">
        <v>43647</v>
      </c>
      <c r="Z138" s="84"/>
      <c r="AA138" s="90"/>
    </row>
    <row r="139" spans="1:27" x14ac:dyDescent="0.35">
      <c r="A139" t="str">
        <f>DATABASE!$F139&amp;DATABASE!$G139&amp;DATABASE!$N139</f>
        <v>GUSHEGUPUMOYAKUBU BRAIMAH</v>
      </c>
      <c r="B139" s="93">
        <f t="shared" si="14"/>
        <v>137</v>
      </c>
      <c r="C139" s="99" t="str">
        <f t="shared" si="10"/>
        <v>GUPUABYB137</v>
      </c>
      <c r="D139" s="73" t="s">
        <v>344</v>
      </c>
      <c r="E139" s="73" t="s">
        <v>357</v>
      </c>
      <c r="F139" s="74" t="s">
        <v>50</v>
      </c>
      <c r="G139" s="73" t="s">
        <v>348</v>
      </c>
      <c r="H139" s="74">
        <v>32</v>
      </c>
      <c r="I139" s="74">
        <v>2019</v>
      </c>
      <c r="J139" s="74" t="s">
        <v>52</v>
      </c>
      <c r="K139" s="73" t="s">
        <v>53</v>
      </c>
      <c r="L139" s="74" t="s">
        <v>358</v>
      </c>
      <c r="M139" s="74"/>
      <c r="N139" s="77" t="s">
        <v>350</v>
      </c>
      <c r="O139" s="74" t="s">
        <v>56</v>
      </c>
      <c r="P139" s="74">
        <v>2</v>
      </c>
      <c r="Q139" s="74">
        <v>5</v>
      </c>
      <c r="R139" s="78">
        <f t="shared" si="11"/>
        <v>2.0234722784297854</v>
      </c>
      <c r="S139" s="74">
        <v>15</v>
      </c>
      <c r="T139" s="95">
        <f t="shared" si="12"/>
        <v>1500</v>
      </c>
      <c r="U139" s="74">
        <v>21</v>
      </c>
      <c r="V139" s="74">
        <v>0</v>
      </c>
      <c r="W139" s="74">
        <f t="shared" si="13"/>
        <v>5</v>
      </c>
      <c r="X139" s="79">
        <v>43652</v>
      </c>
      <c r="Y139" s="80">
        <v>43647</v>
      </c>
      <c r="Z139" s="74"/>
      <c r="AA139" s="81"/>
    </row>
    <row r="140" spans="1:27" x14ac:dyDescent="0.35">
      <c r="A140" t="str">
        <f>DATABASE!$F140&amp;DATABASE!$G140&amp;DATABASE!$N140</f>
        <v>GUSHEGUPUMOYAKUBU BRAIMAH</v>
      </c>
      <c r="B140" s="94">
        <f t="shared" si="14"/>
        <v>138</v>
      </c>
      <c r="C140" s="100" t="str">
        <f t="shared" si="10"/>
        <v>GUPUTIYB138</v>
      </c>
      <c r="D140" s="83" t="s">
        <v>359</v>
      </c>
      <c r="E140" s="83" t="s">
        <v>146</v>
      </c>
      <c r="F140" s="84" t="s">
        <v>50</v>
      </c>
      <c r="G140" s="83" t="s">
        <v>348</v>
      </c>
      <c r="H140" s="84">
        <v>31</v>
      </c>
      <c r="I140" s="84">
        <v>2019</v>
      </c>
      <c r="J140" s="84" t="s">
        <v>52</v>
      </c>
      <c r="K140" s="83" t="s">
        <v>53</v>
      </c>
      <c r="L140" s="84" t="s">
        <v>360</v>
      </c>
      <c r="M140" s="84"/>
      <c r="N140" s="86" t="s">
        <v>350</v>
      </c>
      <c r="O140" s="84" t="s">
        <v>56</v>
      </c>
      <c r="P140" s="84">
        <v>4</v>
      </c>
      <c r="Q140" s="84">
        <v>13</v>
      </c>
      <c r="R140" s="87">
        <f t="shared" si="11"/>
        <v>5.2610279239174425</v>
      </c>
      <c r="S140" s="84">
        <v>61</v>
      </c>
      <c r="T140" s="96">
        <f t="shared" si="12"/>
        <v>6100</v>
      </c>
      <c r="U140" s="84">
        <v>73</v>
      </c>
      <c r="V140" s="84">
        <v>0</v>
      </c>
      <c r="W140" s="84">
        <f t="shared" si="13"/>
        <v>13</v>
      </c>
      <c r="X140" s="88">
        <v>43652</v>
      </c>
      <c r="Y140" s="89">
        <v>43647</v>
      </c>
      <c r="Z140" s="84"/>
      <c r="AA140" s="90"/>
    </row>
    <row r="141" spans="1:27" x14ac:dyDescent="0.35">
      <c r="A141" t="str">
        <f>DATABASE!$F141&amp;DATABASE!$G141&amp;DATABASE!$N141</f>
        <v>GUSHEGUPUMOYAKUBU BRAIMAH</v>
      </c>
      <c r="B141" s="93">
        <f t="shared" si="14"/>
        <v>139</v>
      </c>
      <c r="C141" s="99" t="str">
        <f t="shared" si="10"/>
        <v>GUPUABYB139</v>
      </c>
      <c r="D141" s="73" t="s">
        <v>87</v>
      </c>
      <c r="E141" s="73" t="s">
        <v>361</v>
      </c>
      <c r="F141" s="74" t="s">
        <v>50</v>
      </c>
      <c r="G141" s="73" t="s">
        <v>348</v>
      </c>
      <c r="H141" s="74">
        <v>50</v>
      </c>
      <c r="I141" s="74">
        <v>2019</v>
      </c>
      <c r="J141" s="74" t="s">
        <v>52</v>
      </c>
      <c r="K141" s="73" t="s">
        <v>70</v>
      </c>
      <c r="L141" s="74" t="s">
        <v>362</v>
      </c>
      <c r="M141" s="74"/>
      <c r="N141" s="77" t="s">
        <v>350</v>
      </c>
      <c r="O141" s="74" t="s">
        <v>56</v>
      </c>
      <c r="P141" s="74">
        <v>2</v>
      </c>
      <c r="Q141" s="74">
        <v>7</v>
      </c>
      <c r="R141" s="78">
        <f t="shared" si="11"/>
        <v>2.8328611898016995</v>
      </c>
      <c r="S141" s="74">
        <v>20</v>
      </c>
      <c r="T141" s="95">
        <f t="shared" si="12"/>
        <v>2000</v>
      </c>
      <c r="U141" s="74">
        <v>26</v>
      </c>
      <c r="V141" s="74">
        <v>0</v>
      </c>
      <c r="W141" s="74">
        <f t="shared" si="13"/>
        <v>7</v>
      </c>
      <c r="X141" s="79">
        <v>43652</v>
      </c>
      <c r="Y141" s="80">
        <v>43647</v>
      </c>
      <c r="Z141" s="74"/>
      <c r="AA141" s="81"/>
    </row>
    <row r="142" spans="1:27" x14ac:dyDescent="0.35">
      <c r="A142" t="str">
        <f>DATABASE!$F142&amp;DATABASE!$G142&amp;DATABASE!$N142</f>
        <v>GUSHEGUPUMOYAKUBU BRAIMAH</v>
      </c>
      <c r="B142" s="94">
        <f t="shared" si="14"/>
        <v>140</v>
      </c>
      <c r="C142" s="100" t="str">
        <f t="shared" si="10"/>
        <v>GUPUTIYB140</v>
      </c>
      <c r="D142" s="83" t="s">
        <v>75</v>
      </c>
      <c r="E142" s="83" t="s">
        <v>146</v>
      </c>
      <c r="F142" s="84" t="s">
        <v>50</v>
      </c>
      <c r="G142" s="83" t="s">
        <v>348</v>
      </c>
      <c r="H142" s="84">
        <v>45</v>
      </c>
      <c r="I142" s="84">
        <v>2019</v>
      </c>
      <c r="J142" s="84" t="s">
        <v>52</v>
      </c>
      <c r="K142" s="83" t="s">
        <v>53</v>
      </c>
      <c r="L142" s="84" t="s">
        <v>363</v>
      </c>
      <c r="M142" s="84"/>
      <c r="N142" s="86" t="s">
        <v>350</v>
      </c>
      <c r="O142" s="84" t="s">
        <v>56</v>
      </c>
      <c r="P142" s="84">
        <v>4</v>
      </c>
      <c r="Q142" s="84">
        <v>33</v>
      </c>
      <c r="R142" s="87">
        <f t="shared" si="11"/>
        <v>13.354917037636584</v>
      </c>
      <c r="S142" s="84">
        <v>170</v>
      </c>
      <c r="T142" s="96">
        <f t="shared" si="12"/>
        <v>17000</v>
      </c>
      <c r="U142" s="84">
        <v>180</v>
      </c>
      <c r="V142" s="84">
        <v>0</v>
      </c>
      <c r="W142" s="84">
        <f t="shared" si="13"/>
        <v>33</v>
      </c>
      <c r="X142" s="88">
        <v>43652</v>
      </c>
      <c r="Y142" s="89">
        <v>43647</v>
      </c>
      <c r="Z142" s="84"/>
      <c r="AA142" s="90"/>
    </row>
    <row r="143" spans="1:27" x14ac:dyDescent="0.35">
      <c r="A143" t="str">
        <f>DATABASE!$F143&amp;DATABASE!$G143&amp;DATABASE!$N143</f>
        <v>GUSHEGUPUMOYAKUBU BRAIMAH</v>
      </c>
      <c r="B143" s="93">
        <f t="shared" si="14"/>
        <v>141</v>
      </c>
      <c r="C143" s="99" t="str">
        <f t="shared" si="10"/>
        <v>GUPUMAYB141</v>
      </c>
      <c r="D143" s="73" t="s">
        <v>364</v>
      </c>
      <c r="E143" s="73" t="s">
        <v>123</v>
      </c>
      <c r="F143" s="74" t="s">
        <v>50</v>
      </c>
      <c r="G143" s="73" t="s">
        <v>348</v>
      </c>
      <c r="H143" s="74">
        <v>40</v>
      </c>
      <c r="I143" s="74">
        <v>2019</v>
      </c>
      <c r="J143" s="74" t="s">
        <v>52</v>
      </c>
      <c r="K143" s="73" t="s">
        <v>53</v>
      </c>
      <c r="L143" s="74" t="s">
        <v>365</v>
      </c>
      <c r="M143" s="74"/>
      <c r="N143" s="77" t="s">
        <v>350</v>
      </c>
      <c r="O143" s="74" t="s">
        <v>56</v>
      </c>
      <c r="P143" s="74">
        <v>3</v>
      </c>
      <c r="Q143" s="74">
        <v>15</v>
      </c>
      <c r="R143" s="78">
        <f t="shared" si="11"/>
        <v>6.0704168352893566</v>
      </c>
      <c r="S143" s="74">
        <v>47</v>
      </c>
      <c r="T143" s="95">
        <f t="shared" si="12"/>
        <v>4700</v>
      </c>
      <c r="U143" s="74">
        <v>54</v>
      </c>
      <c r="V143" s="74">
        <v>0</v>
      </c>
      <c r="W143" s="74">
        <f t="shared" si="13"/>
        <v>15</v>
      </c>
      <c r="X143" s="79">
        <v>43652</v>
      </c>
      <c r="Y143" s="80">
        <v>43647</v>
      </c>
      <c r="Z143" s="74"/>
      <c r="AA143" s="81"/>
    </row>
    <row r="144" spans="1:27" x14ac:dyDescent="0.35">
      <c r="A144" t="str">
        <f>DATABASE!$F144&amp;DATABASE!$G144&amp;DATABASE!$N144</f>
        <v>GUSHEGUPUMOYAKUBU BRAIMAH</v>
      </c>
      <c r="B144" s="94">
        <f t="shared" si="14"/>
        <v>142</v>
      </c>
      <c r="C144" s="100" t="str">
        <f t="shared" si="10"/>
        <v>GUPUFUYB142</v>
      </c>
      <c r="D144" s="83" t="s">
        <v>75</v>
      </c>
      <c r="E144" s="83" t="s">
        <v>72</v>
      </c>
      <c r="F144" s="84" t="s">
        <v>50</v>
      </c>
      <c r="G144" s="83" t="s">
        <v>348</v>
      </c>
      <c r="H144" s="84">
        <v>40</v>
      </c>
      <c r="I144" s="84">
        <v>2019</v>
      </c>
      <c r="J144" s="84" t="s">
        <v>52</v>
      </c>
      <c r="K144" s="83" t="s">
        <v>53</v>
      </c>
      <c r="L144" s="84" t="s">
        <v>366</v>
      </c>
      <c r="M144" s="84"/>
      <c r="N144" s="86" t="s">
        <v>350</v>
      </c>
      <c r="O144" s="84" t="s">
        <v>56</v>
      </c>
      <c r="P144" s="84">
        <v>2</v>
      </c>
      <c r="Q144" s="84">
        <v>9</v>
      </c>
      <c r="R144" s="87">
        <f t="shared" si="11"/>
        <v>3.6422501011736137</v>
      </c>
      <c r="S144" s="84">
        <v>24</v>
      </c>
      <c r="T144" s="96">
        <f t="shared" si="12"/>
        <v>2400</v>
      </c>
      <c r="U144" s="84">
        <v>30</v>
      </c>
      <c r="V144" s="84">
        <v>0</v>
      </c>
      <c r="W144" s="84">
        <f t="shared" si="13"/>
        <v>9</v>
      </c>
      <c r="X144" s="88">
        <v>43652</v>
      </c>
      <c r="Y144" s="89">
        <v>43647</v>
      </c>
      <c r="Z144" s="84"/>
      <c r="AA144" s="90"/>
    </row>
    <row r="145" spans="1:27" x14ac:dyDescent="0.35">
      <c r="A145" t="str">
        <f>DATABASE!$F145&amp;DATABASE!$G145&amp;DATABASE!$N145</f>
        <v>GUSHEGUPUMOYAKUBU BRAIMAH</v>
      </c>
      <c r="B145" s="93">
        <f t="shared" si="14"/>
        <v>143</v>
      </c>
      <c r="C145" s="99" t="str">
        <f t="shared" si="10"/>
        <v>GUPUSUYB143</v>
      </c>
      <c r="D145" s="73" t="s">
        <v>75</v>
      </c>
      <c r="E145" s="73" t="s">
        <v>118</v>
      </c>
      <c r="F145" s="74" t="s">
        <v>50</v>
      </c>
      <c r="G145" s="73" t="s">
        <v>348</v>
      </c>
      <c r="H145" s="74">
        <v>50</v>
      </c>
      <c r="I145" s="74">
        <v>2019</v>
      </c>
      <c r="J145" s="74" t="s">
        <v>52</v>
      </c>
      <c r="K145" s="73" t="s">
        <v>53</v>
      </c>
      <c r="L145" s="74" t="s">
        <v>367</v>
      </c>
      <c r="M145" s="74"/>
      <c r="N145" s="77" t="s">
        <v>350</v>
      </c>
      <c r="O145" s="74" t="s">
        <v>56</v>
      </c>
      <c r="P145" s="74">
        <v>1</v>
      </c>
      <c r="Q145" s="74">
        <v>3</v>
      </c>
      <c r="R145" s="78">
        <f t="shared" si="11"/>
        <v>1.2140833670578712</v>
      </c>
      <c r="S145" s="74">
        <v>10</v>
      </c>
      <c r="T145" s="95">
        <f t="shared" si="12"/>
        <v>1000</v>
      </c>
      <c r="U145" s="74">
        <v>12</v>
      </c>
      <c r="V145" s="74">
        <v>0</v>
      </c>
      <c r="W145" s="74">
        <f t="shared" si="13"/>
        <v>3</v>
      </c>
      <c r="X145" s="79">
        <v>43652</v>
      </c>
      <c r="Y145" s="80">
        <v>43647</v>
      </c>
      <c r="Z145" s="74"/>
      <c r="AA145" s="81"/>
    </row>
    <row r="146" spans="1:27" x14ac:dyDescent="0.35">
      <c r="A146" t="str">
        <f>DATABASE!$F146&amp;DATABASE!$G146&amp;DATABASE!$N146</f>
        <v>GUSHEGUPUMOYAKUBU BRAIMAH</v>
      </c>
      <c r="B146" s="94">
        <f t="shared" si="14"/>
        <v>144</v>
      </c>
      <c r="C146" s="100" t="str">
        <f t="shared" si="10"/>
        <v>GUPUAYYB144</v>
      </c>
      <c r="D146" s="83" t="s">
        <v>364</v>
      </c>
      <c r="E146" s="83" t="s">
        <v>368</v>
      </c>
      <c r="F146" s="84" t="s">
        <v>50</v>
      </c>
      <c r="G146" s="83" t="s">
        <v>348</v>
      </c>
      <c r="H146" s="84">
        <v>50</v>
      </c>
      <c r="I146" s="84">
        <v>2019</v>
      </c>
      <c r="J146" s="84" t="s">
        <v>52</v>
      </c>
      <c r="K146" s="83" t="s">
        <v>70</v>
      </c>
      <c r="L146" s="84" t="s">
        <v>369</v>
      </c>
      <c r="M146" s="84"/>
      <c r="N146" s="86" t="s">
        <v>350</v>
      </c>
      <c r="O146" s="84" t="s">
        <v>56</v>
      </c>
      <c r="P146" s="84">
        <v>1</v>
      </c>
      <c r="Q146" s="84">
        <v>4</v>
      </c>
      <c r="R146" s="87">
        <f t="shared" si="11"/>
        <v>1.6187778227438283</v>
      </c>
      <c r="S146" s="84">
        <v>8</v>
      </c>
      <c r="T146" s="96">
        <f t="shared" si="12"/>
        <v>800</v>
      </c>
      <c r="U146" s="84">
        <v>10</v>
      </c>
      <c r="V146" s="84">
        <v>0</v>
      </c>
      <c r="W146" s="84">
        <f t="shared" si="13"/>
        <v>4</v>
      </c>
      <c r="X146" s="88">
        <v>43652</v>
      </c>
      <c r="Y146" s="89">
        <v>43647</v>
      </c>
      <c r="Z146" s="84"/>
      <c r="AA146" s="90"/>
    </row>
    <row r="147" spans="1:27" x14ac:dyDescent="0.35">
      <c r="A147" t="str">
        <f>DATABASE!$F147&amp;DATABASE!$G147&amp;DATABASE!$N147</f>
        <v>GUSHEGUPUMOYAKUBU BRAIMAH</v>
      </c>
      <c r="B147" s="93">
        <f t="shared" si="14"/>
        <v>145</v>
      </c>
      <c r="C147" s="99" t="str">
        <f t="shared" si="10"/>
        <v>GUPUTIYB145</v>
      </c>
      <c r="D147" s="73" t="s">
        <v>117</v>
      </c>
      <c r="E147" s="73" t="s">
        <v>146</v>
      </c>
      <c r="F147" s="74" t="s">
        <v>50</v>
      </c>
      <c r="G147" s="73" t="s">
        <v>348</v>
      </c>
      <c r="H147" s="74">
        <v>30</v>
      </c>
      <c r="I147" s="74">
        <v>2019</v>
      </c>
      <c r="J147" s="74" t="s">
        <v>52</v>
      </c>
      <c r="K147" s="73" t="s">
        <v>53</v>
      </c>
      <c r="L147" s="74" t="s">
        <v>370</v>
      </c>
      <c r="M147" s="74"/>
      <c r="N147" s="77" t="s">
        <v>350</v>
      </c>
      <c r="O147" s="74" t="s">
        <v>56</v>
      </c>
      <c r="P147" s="74">
        <v>2</v>
      </c>
      <c r="Q147" s="74">
        <v>20</v>
      </c>
      <c r="R147" s="78">
        <f t="shared" si="11"/>
        <v>8.0938891137191415</v>
      </c>
      <c r="S147" s="74">
        <v>94</v>
      </c>
      <c r="T147" s="95">
        <f t="shared" si="12"/>
        <v>9400</v>
      </c>
      <c r="U147" s="74">
        <v>98</v>
      </c>
      <c r="V147" s="74">
        <v>0</v>
      </c>
      <c r="W147" s="74">
        <f t="shared" si="13"/>
        <v>20</v>
      </c>
      <c r="X147" s="79">
        <v>43652</v>
      </c>
      <c r="Y147" s="80">
        <v>43647</v>
      </c>
      <c r="Z147" s="74"/>
      <c r="AA147" s="81"/>
    </row>
    <row r="148" spans="1:27" x14ac:dyDescent="0.35">
      <c r="A148" t="str">
        <f>DATABASE!$F148&amp;DATABASE!$G148&amp;DATABASE!$N148</f>
        <v>GUSHEGUPUMOYAKUBU BRAIMAH</v>
      </c>
      <c r="B148" s="94">
        <f t="shared" si="14"/>
        <v>146</v>
      </c>
      <c r="C148" s="100" t="str">
        <f t="shared" si="10"/>
        <v>GUPUAIYB146</v>
      </c>
      <c r="D148" s="83" t="s">
        <v>120</v>
      </c>
      <c r="E148" s="83" t="s">
        <v>371</v>
      </c>
      <c r="F148" s="84" t="s">
        <v>50</v>
      </c>
      <c r="G148" s="83" t="s">
        <v>348</v>
      </c>
      <c r="H148" s="84">
        <v>42</v>
      </c>
      <c r="I148" s="84">
        <v>2019</v>
      </c>
      <c r="J148" s="84" t="s">
        <v>52</v>
      </c>
      <c r="K148" s="83" t="s">
        <v>53</v>
      </c>
      <c r="L148" s="84" t="s">
        <v>372</v>
      </c>
      <c r="M148" s="84"/>
      <c r="N148" s="86" t="s">
        <v>350</v>
      </c>
      <c r="O148" s="84" t="s">
        <v>56</v>
      </c>
      <c r="P148" s="84">
        <v>4</v>
      </c>
      <c r="Q148" s="84">
        <v>35</v>
      </c>
      <c r="R148" s="87">
        <f t="shared" si="11"/>
        <v>14.164305949008497</v>
      </c>
      <c r="S148" s="84">
        <v>101</v>
      </c>
      <c r="T148" s="96">
        <f t="shared" si="12"/>
        <v>10100</v>
      </c>
      <c r="U148" s="84">
        <v>121</v>
      </c>
      <c r="V148" s="84">
        <v>0</v>
      </c>
      <c r="W148" s="84">
        <f t="shared" si="13"/>
        <v>35</v>
      </c>
      <c r="X148" s="88">
        <v>43652</v>
      </c>
      <c r="Y148" s="89">
        <v>43647</v>
      </c>
      <c r="Z148" s="84"/>
      <c r="AA148" s="90"/>
    </row>
    <row r="149" spans="1:27" x14ac:dyDescent="0.35">
      <c r="A149" t="str">
        <f>DATABASE!$F149&amp;DATABASE!$G149&amp;DATABASE!$N149</f>
        <v>GUSHEGUPUMOYAKUBU BRAIMAH</v>
      </c>
      <c r="B149" s="93">
        <f t="shared" si="14"/>
        <v>147</v>
      </c>
      <c r="C149" s="99" t="str">
        <f t="shared" si="10"/>
        <v>GUPUSUYB147</v>
      </c>
      <c r="D149" s="73" t="s">
        <v>78</v>
      </c>
      <c r="E149" s="73" t="s">
        <v>373</v>
      </c>
      <c r="F149" s="74" t="s">
        <v>50</v>
      </c>
      <c r="G149" s="73" t="s">
        <v>348</v>
      </c>
      <c r="H149" s="74">
        <v>42</v>
      </c>
      <c r="I149" s="74">
        <v>2019</v>
      </c>
      <c r="J149" s="74" t="s">
        <v>52</v>
      </c>
      <c r="K149" s="73" t="s">
        <v>53</v>
      </c>
      <c r="L149" s="74" t="s">
        <v>374</v>
      </c>
      <c r="M149" s="74"/>
      <c r="N149" s="77" t="s">
        <v>350</v>
      </c>
      <c r="O149" s="74" t="s">
        <v>56</v>
      </c>
      <c r="P149" s="74">
        <v>2</v>
      </c>
      <c r="Q149" s="74">
        <v>18</v>
      </c>
      <c r="R149" s="78">
        <f t="shared" si="11"/>
        <v>7.2845002023472274</v>
      </c>
      <c r="S149" s="74">
        <v>20</v>
      </c>
      <c r="T149" s="95">
        <f t="shared" si="12"/>
        <v>2000</v>
      </c>
      <c r="U149" s="74">
        <v>22</v>
      </c>
      <c r="V149" s="74">
        <v>0</v>
      </c>
      <c r="W149" s="74">
        <f t="shared" si="13"/>
        <v>18</v>
      </c>
      <c r="X149" s="79">
        <v>43652</v>
      </c>
      <c r="Y149" s="80">
        <v>43647</v>
      </c>
      <c r="Z149" s="74"/>
      <c r="AA149" s="81"/>
    </row>
    <row r="150" spans="1:27" x14ac:dyDescent="0.35">
      <c r="A150" t="str">
        <f>DATABASE!$F150&amp;DATABASE!$G150&amp;DATABASE!$N150</f>
        <v>GUSHEGUPUMOYAKUBU BRAIMAH</v>
      </c>
      <c r="B150" s="94">
        <f t="shared" si="14"/>
        <v>148</v>
      </c>
      <c r="C150" s="100" t="str">
        <f t="shared" si="10"/>
        <v>GUPUKAYB148</v>
      </c>
      <c r="D150" s="83" t="s">
        <v>85</v>
      </c>
      <c r="E150" s="83" t="s">
        <v>375</v>
      </c>
      <c r="F150" s="84" t="s">
        <v>50</v>
      </c>
      <c r="G150" s="83" t="s">
        <v>348</v>
      </c>
      <c r="H150" s="84">
        <v>30</v>
      </c>
      <c r="I150" s="84">
        <v>2019</v>
      </c>
      <c r="J150" s="84" t="s">
        <v>52</v>
      </c>
      <c r="K150" s="83" t="s">
        <v>53</v>
      </c>
      <c r="L150" s="84" t="s">
        <v>376</v>
      </c>
      <c r="M150" s="84"/>
      <c r="N150" s="86" t="s">
        <v>350</v>
      </c>
      <c r="O150" s="84" t="s">
        <v>56</v>
      </c>
      <c r="P150" s="84">
        <v>2</v>
      </c>
      <c r="Q150" s="84">
        <v>14</v>
      </c>
      <c r="R150" s="87">
        <f t="shared" si="11"/>
        <v>5.6657223796033991</v>
      </c>
      <c r="S150" s="84">
        <v>50</v>
      </c>
      <c r="T150" s="96">
        <f t="shared" si="12"/>
        <v>5000</v>
      </c>
      <c r="U150" s="84">
        <v>56</v>
      </c>
      <c r="V150" s="84">
        <v>0</v>
      </c>
      <c r="W150" s="84">
        <f t="shared" si="13"/>
        <v>14</v>
      </c>
      <c r="X150" s="88">
        <v>43652</v>
      </c>
      <c r="Y150" s="89">
        <v>43647</v>
      </c>
      <c r="Z150" s="84"/>
      <c r="AA150" s="90"/>
    </row>
    <row r="151" spans="1:27" x14ac:dyDescent="0.35">
      <c r="A151" t="str">
        <f>DATABASE!$F151&amp;DATABASE!$G151&amp;DATABASE!$N151</f>
        <v>GUSHEGUPUMOYAKUBU BRAIMAH</v>
      </c>
      <c r="B151" s="93">
        <f t="shared" si="14"/>
        <v>149</v>
      </c>
      <c r="C151" s="99" t="str">
        <f t="shared" si="10"/>
        <v>GUPUADYB149</v>
      </c>
      <c r="D151" s="73" t="s">
        <v>109</v>
      </c>
      <c r="E151" s="73" t="s">
        <v>87</v>
      </c>
      <c r="F151" s="74" t="s">
        <v>50</v>
      </c>
      <c r="G151" s="73" t="s">
        <v>348</v>
      </c>
      <c r="H151" s="74">
        <v>30</v>
      </c>
      <c r="I151" s="74">
        <v>2019</v>
      </c>
      <c r="J151" s="74" t="s">
        <v>52</v>
      </c>
      <c r="K151" s="73" t="s">
        <v>53</v>
      </c>
      <c r="L151" s="74" t="s">
        <v>377</v>
      </c>
      <c r="M151" s="74"/>
      <c r="N151" s="77" t="s">
        <v>350</v>
      </c>
      <c r="O151" s="74" t="s">
        <v>56</v>
      </c>
      <c r="P151" s="74">
        <v>3</v>
      </c>
      <c r="Q151" s="74">
        <v>11</v>
      </c>
      <c r="R151" s="78">
        <f t="shared" si="11"/>
        <v>4.4516390125455283</v>
      </c>
      <c r="S151" s="74">
        <v>32</v>
      </c>
      <c r="T151" s="95">
        <f t="shared" si="12"/>
        <v>3200</v>
      </c>
      <c r="U151" s="74">
        <v>47</v>
      </c>
      <c r="V151" s="74">
        <v>0</v>
      </c>
      <c r="W151" s="74">
        <f t="shared" si="13"/>
        <v>11</v>
      </c>
      <c r="X151" s="79">
        <v>43652</v>
      </c>
      <c r="Y151" s="80">
        <v>43647</v>
      </c>
      <c r="Z151" s="74"/>
      <c r="AA151" s="81"/>
    </row>
    <row r="152" spans="1:27" x14ac:dyDescent="0.35">
      <c r="A152" t="str">
        <f>DATABASE!$F152&amp;DATABASE!$G152&amp;DATABASE!$N152</f>
        <v>GUSHEGUPUMOYAKUBU BRAIMAH</v>
      </c>
      <c r="B152" s="94">
        <f t="shared" si="14"/>
        <v>150</v>
      </c>
      <c r="C152" s="100" t="str">
        <f t="shared" si="10"/>
        <v>GUPUFAYB150</v>
      </c>
      <c r="D152" s="83" t="s">
        <v>378</v>
      </c>
      <c r="E152" s="83" t="s">
        <v>379</v>
      </c>
      <c r="F152" s="84" t="s">
        <v>50</v>
      </c>
      <c r="G152" s="83" t="s">
        <v>348</v>
      </c>
      <c r="H152" s="84">
        <v>35</v>
      </c>
      <c r="I152" s="84">
        <v>2019</v>
      </c>
      <c r="J152" s="84" t="s">
        <v>52</v>
      </c>
      <c r="K152" s="83" t="s">
        <v>53</v>
      </c>
      <c r="L152" s="84" t="s">
        <v>380</v>
      </c>
      <c r="M152" s="84"/>
      <c r="N152" s="86" t="s">
        <v>350</v>
      </c>
      <c r="O152" s="84" t="s">
        <v>56</v>
      </c>
      <c r="P152" s="84">
        <v>3</v>
      </c>
      <c r="Q152" s="84">
        <v>17</v>
      </c>
      <c r="R152" s="87">
        <f t="shared" si="11"/>
        <v>6.8798057466612708</v>
      </c>
      <c r="S152" s="84">
        <v>83</v>
      </c>
      <c r="T152" s="96">
        <f t="shared" si="12"/>
        <v>8300</v>
      </c>
      <c r="U152" s="84">
        <v>91</v>
      </c>
      <c r="V152" s="84">
        <v>0</v>
      </c>
      <c r="W152" s="84">
        <f t="shared" si="13"/>
        <v>17</v>
      </c>
      <c r="X152" s="88">
        <v>43652</v>
      </c>
      <c r="Y152" s="89">
        <v>43647</v>
      </c>
      <c r="Z152" s="84"/>
      <c r="AA152" s="90"/>
    </row>
    <row r="153" spans="1:27" x14ac:dyDescent="0.35">
      <c r="A153" t="str">
        <f>DATABASE!$F153&amp;DATABASE!$G153&amp;DATABASE!$N153</f>
        <v>GUSHEGUPUMOYAKUBU BRAIMAH</v>
      </c>
      <c r="B153" s="93">
        <f t="shared" si="14"/>
        <v>151</v>
      </c>
      <c r="C153" s="99" t="str">
        <f t="shared" si="10"/>
        <v>GUPUAMYB151</v>
      </c>
      <c r="D153" s="73" t="s">
        <v>87</v>
      </c>
      <c r="E153" s="73" t="s">
        <v>381</v>
      </c>
      <c r="F153" s="74" t="s">
        <v>50</v>
      </c>
      <c r="G153" s="73" t="s">
        <v>348</v>
      </c>
      <c r="H153" s="74">
        <v>45</v>
      </c>
      <c r="I153" s="74">
        <v>2019</v>
      </c>
      <c r="J153" s="74" t="s">
        <v>52</v>
      </c>
      <c r="K153" s="73" t="s">
        <v>70</v>
      </c>
      <c r="L153" s="74" t="s">
        <v>382</v>
      </c>
      <c r="M153" s="74"/>
      <c r="N153" s="77" t="s">
        <v>350</v>
      </c>
      <c r="O153" s="74" t="s">
        <v>56</v>
      </c>
      <c r="P153" s="74">
        <v>1</v>
      </c>
      <c r="Q153" s="74">
        <v>4</v>
      </c>
      <c r="R153" s="78">
        <f t="shared" si="11"/>
        <v>1.6187778227438283</v>
      </c>
      <c r="S153" s="74">
        <v>6</v>
      </c>
      <c r="T153" s="95">
        <f t="shared" si="12"/>
        <v>600</v>
      </c>
      <c r="U153" s="74">
        <v>8</v>
      </c>
      <c r="V153" s="74">
        <v>0</v>
      </c>
      <c r="W153" s="74">
        <f t="shared" si="13"/>
        <v>4</v>
      </c>
      <c r="X153" s="79">
        <v>43652</v>
      </c>
      <c r="Y153" s="80">
        <v>43647</v>
      </c>
      <c r="Z153" s="74"/>
      <c r="AA153" s="81"/>
    </row>
    <row r="154" spans="1:27" x14ac:dyDescent="0.35">
      <c r="A154" t="str">
        <f>DATABASE!$F154&amp;DATABASE!$G154&amp;DATABASE!$N154</f>
        <v>GUSHEGUPUMOYAKUBU BRAIMAH</v>
      </c>
      <c r="B154" s="94">
        <f t="shared" si="14"/>
        <v>152</v>
      </c>
      <c r="C154" s="100" t="str">
        <f t="shared" si="10"/>
        <v>GUPUMAYB152</v>
      </c>
      <c r="D154" s="83" t="s">
        <v>378</v>
      </c>
      <c r="E154" s="83" t="s">
        <v>123</v>
      </c>
      <c r="F154" s="84" t="s">
        <v>50</v>
      </c>
      <c r="G154" s="83" t="s">
        <v>348</v>
      </c>
      <c r="H154" s="84">
        <v>45</v>
      </c>
      <c r="I154" s="84">
        <v>2019</v>
      </c>
      <c r="J154" s="84" t="s">
        <v>52</v>
      </c>
      <c r="K154" s="83" t="s">
        <v>53</v>
      </c>
      <c r="L154" s="84" t="s">
        <v>383</v>
      </c>
      <c r="M154" s="84"/>
      <c r="N154" s="86" t="s">
        <v>350</v>
      </c>
      <c r="O154" s="84" t="s">
        <v>56</v>
      </c>
      <c r="P154" s="84">
        <v>4</v>
      </c>
      <c r="Q154" s="84">
        <v>53</v>
      </c>
      <c r="R154" s="87">
        <f t="shared" si="11"/>
        <v>21.448806151355726</v>
      </c>
      <c r="S154" s="84">
        <v>255</v>
      </c>
      <c r="T154" s="96">
        <f t="shared" si="12"/>
        <v>25500</v>
      </c>
      <c r="U154" s="84">
        <v>283</v>
      </c>
      <c r="V154" s="84">
        <v>0</v>
      </c>
      <c r="W154" s="84">
        <f t="shared" si="13"/>
        <v>53</v>
      </c>
      <c r="X154" s="88">
        <v>43652</v>
      </c>
      <c r="Y154" s="89">
        <v>43647</v>
      </c>
      <c r="Z154" s="84"/>
      <c r="AA154" s="90"/>
    </row>
    <row r="155" spans="1:27" x14ac:dyDescent="0.35">
      <c r="A155" t="str">
        <f>DATABASE!$F155&amp;DATABASE!$G155&amp;DATABASE!$N155</f>
        <v>GUSHEGUPUMOYAKUBU BRAIMAH</v>
      </c>
      <c r="B155" s="93">
        <f t="shared" si="14"/>
        <v>153</v>
      </c>
      <c r="C155" s="99" t="str">
        <f t="shared" si="10"/>
        <v>GUPUZIYB153</v>
      </c>
      <c r="D155" s="73" t="s">
        <v>384</v>
      </c>
      <c r="E155" s="73" t="s">
        <v>120</v>
      </c>
      <c r="F155" s="74" t="s">
        <v>50</v>
      </c>
      <c r="G155" s="73" t="s">
        <v>348</v>
      </c>
      <c r="H155" s="74">
        <v>50</v>
      </c>
      <c r="I155" s="74">
        <v>2019</v>
      </c>
      <c r="J155" s="74" t="s">
        <v>52</v>
      </c>
      <c r="K155" s="73" t="s">
        <v>53</v>
      </c>
      <c r="L155" s="74" t="s">
        <v>385</v>
      </c>
      <c r="M155" s="74"/>
      <c r="N155" s="77" t="s">
        <v>350</v>
      </c>
      <c r="O155" s="74" t="s">
        <v>56</v>
      </c>
      <c r="P155" s="74">
        <v>2</v>
      </c>
      <c r="Q155" s="74">
        <v>10</v>
      </c>
      <c r="R155" s="78">
        <f t="shared" si="11"/>
        <v>4.0469445568595708</v>
      </c>
      <c r="S155" s="74">
        <v>42</v>
      </c>
      <c r="T155" s="95">
        <f t="shared" si="12"/>
        <v>4200</v>
      </c>
      <c r="U155" s="74">
        <v>46</v>
      </c>
      <c r="V155" s="74">
        <v>0</v>
      </c>
      <c r="W155" s="74">
        <f t="shared" si="13"/>
        <v>10</v>
      </c>
      <c r="X155" s="79">
        <v>43652</v>
      </c>
      <c r="Y155" s="80">
        <v>43647</v>
      </c>
      <c r="Z155" s="74"/>
      <c r="AA155" s="81"/>
    </row>
    <row r="156" spans="1:27" x14ac:dyDescent="0.35">
      <c r="A156" t="str">
        <f>DATABASE!$F156&amp;DATABASE!$G156&amp;DATABASE!$N156</f>
        <v>GUSHEGUPUMOYAKUBU BRAIMAH</v>
      </c>
      <c r="B156" s="94">
        <f t="shared" si="14"/>
        <v>154</v>
      </c>
      <c r="C156" s="100" t="str">
        <f t="shared" si="10"/>
        <v>GUPUSUYB154</v>
      </c>
      <c r="D156" s="83" t="s">
        <v>120</v>
      </c>
      <c r="E156" s="83" t="s">
        <v>386</v>
      </c>
      <c r="F156" s="84" t="s">
        <v>50</v>
      </c>
      <c r="G156" s="83" t="s">
        <v>348</v>
      </c>
      <c r="H156" s="84">
        <v>45</v>
      </c>
      <c r="I156" s="84">
        <v>2019</v>
      </c>
      <c r="J156" s="84" t="s">
        <v>52</v>
      </c>
      <c r="K156" s="83" t="s">
        <v>53</v>
      </c>
      <c r="L156" s="84" t="s">
        <v>387</v>
      </c>
      <c r="M156" s="84"/>
      <c r="N156" s="86" t="s">
        <v>350</v>
      </c>
      <c r="O156" s="84" t="s">
        <v>56</v>
      </c>
      <c r="P156" s="84">
        <v>1</v>
      </c>
      <c r="Q156" s="84">
        <v>4</v>
      </c>
      <c r="R156" s="87">
        <f t="shared" si="11"/>
        <v>1.6187778227438283</v>
      </c>
      <c r="S156" s="84">
        <v>19</v>
      </c>
      <c r="T156" s="96">
        <f t="shared" si="12"/>
        <v>1900</v>
      </c>
      <c r="U156" s="84">
        <v>21</v>
      </c>
      <c r="V156" s="84">
        <v>0</v>
      </c>
      <c r="W156" s="84">
        <f t="shared" si="13"/>
        <v>4</v>
      </c>
      <c r="X156" s="88">
        <v>43652</v>
      </c>
      <c r="Y156" s="89">
        <v>43647</v>
      </c>
      <c r="Z156" s="84"/>
      <c r="AA156" s="90"/>
    </row>
    <row r="157" spans="1:27" x14ac:dyDescent="0.35">
      <c r="A157" t="str">
        <f>DATABASE!$F157&amp;DATABASE!$G157&amp;DATABASE!$N157</f>
        <v>GUSHEGUPUMOYAKUBU BRAIMAH</v>
      </c>
      <c r="B157" s="93">
        <f t="shared" si="14"/>
        <v>155</v>
      </c>
      <c r="C157" s="99" t="str">
        <f t="shared" si="10"/>
        <v>GUPUBRYB155</v>
      </c>
      <c r="D157" s="73" t="s">
        <v>75</v>
      </c>
      <c r="E157" s="73" t="s">
        <v>388</v>
      </c>
      <c r="F157" s="74" t="s">
        <v>50</v>
      </c>
      <c r="G157" s="73" t="s">
        <v>348</v>
      </c>
      <c r="H157" s="74"/>
      <c r="I157" s="74">
        <v>2019</v>
      </c>
      <c r="J157" s="74" t="s">
        <v>52</v>
      </c>
      <c r="K157" s="73" t="s">
        <v>53</v>
      </c>
      <c r="L157" s="74" t="s">
        <v>389</v>
      </c>
      <c r="M157" s="74"/>
      <c r="N157" s="77" t="s">
        <v>350</v>
      </c>
      <c r="O157" s="74" t="s">
        <v>56</v>
      </c>
      <c r="P157" s="74">
        <v>2</v>
      </c>
      <c r="Q157" s="74">
        <v>12</v>
      </c>
      <c r="R157" s="78">
        <f t="shared" si="11"/>
        <v>4.8563334682314849</v>
      </c>
      <c r="S157" s="74">
        <v>60</v>
      </c>
      <c r="T157" s="95">
        <f t="shared" si="12"/>
        <v>6000</v>
      </c>
      <c r="U157" s="74">
        <v>65</v>
      </c>
      <c r="V157" s="74">
        <v>0</v>
      </c>
      <c r="W157" s="74">
        <f t="shared" si="13"/>
        <v>12</v>
      </c>
      <c r="X157" s="79">
        <v>43652</v>
      </c>
      <c r="Y157" s="80">
        <v>43647</v>
      </c>
      <c r="Z157" s="74"/>
      <c r="AA157" s="81"/>
    </row>
    <row r="158" spans="1:27" x14ac:dyDescent="0.35">
      <c r="A158" t="str">
        <f>DATABASE!$F158&amp;DATABASE!$G158&amp;DATABASE!$N158</f>
        <v>GUSHEGUGBAMBUADAM ABDULAI</v>
      </c>
      <c r="B158" s="94">
        <f t="shared" si="14"/>
        <v>156</v>
      </c>
      <c r="C158" s="100" t="str">
        <f t="shared" si="10"/>
        <v>GUGBABAA156</v>
      </c>
      <c r="D158" s="83" t="s">
        <v>68</v>
      </c>
      <c r="E158" s="83" t="s">
        <v>49</v>
      </c>
      <c r="F158" s="84" t="s">
        <v>50</v>
      </c>
      <c r="G158" s="83" t="s">
        <v>390</v>
      </c>
      <c r="H158" s="84">
        <v>30</v>
      </c>
      <c r="I158" s="84">
        <v>2019</v>
      </c>
      <c r="J158" s="84" t="s">
        <v>52</v>
      </c>
      <c r="K158" s="83" t="s">
        <v>53</v>
      </c>
      <c r="L158" s="84" t="s">
        <v>391</v>
      </c>
      <c r="M158" s="84"/>
      <c r="N158" s="86" t="s">
        <v>392</v>
      </c>
      <c r="O158" s="84" t="s">
        <v>56</v>
      </c>
      <c r="P158" s="84">
        <v>2</v>
      </c>
      <c r="Q158" s="84">
        <v>6</v>
      </c>
      <c r="R158" s="87">
        <f t="shared" si="11"/>
        <v>2.4281667341157425</v>
      </c>
      <c r="S158" s="84">
        <v>17</v>
      </c>
      <c r="T158" s="96">
        <f t="shared" si="12"/>
        <v>1700</v>
      </c>
      <c r="U158" s="84">
        <v>30</v>
      </c>
      <c r="V158" s="84">
        <v>0</v>
      </c>
      <c r="W158" s="84">
        <f t="shared" si="13"/>
        <v>6</v>
      </c>
      <c r="X158" s="88">
        <v>43652</v>
      </c>
      <c r="Y158" s="89">
        <v>43647</v>
      </c>
      <c r="Z158" s="84"/>
      <c r="AA158" s="90"/>
    </row>
    <row r="159" spans="1:27" x14ac:dyDescent="0.35">
      <c r="A159" t="str">
        <f>DATABASE!$F159&amp;DATABASE!$G159&amp;DATABASE!$N159</f>
        <v>GUSHEGUGBAMBUADAM ABDULAI</v>
      </c>
      <c r="B159" s="93">
        <f t="shared" si="14"/>
        <v>157</v>
      </c>
      <c r="C159" s="99" t="str">
        <f t="shared" si="10"/>
        <v>GUGBBRAA157</v>
      </c>
      <c r="D159" s="73" t="s">
        <v>117</v>
      </c>
      <c r="E159" s="73" t="s">
        <v>388</v>
      </c>
      <c r="F159" s="74" t="s">
        <v>50</v>
      </c>
      <c r="G159" s="73" t="s">
        <v>390</v>
      </c>
      <c r="H159" s="74">
        <v>36</v>
      </c>
      <c r="I159" s="74">
        <v>2019</v>
      </c>
      <c r="J159" s="74" t="s">
        <v>52</v>
      </c>
      <c r="K159" s="73" t="s">
        <v>53</v>
      </c>
      <c r="L159" s="74" t="s">
        <v>393</v>
      </c>
      <c r="M159" s="74"/>
      <c r="N159" s="77" t="s">
        <v>392</v>
      </c>
      <c r="O159" s="74" t="s">
        <v>56</v>
      </c>
      <c r="P159" s="74">
        <v>1</v>
      </c>
      <c r="Q159" s="74">
        <v>3</v>
      </c>
      <c r="R159" s="78">
        <f t="shared" si="11"/>
        <v>1.2140833670578712</v>
      </c>
      <c r="S159" s="74">
        <v>9</v>
      </c>
      <c r="T159" s="95">
        <f t="shared" si="12"/>
        <v>900</v>
      </c>
      <c r="U159" s="74">
        <v>20</v>
      </c>
      <c r="V159" s="74">
        <v>0</v>
      </c>
      <c r="W159" s="74">
        <f t="shared" si="13"/>
        <v>3</v>
      </c>
      <c r="X159" s="79">
        <v>43652</v>
      </c>
      <c r="Y159" s="80">
        <v>43647</v>
      </c>
      <c r="Z159" s="74"/>
      <c r="AA159" s="81"/>
    </row>
    <row r="160" spans="1:27" x14ac:dyDescent="0.35">
      <c r="A160" t="str">
        <f>DATABASE!$F160&amp;DATABASE!$G160&amp;DATABASE!$N160</f>
        <v>GUSHEGUGBAMBUADAM ABDULAI</v>
      </c>
      <c r="B160" s="94">
        <f t="shared" si="14"/>
        <v>158</v>
      </c>
      <c r="C160" s="100" t="str">
        <f t="shared" si="10"/>
        <v>GUGBABAA158</v>
      </c>
      <c r="D160" s="83" t="s">
        <v>68</v>
      </c>
      <c r="E160" s="83" t="s">
        <v>117</v>
      </c>
      <c r="F160" s="84" t="s">
        <v>50</v>
      </c>
      <c r="G160" s="83" t="s">
        <v>390</v>
      </c>
      <c r="H160" s="84">
        <v>70</v>
      </c>
      <c r="I160" s="84">
        <v>2019</v>
      </c>
      <c r="J160" s="84" t="s">
        <v>52</v>
      </c>
      <c r="K160" s="83" t="s">
        <v>53</v>
      </c>
      <c r="L160" s="84" t="s">
        <v>394</v>
      </c>
      <c r="M160" s="84"/>
      <c r="N160" s="86" t="s">
        <v>392</v>
      </c>
      <c r="O160" s="84" t="s">
        <v>56</v>
      </c>
      <c r="P160" s="84">
        <v>2</v>
      </c>
      <c r="Q160" s="84">
        <v>4</v>
      </c>
      <c r="R160" s="87">
        <f t="shared" si="11"/>
        <v>1.6187778227438283</v>
      </c>
      <c r="S160" s="84">
        <v>30</v>
      </c>
      <c r="T160" s="96">
        <f t="shared" si="12"/>
        <v>3000</v>
      </c>
      <c r="U160" s="84">
        <v>34</v>
      </c>
      <c r="V160" s="84">
        <v>0</v>
      </c>
      <c r="W160" s="84">
        <f t="shared" si="13"/>
        <v>4</v>
      </c>
      <c r="X160" s="88">
        <v>43652</v>
      </c>
      <c r="Y160" s="89">
        <v>43647</v>
      </c>
      <c r="Z160" s="84"/>
      <c r="AA160" s="90"/>
    </row>
    <row r="161" spans="1:27" x14ac:dyDescent="0.35">
      <c r="A161" t="str">
        <f>DATABASE!$F161&amp;DATABASE!$G161&amp;DATABASE!$N161</f>
        <v>GUSHEGUGBAMBUADAM ABDULAI</v>
      </c>
      <c r="B161" s="93">
        <f t="shared" si="14"/>
        <v>159</v>
      </c>
      <c r="C161" s="99" t="str">
        <f t="shared" si="10"/>
        <v>GUGBKUAA159</v>
      </c>
      <c r="D161" s="73" t="s">
        <v>78</v>
      </c>
      <c r="E161" s="73" t="s">
        <v>395</v>
      </c>
      <c r="F161" s="74" t="s">
        <v>50</v>
      </c>
      <c r="G161" s="73" t="s">
        <v>390</v>
      </c>
      <c r="H161" s="74">
        <v>40</v>
      </c>
      <c r="I161" s="74">
        <v>2019</v>
      </c>
      <c r="J161" s="74" t="s">
        <v>52</v>
      </c>
      <c r="K161" s="73" t="s">
        <v>70</v>
      </c>
      <c r="L161" s="74" t="s">
        <v>101</v>
      </c>
      <c r="M161" s="74"/>
      <c r="N161" s="77" t="s">
        <v>392</v>
      </c>
      <c r="O161" s="74" t="s">
        <v>56</v>
      </c>
      <c r="P161" s="74">
        <v>1</v>
      </c>
      <c r="Q161" s="74">
        <v>2</v>
      </c>
      <c r="R161" s="78">
        <f t="shared" si="11"/>
        <v>0.80938891137191415</v>
      </c>
      <c r="S161" s="74">
        <v>5</v>
      </c>
      <c r="T161" s="95">
        <f t="shared" si="12"/>
        <v>500</v>
      </c>
      <c r="U161" s="74">
        <v>6</v>
      </c>
      <c r="V161" s="74">
        <v>0</v>
      </c>
      <c r="W161" s="74">
        <f t="shared" si="13"/>
        <v>2</v>
      </c>
      <c r="X161" s="79">
        <v>43652</v>
      </c>
      <c r="Y161" s="80">
        <v>43647</v>
      </c>
      <c r="Z161" s="74"/>
      <c r="AA161" s="81"/>
    </row>
    <row r="162" spans="1:27" x14ac:dyDescent="0.35">
      <c r="A162" t="str">
        <f>DATABASE!$F162&amp;DATABASE!$G162&amp;DATABASE!$N162</f>
        <v>GUSHEGUGBAMBUADAM ABDULAI</v>
      </c>
      <c r="B162" s="94">
        <f t="shared" si="14"/>
        <v>160</v>
      </c>
      <c r="C162" s="100" t="str">
        <f t="shared" si="10"/>
        <v>GUGBSHAA160</v>
      </c>
      <c r="D162" s="83" t="s">
        <v>396</v>
      </c>
      <c r="E162" s="83" t="s">
        <v>397</v>
      </c>
      <c r="F162" s="84" t="s">
        <v>50</v>
      </c>
      <c r="G162" s="83" t="s">
        <v>390</v>
      </c>
      <c r="H162" s="84">
        <v>50</v>
      </c>
      <c r="I162" s="84">
        <v>2019</v>
      </c>
      <c r="J162" s="84" t="s">
        <v>52</v>
      </c>
      <c r="K162" s="83" t="s">
        <v>70</v>
      </c>
      <c r="L162" s="84" t="s">
        <v>398</v>
      </c>
      <c r="M162" s="84"/>
      <c r="N162" s="86" t="s">
        <v>392</v>
      </c>
      <c r="O162" s="84" t="s">
        <v>56</v>
      </c>
      <c r="P162" s="84">
        <v>1</v>
      </c>
      <c r="Q162" s="84">
        <v>1</v>
      </c>
      <c r="R162" s="87">
        <f t="shared" si="11"/>
        <v>0.40469445568595708</v>
      </c>
      <c r="S162" s="84">
        <v>3</v>
      </c>
      <c r="T162" s="96">
        <f t="shared" si="12"/>
        <v>300</v>
      </c>
      <c r="U162" s="84">
        <v>4</v>
      </c>
      <c r="V162" s="84">
        <v>0</v>
      </c>
      <c r="W162" s="84">
        <f t="shared" si="13"/>
        <v>1</v>
      </c>
      <c r="X162" s="88">
        <v>43652</v>
      </c>
      <c r="Y162" s="89">
        <v>43647</v>
      </c>
      <c r="Z162" s="84"/>
      <c r="AA162" s="90"/>
    </row>
    <row r="163" spans="1:27" x14ac:dyDescent="0.35">
      <c r="A163" t="str">
        <f>DATABASE!$F163&amp;DATABASE!$G163&amp;DATABASE!$N163</f>
        <v>GUSHEGUGBAMBUADAM ABDULAI</v>
      </c>
      <c r="B163" s="93">
        <f t="shared" si="14"/>
        <v>161</v>
      </c>
      <c r="C163" s="99" t="str">
        <f t="shared" si="10"/>
        <v>GUGBRAAA161</v>
      </c>
      <c r="D163" s="73" t="s">
        <v>396</v>
      </c>
      <c r="E163" s="73" t="s">
        <v>69</v>
      </c>
      <c r="F163" s="74" t="s">
        <v>50</v>
      </c>
      <c r="G163" s="73" t="s">
        <v>390</v>
      </c>
      <c r="H163" s="74">
        <v>50</v>
      </c>
      <c r="I163" s="74">
        <v>2019</v>
      </c>
      <c r="J163" s="74" t="s">
        <v>52</v>
      </c>
      <c r="K163" s="73" t="s">
        <v>53</v>
      </c>
      <c r="L163" s="74" t="s">
        <v>399</v>
      </c>
      <c r="M163" s="74"/>
      <c r="N163" s="77" t="s">
        <v>392</v>
      </c>
      <c r="O163" s="74" t="s">
        <v>56</v>
      </c>
      <c r="P163" s="74">
        <v>1</v>
      </c>
      <c r="Q163" s="74">
        <v>1</v>
      </c>
      <c r="R163" s="78">
        <f t="shared" si="11"/>
        <v>0.40469445568595708</v>
      </c>
      <c r="S163" s="74">
        <v>3</v>
      </c>
      <c r="T163" s="95">
        <f t="shared" si="12"/>
        <v>300</v>
      </c>
      <c r="U163" s="74">
        <v>5</v>
      </c>
      <c r="V163" s="74">
        <v>0</v>
      </c>
      <c r="W163" s="74">
        <f t="shared" si="13"/>
        <v>1</v>
      </c>
      <c r="X163" s="79">
        <v>43652</v>
      </c>
      <c r="Y163" s="80">
        <v>43647</v>
      </c>
      <c r="Z163" s="74"/>
      <c r="AA163" s="81"/>
    </row>
    <row r="164" spans="1:27" x14ac:dyDescent="0.35">
      <c r="A164" t="str">
        <f>DATABASE!$F164&amp;DATABASE!$G164&amp;DATABASE!$N164</f>
        <v>GUSHEGUGBAMBUADAM ABDULAI</v>
      </c>
      <c r="B164" s="94">
        <f t="shared" si="14"/>
        <v>162</v>
      </c>
      <c r="C164" s="100" t="str">
        <f t="shared" si="10"/>
        <v>GUGBASAA162</v>
      </c>
      <c r="D164" s="83" t="s">
        <v>117</v>
      </c>
      <c r="E164" s="83" t="s">
        <v>400</v>
      </c>
      <c r="F164" s="84" t="s">
        <v>50</v>
      </c>
      <c r="G164" s="83" t="s">
        <v>390</v>
      </c>
      <c r="H164" s="84">
        <v>50</v>
      </c>
      <c r="I164" s="84">
        <v>2019</v>
      </c>
      <c r="J164" s="84" t="s">
        <v>52</v>
      </c>
      <c r="K164" s="83" t="s">
        <v>70</v>
      </c>
      <c r="L164" s="84" t="s">
        <v>401</v>
      </c>
      <c r="M164" s="84"/>
      <c r="N164" s="86" t="s">
        <v>392</v>
      </c>
      <c r="O164" s="84" t="s">
        <v>56</v>
      </c>
      <c r="P164" s="84">
        <v>1</v>
      </c>
      <c r="Q164" s="84">
        <v>1</v>
      </c>
      <c r="R164" s="87">
        <f t="shared" si="11"/>
        <v>0.40469445568595708</v>
      </c>
      <c r="S164" s="84">
        <v>4</v>
      </c>
      <c r="T164" s="96">
        <f t="shared" si="12"/>
        <v>400</v>
      </c>
      <c r="U164" s="84">
        <v>5</v>
      </c>
      <c r="V164" s="84">
        <v>0</v>
      </c>
      <c r="W164" s="84">
        <f t="shared" si="13"/>
        <v>1</v>
      </c>
      <c r="X164" s="88">
        <v>43652</v>
      </c>
      <c r="Y164" s="89">
        <v>43647</v>
      </c>
      <c r="Z164" s="84"/>
      <c r="AA164" s="90"/>
    </row>
    <row r="165" spans="1:27" x14ac:dyDescent="0.35">
      <c r="A165" t="str">
        <f>DATABASE!$F165&amp;DATABASE!$G165&amp;DATABASE!$N165</f>
        <v>GUSHEGUGBAMBUADAM ABDULAI</v>
      </c>
      <c r="B165" s="93">
        <f t="shared" si="14"/>
        <v>163</v>
      </c>
      <c r="C165" s="99" t="str">
        <f t="shared" si="10"/>
        <v>GUGBKOAA163</v>
      </c>
      <c r="D165" s="73" t="s">
        <v>117</v>
      </c>
      <c r="E165" s="73" t="s">
        <v>402</v>
      </c>
      <c r="F165" s="74" t="s">
        <v>50</v>
      </c>
      <c r="G165" s="73" t="s">
        <v>390</v>
      </c>
      <c r="H165" s="74">
        <v>35</v>
      </c>
      <c r="I165" s="74">
        <v>2019</v>
      </c>
      <c r="J165" s="74" t="s">
        <v>52</v>
      </c>
      <c r="K165" s="73" t="s">
        <v>53</v>
      </c>
      <c r="L165" s="74" t="s">
        <v>403</v>
      </c>
      <c r="M165" s="74"/>
      <c r="N165" s="77" t="s">
        <v>392</v>
      </c>
      <c r="O165" s="74" t="s">
        <v>56</v>
      </c>
      <c r="P165" s="74">
        <v>1</v>
      </c>
      <c r="Q165" s="74">
        <v>4</v>
      </c>
      <c r="R165" s="78">
        <f t="shared" si="11"/>
        <v>1.6187778227438283</v>
      </c>
      <c r="S165" s="74">
        <v>10</v>
      </c>
      <c r="T165" s="95">
        <f t="shared" si="12"/>
        <v>1000</v>
      </c>
      <c r="U165" s="74">
        <v>25</v>
      </c>
      <c r="V165" s="74">
        <v>0</v>
      </c>
      <c r="W165" s="74">
        <f t="shared" si="13"/>
        <v>4</v>
      </c>
      <c r="X165" s="79">
        <v>43652</v>
      </c>
      <c r="Y165" s="80">
        <v>43647</v>
      </c>
      <c r="Z165" s="74"/>
      <c r="AA165" s="81"/>
    </row>
    <row r="166" spans="1:27" x14ac:dyDescent="0.35">
      <c r="A166" t="str">
        <f>DATABASE!$F166&amp;DATABASE!$G166&amp;DATABASE!$N166</f>
        <v>GUSHEGUGBAMBUADAM ABDULAI</v>
      </c>
      <c r="B166" s="94">
        <f t="shared" si="14"/>
        <v>164</v>
      </c>
      <c r="C166" s="100" t="str">
        <f t="shared" si="10"/>
        <v>GUGBABAA164</v>
      </c>
      <c r="D166" s="83" t="s">
        <v>404</v>
      </c>
      <c r="E166" s="83" t="s">
        <v>117</v>
      </c>
      <c r="F166" s="84" t="s">
        <v>50</v>
      </c>
      <c r="G166" s="83" t="s">
        <v>390</v>
      </c>
      <c r="H166" s="84">
        <v>30</v>
      </c>
      <c r="I166" s="84">
        <v>2019</v>
      </c>
      <c r="J166" s="84" t="s">
        <v>52</v>
      </c>
      <c r="K166" s="83" t="s">
        <v>53</v>
      </c>
      <c r="L166" s="84" t="s">
        <v>405</v>
      </c>
      <c r="M166" s="84"/>
      <c r="N166" s="86" t="s">
        <v>392</v>
      </c>
      <c r="O166" s="84" t="s">
        <v>56</v>
      </c>
      <c r="P166" s="84">
        <v>1</v>
      </c>
      <c r="Q166" s="84">
        <v>3</v>
      </c>
      <c r="R166" s="87">
        <f t="shared" si="11"/>
        <v>1.2140833670578712</v>
      </c>
      <c r="S166" s="84">
        <v>10</v>
      </c>
      <c r="T166" s="96">
        <f t="shared" si="12"/>
        <v>1000</v>
      </c>
      <c r="U166" s="84">
        <v>18</v>
      </c>
      <c r="V166" s="84">
        <v>0</v>
      </c>
      <c r="W166" s="84">
        <f t="shared" si="13"/>
        <v>3</v>
      </c>
      <c r="X166" s="88">
        <v>43652</v>
      </c>
      <c r="Y166" s="89">
        <v>43647</v>
      </c>
      <c r="Z166" s="84"/>
      <c r="AA166" s="90"/>
    </row>
    <row r="167" spans="1:27" x14ac:dyDescent="0.35">
      <c r="A167" t="str">
        <f>DATABASE!$F167&amp;DATABASE!$G167&amp;DATABASE!$N167</f>
        <v>GUSHEGUGBAMBUADAM ABDULAI</v>
      </c>
      <c r="B167" s="93">
        <f t="shared" si="14"/>
        <v>165</v>
      </c>
      <c r="C167" s="99" t="str">
        <f t="shared" si="10"/>
        <v>GUGBAMAA165</v>
      </c>
      <c r="D167" s="73" t="s">
        <v>109</v>
      </c>
      <c r="E167" s="73" t="s">
        <v>147</v>
      </c>
      <c r="F167" s="74" t="s">
        <v>50</v>
      </c>
      <c r="G167" s="73" t="s">
        <v>390</v>
      </c>
      <c r="H167" s="74">
        <v>35</v>
      </c>
      <c r="I167" s="74">
        <v>2019</v>
      </c>
      <c r="J167" s="74" t="s">
        <v>52</v>
      </c>
      <c r="K167" s="73" t="s">
        <v>53</v>
      </c>
      <c r="L167" s="74" t="s">
        <v>406</v>
      </c>
      <c r="M167" s="74"/>
      <c r="N167" s="77" t="s">
        <v>392</v>
      </c>
      <c r="O167" s="74" t="s">
        <v>56</v>
      </c>
      <c r="P167" s="74">
        <v>1</v>
      </c>
      <c r="Q167" s="74">
        <v>4</v>
      </c>
      <c r="R167" s="78">
        <f t="shared" si="11"/>
        <v>1.6187778227438283</v>
      </c>
      <c r="S167" s="74">
        <v>9</v>
      </c>
      <c r="T167" s="95">
        <f t="shared" si="12"/>
        <v>900</v>
      </c>
      <c r="U167" s="74">
        <v>15</v>
      </c>
      <c r="V167" s="74">
        <v>0</v>
      </c>
      <c r="W167" s="74">
        <f t="shared" si="13"/>
        <v>4</v>
      </c>
      <c r="X167" s="79">
        <v>43652</v>
      </c>
      <c r="Y167" s="80">
        <v>43647</v>
      </c>
      <c r="Z167" s="74"/>
      <c r="AA167" s="81"/>
    </row>
    <row r="168" spans="1:27" x14ac:dyDescent="0.35">
      <c r="A168" t="str">
        <f>DATABASE!$F168&amp;DATABASE!$G168&amp;DATABASE!$N168</f>
        <v>GUSHEGUGBAMBUADAM ABDULAI</v>
      </c>
      <c r="B168" s="94">
        <f t="shared" si="14"/>
        <v>166</v>
      </c>
      <c r="C168" s="100" t="str">
        <f t="shared" si="10"/>
        <v>GUGBSUAA166</v>
      </c>
      <c r="D168" s="83" t="s">
        <v>278</v>
      </c>
      <c r="E168" s="83" t="s">
        <v>407</v>
      </c>
      <c r="F168" s="84" t="s">
        <v>50</v>
      </c>
      <c r="G168" s="83" t="s">
        <v>390</v>
      </c>
      <c r="H168" s="84">
        <v>47</v>
      </c>
      <c r="I168" s="84">
        <v>2019</v>
      </c>
      <c r="J168" s="84" t="s">
        <v>52</v>
      </c>
      <c r="K168" s="83" t="s">
        <v>53</v>
      </c>
      <c r="L168" s="84" t="s">
        <v>408</v>
      </c>
      <c r="M168" s="84"/>
      <c r="N168" s="86" t="s">
        <v>392</v>
      </c>
      <c r="O168" s="84" t="s">
        <v>56</v>
      </c>
      <c r="P168" s="84">
        <v>1</v>
      </c>
      <c r="Q168" s="84">
        <v>6</v>
      </c>
      <c r="R168" s="87">
        <f t="shared" si="11"/>
        <v>2.4281667341157425</v>
      </c>
      <c r="S168" s="84">
        <v>18</v>
      </c>
      <c r="T168" s="96">
        <f t="shared" si="12"/>
        <v>1800</v>
      </c>
      <c r="U168" s="84">
        <v>25</v>
      </c>
      <c r="V168" s="84">
        <v>0</v>
      </c>
      <c r="W168" s="84">
        <f t="shared" si="13"/>
        <v>6</v>
      </c>
      <c r="X168" s="88">
        <v>43652</v>
      </c>
      <c r="Y168" s="89">
        <v>43647</v>
      </c>
      <c r="Z168" s="84"/>
      <c r="AA168" s="90"/>
    </row>
    <row r="169" spans="1:27" x14ac:dyDescent="0.35">
      <c r="A169" t="str">
        <f>DATABASE!$F169&amp;DATABASE!$G169&amp;DATABASE!$N169</f>
        <v>GUSHEGUGBAMBUADAM ABDULAI</v>
      </c>
      <c r="B169" s="93">
        <f t="shared" si="14"/>
        <v>167</v>
      </c>
      <c r="C169" s="99" t="str">
        <f t="shared" si="10"/>
        <v>GUGBFUAA167</v>
      </c>
      <c r="D169" s="73" t="s">
        <v>117</v>
      </c>
      <c r="E169" s="73" t="s">
        <v>72</v>
      </c>
      <c r="F169" s="74" t="s">
        <v>50</v>
      </c>
      <c r="G169" s="73" t="s">
        <v>390</v>
      </c>
      <c r="H169" s="74">
        <v>30</v>
      </c>
      <c r="I169" s="74">
        <v>2019</v>
      </c>
      <c r="J169" s="74" t="s">
        <v>52</v>
      </c>
      <c r="K169" s="73" t="s">
        <v>53</v>
      </c>
      <c r="L169" s="74" t="s">
        <v>409</v>
      </c>
      <c r="M169" s="74"/>
      <c r="N169" s="77" t="s">
        <v>392</v>
      </c>
      <c r="O169" s="74" t="s">
        <v>56</v>
      </c>
      <c r="P169" s="74">
        <v>1</v>
      </c>
      <c r="Q169" s="74">
        <v>3</v>
      </c>
      <c r="R169" s="78">
        <f t="shared" si="11"/>
        <v>1.2140833670578712</v>
      </c>
      <c r="S169" s="74">
        <v>7</v>
      </c>
      <c r="T169" s="95">
        <f t="shared" si="12"/>
        <v>700</v>
      </c>
      <c r="U169" s="74">
        <v>21</v>
      </c>
      <c r="V169" s="74">
        <v>0</v>
      </c>
      <c r="W169" s="74">
        <f t="shared" si="13"/>
        <v>3</v>
      </c>
      <c r="X169" s="79">
        <v>43652</v>
      </c>
      <c r="Y169" s="80">
        <v>43647</v>
      </c>
      <c r="Z169" s="74"/>
      <c r="AA169" s="81"/>
    </row>
    <row r="170" spans="1:27" x14ac:dyDescent="0.35">
      <c r="A170" t="str">
        <f>DATABASE!$F170&amp;DATABASE!$G170&amp;DATABASE!$N170</f>
        <v>GUSHEGUGBAMBUADAM ABDULAI</v>
      </c>
      <c r="B170" s="94">
        <f t="shared" si="14"/>
        <v>168</v>
      </c>
      <c r="C170" s="100" t="str">
        <f t="shared" si="10"/>
        <v>GUGBALAA168</v>
      </c>
      <c r="D170" s="83" t="s">
        <v>117</v>
      </c>
      <c r="E170" s="83" t="s">
        <v>115</v>
      </c>
      <c r="F170" s="84" t="s">
        <v>50</v>
      </c>
      <c r="G170" s="83" t="s">
        <v>390</v>
      </c>
      <c r="H170" s="84">
        <v>19</v>
      </c>
      <c r="I170" s="84">
        <v>2019</v>
      </c>
      <c r="J170" s="84" t="s">
        <v>52</v>
      </c>
      <c r="K170" s="83" t="s">
        <v>53</v>
      </c>
      <c r="L170" s="84" t="s">
        <v>410</v>
      </c>
      <c r="M170" s="84"/>
      <c r="N170" s="86" t="s">
        <v>392</v>
      </c>
      <c r="O170" s="84" t="s">
        <v>56</v>
      </c>
      <c r="P170" s="84">
        <v>1</v>
      </c>
      <c r="Q170" s="84">
        <v>2</v>
      </c>
      <c r="R170" s="87">
        <f t="shared" si="11"/>
        <v>0.80938891137191415</v>
      </c>
      <c r="S170" s="84">
        <v>3</v>
      </c>
      <c r="T170" s="96">
        <f t="shared" si="12"/>
        <v>300</v>
      </c>
      <c r="U170" s="84">
        <v>8</v>
      </c>
      <c r="V170" s="84">
        <v>0</v>
      </c>
      <c r="W170" s="84">
        <f t="shared" si="13"/>
        <v>2</v>
      </c>
      <c r="X170" s="88">
        <v>43652</v>
      </c>
      <c r="Y170" s="89">
        <v>43647</v>
      </c>
      <c r="Z170" s="84"/>
      <c r="AA170" s="90"/>
    </row>
    <row r="171" spans="1:27" x14ac:dyDescent="0.35">
      <c r="A171" t="str">
        <f>DATABASE!$F171&amp;DATABASE!$G171&amp;DATABASE!$N171</f>
        <v>GUSHEGUGBAMBUADAM ABDULAI</v>
      </c>
      <c r="B171" s="93">
        <f t="shared" si="14"/>
        <v>169</v>
      </c>
      <c r="C171" s="99" t="str">
        <f t="shared" si="10"/>
        <v>GUGBABAA169</v>
      </c>
      <c r="D171" s="73" t="s">
        <v>72</v>
      </c>
      <c r="E171" s="73" t="s">
        <v>49</v>
      </c>
      <c r="F171" s="74" t="s">
        <v>50</v>
      </c>
      <c r="G171" s="73" t="s">
        <v>390</v>
      </c>
      <c r="H171" s="74">
        <v>19</v>
      </c>
      <c r="I171" s="74">
        <v>2019</v>
      </c>
      <c r="J171" s="74" t="s">
        <v>52</v>
      </c>
      <c r="K171" s="73" t="s">
        <v>53</v>
      </c>
      <c r="L171" s="74" t="s">
        <v>411</v>
      </c>
      <c r="M171" s="74"/>
      <c r="N171" s="77" t="s">
        <v>392</v>
      </c>
      <c r="O171" s="74" t="s">
        <v>56</v>
      </c>
      <c r="P171" s="74">
        <v>1</v>
      </c>
      <c r="Q171" s="74">
        <v>8</v>
      </c>
      <c r="R171" s="78">
        <f t="shared" si="11"/>
        <v>3.2375556454876566</v>
      </c>
      <c r="S171" s="74">
        <v>11</v>
      </c>
      <c r="T171" s="95">
        <f t="shared" si="12"/>
        <v>1100</v>
      </c>
      <c r="U171" s="74">
        <v>30</v>
      </c>
      <c r="V171" s="74">
        <v>0</v>
      </c>
      <c r="W171" s="74">
        <f t="shared" si="13"/>
        <v>8</v>
      </c>
      <c r="X171" s="79">
        <v>43652</v>
      </c>
      <c r="Y171" s="80">
        <v>43647</v>
      </c>
      <c r="Z171" s="74"/>
      <c r="AA171" s="81"/>
    </row>
    <row r="172" spans="1:27" x14ac:dyDescent="0.35">
      <c r="A172" t="str">
        <f>DATABASE!$F172&amp;DATABASE!$G172&amp;DATABASE!$N172</f>
        <v>GUSHEGUGBAMBUADAM ABDULAI</v>
      </c>
      <c r="B172" s="94">
        <f t="shared" si="14"/>
        <v>170</v>
      </c>
      <c r="C172" s="100" t="str">
        <f t="shared" si="10"/>
        <v>GUGBHAAA170</v>
      </c>
      <c r="D172" s="83" t="s">
        <v>117</v>
      </c>
      <c r="E172" s="83" t="s">
        <v>304</v>
      </c>
      <c r="F172" s="84" t="s">
        <v>50</v>
      </c>
      <c r="G172" s="83" t="s">
        <v>390</v>
      </c>
      <c r="H172" s="84">
        <v>18</v>
      </c>
      <c r="I172" s="84">
        <v>2019</v>
      </c>
      <c r="J172" s="84" t="s">
        <v>52</v>
      </c>
      <c r="K172" s="83" t="s">
        <v>53</v>
      </c>
      <c r="L172" s="84" t="s">
        <v>412</v>
      </c>
      <c r="M172" s="84"/>
      <c r="N172" s="86" t="s">
        <v>392</v>
      </c>
      <c r="O172" s="84" t="s">
        <v>56</v>
      </c>
      <c r="P172" s="84">
        <v>1</v>
      </c>
      <c r="Q172" s="84">
        <v>3</v>
      </c>
      <c r="R172" s="87">
        <f t="shared" si="11"/>
        <v>1.2140833670578712</v>
      </c>
      <c r="S172" s="84">
        <v>4</v>
      </c>
      <c r="T172" s="96">
        <f t="shared" si="12"/>
        <v>400</v>
      </c>
      <c r="U172" s="84">
        <v>10</v>
      </c>
      <c r="V172" s="84">
        <v>0</v>
      </c>
      <c r="W172" s="84">
        <f t="shared" si="13"/>
        <v>3</v>
      </c>
      <c r="X172" s="88">
        <v>43652</v>
      </c>
      <c r="Y172" s="89">
        <v>43647</v>
      </c>
      <c r="Z172" s="84"/>
      <c r="AA172" s="90"/>
    </row>
    <row r="173" spans="1:27" x14ac:dyDescent="0.35">
      <c r="A173" t="str">
        <f>DATABASE!$F173&amp;DATABASE!$G173&amp;DATABASE!$N173</f>
        <v>GUSHEGUGBAMBUADAM ABDULAI</v>
      </c>
      <c r="B173" s="93">
        <f t="shared" si="14"/>
        <v>171</v>
      </c>
      <c r="C173" s="99" t="str">
        <f t="shared" si="10"/>
        <v>GUGBZIAA171</v>
      </c>
      <c r="D173" s="73" t="s">
        <v>72</v>
      </c>
      <c r="E173" s="73" t="s">
        <v>413</v>
      </c>
      <c r="F173" s="74" t="s">
        <v>50</v>
      </c>
      <c r="G173" s="73" t="s">
        <v>390</v>
      </c>
      <c r="H173" s="74">
        <v>25</v>
      </c>
      <c r="I173" s="74">
        <v>2019</v>
      </c>
      <c r="J173" s="74" t="s">
        <v>52</v>
      </c>
      <c r="K173" s="73" t="s">
        <v>53</v>
      </c>
      <c r="L173" s="74" t="s">
        <v>101</v>
      </c>
      <c r="M173" s="74"/>
      <c r="N173" s="77" t="s">
        <v>392</v>
      </c>
      <c r="O173" s="74" t="s">
        <v>56</v>
      </c>
      <c r="P173" s="74">
        <v>1</v>
      </c>
      <c r="Q173" s="74">
        <v>2</v>
      </c>
      <c r="R173" s="78">
        <f t="shared" si="11"/>
        <v>0.80938891137191415</v>
      </c>
      <c r="S173" s="74">
        <v>2</v>
      </c>
      <c r="T173" s="95">
        <f t="shared" si="12"/>
        <v>200</v>
      </c>
      <c r="U173" s="74">
        <v>4</v>
      </c>
      <c r="V173" s="74">
        <v>0</v>
      </c>
      <c r="W173" s="74">
        <f t="shared" si="13"/>
        <v>2</v>
      </c>
      <c r="X173" s="79">
        <v>43652</v>
      </c>
      <c r="Y173" s="80">
        <v>43647</v>
      </c>
      <c r="Z173" s="74"/>
      <c r="AA173" s="81"/>
    </row>
    <row r="174" spans="1:27" x14ac:dyDescent="0.35">
      <c r="A174" t="str">
        <f>DATABASE!$F174&amp;DATABASE!$G174&amp;DATABASE!$N174</f>
        <v>GUSHEGUGBAMBUADAM ABDULAI</v>
      </c>
      <c r="B174" s="94">
        <f t="shared" si="14"/>
        <v>172</v>
      </c>
      <c r="C174" s="100" t="str">
        <f t="shared" si="10"/>
        <v>GUGBISAA172</v>
      </c>
      <c r="D174" s="83" t="s">
        <v>72</v>
      </c>
      <c r="E174" s="83" t="s">
        <v>109</v>
      </c>
      <c r="F174" s="84" t="s">
        <v>50</v>
      </c>
      <c r="G174" s="83" t="s">
        <v>390</v>
      </c>
      <c r="H174" s="84">
        <v>20</v>
      </c>
      <c r="I174" s="84">
        <v>2019</v>
      </c>
      <c r="J174" s="84" t="s">
        <v>52</v>
      </c>
      <c r="K174" s="83" t="s">
        <v>53</v>
      </c>
      <c r="L174" s="84" t="s">
        <v>414</v>
      </c>
      <c r="M174" s="84"/>
      <c r="N174" s="86" t="s">
        <v>392</v>
      </c>
      <c r="O174" s="84" t="s">
        <v>56</v>
      </c>
      <c r="P174" s="84">
        <v>1</v>
      </c>
      <c r="Q174" s="84">
        <v>8</v>
      </c>
      <c r="R174" s="87">
        <f t="shared" si="11"/>
        <v>3.2375556454876566</v>
      </c>
      <c r="S174" s="84">
        <v>12</v>
      </c>
      <c r="T174" s="96">
        <f t="shared" si="12"/>
        <v>1200</v>
      </c>
      <c r="U174" s="84">
        <v>48</v>
      </c>
      <c r="V174" s="84">
        <v>0</v>
      </c>
      <c r="W174" s="84">
        <f t="shared" si="13"/>
        <v>8</v>
      </c>
      <c r="X174" s="88">
        <v>43652</v>
      </c>
      <c r="Y174" s="89">
        <v>43647</v>
      </c>
      <c r="Z174" s="84"/>
      <c r="AA174" s="90"/>
    </row>
    <row r="175" spans="1:27" x14ac:dyDescent="0.35">
      <c r="A175" t="str">
        <f>DATABASE!$F175&amp;DATABASE!$G175&amp;DATABASE!$N175</f>
        <v>GUSHEGUGBAMBUADAM ABDULAI</v>
      </c>
      <c r="B175" s="93">
        <f t="shared" si="14"/>
        <v>173</v>
      </c>
      <c r="C175" s="99" t="str">
        <f t="shared" si="10"/>
        <v>GUGBABAA173</v>
      </c>
      <c r="D175" s="73" t="s">
        <v>72</v>
      </c>
      <c r="E175" s="73" t="s">
        <v>117</v>
      </c>
      <c r="F175" s="74" t="s">
        <v>50</v>
      </c>
      <c r="G175" s="73" t="s">
        <v>390</v>
      </c>
      <c r="H175" s="74">
        <v>90</v>
      </c>
      <c r="I175" s="74">
        <v>2019</v>
      </c>
      <c r="J175" s="74" t="s">
        <v>52</v>
      </c>
      <c r="K175" s="73" t="s">
        <v>53</v>
      </c>
      <c r="L175" s="74" t="s">
        <v>101</v>
      </c>
      <c r="M175" s="74"/>
      <c r="N175" s="77" t="s">
        <v>392</v>
      </c>
      <c r="O175" s="74" t="s">
        <v>56</v>
      </c>
      <c r="P175" s="74">
        <v>1</v>
      </c>
      <c r="Q175" s="74">
        <v>2</v>
      </c>
      <c r="R175" s="78">
        <f t="shared" si="11"/>
        <v>0.80938891137191415</v>
      </c>
      <c r="S175" s="74">
        <v>10</v>
      </c>
      <c r="T175" s="95">
        <f t="shared" si="12"/>
        <v>1000</v>
      </c>
      <c r="U175" s="74">
        <v>15</v>
      </c>
      <c r="V175" s="74">
        <v>0</v>
      </c>
      <c r="W175" s="74">
        <f t="shared" si="13"/>
        <v>2</v>
      </c>
      <c r="X175" s="79">
        <v>43652</v>
      </c>
      <c r="Y175" s="80">
        <v>43647</v>
      </c>
      <c r="Z175" s="74"/>
      <c r="AA175" s="81"/>
    </row>
    <row r="176" spans="1:27" x14ac:dyDescent="0.35">
      <c r="A176" t="str">
        <f>DATABASE!$F176&amp;DATABASE!$G176&amp;DATABASE!$N176</f>
        <v>GUSHEGUGBAMBUADAM ABDULAI</v>
      </c>
      <c r="B176" s="94">
        <f t="shared" si="14"/>
        <v>174</v>
      </c>
      <c r="C176" s="100" t="str">
        <f t="shared" si="10"/>
        <v>GUGBAYAA174</v>
      </c>
      <c r="D176" s="83" t="s">
        <v>72</v>
      </c>
      <c r="E176" s="83" t="s">
        <v>415</v>
      </c>
      <c r="F176" s="84" t="s">
        <v>50</v>
      </c>
      <c r="G176" s="83" t="s">
        <v>390</v>
      </c>
      <c r="H176" s="84">
        <v>18</v>
      </c>
      <c r="I176" s="84">
        <v>2019</v>
      </c>
      <c r="J176" s="84" t="s">
        <v>52</v>
      </c>
      <c r="K176" s="83" t="s">
        <v>53</v>
      </c>
      <c r="L176" s="84" t="s">
        <v>416</v>
      </c>
      <c r="M176" s="84"/>
      <c r="N176" s="86" t="s">
        <v>392</v>
      </c>
      <c r="O176" s="84" t="s">
        <v>56</v>
      </c>
      <c r="P176" s="84">
        <v>1</v>
      </c>
      <c r="Q176" s="84">
        <v>4</v>
      </c>
      <c r="R176" s="87">
        <f t="shared" si="11"/>
        <v>1.6187778227438283</v>
      </c>
      <c r="S176" s="84">
        <v>7</v>
      </c>
      <c r="T176" s="96">
        <f t="shared" si="12"/>
        <v>700</v>
      </c>
      <c r="U176" s="84">
        <v>14</v>
      </c>
      <c r="V176" s="84">
        <v>0</v>
      </c>
      <c r="W176" s="84">
        <f t="shared" si="13"/>
        <v>4</v>
      </c>
      <c r="X176" s="88">
        <v>43652</v>
      </c>
      <c r="Y176" s="89">
        <v>43647</v>
      </c>
      <c r="Z176" s="84"/>
      <c r="AA176" s="90"/>
    </row>
    <row r="177" spans="1:27" x14ac:dyDescent="0.35">
      <c r="A177" t="str">
        <f>DATABASE!$F177&amp;DATABASE!$G177&amp;DATABASE!$N177</f>
        <v>GUSHEGUGBAMBUADAM ABDULAI</v>
      </c>
      <c r="B177" s="93">
        <f t="shared" si="14"/>
        <v>175</v>
      </c>
      <c r="C177" s="99" t="str">
        <f t="shared" si="10"/>
        <v>GUGBMOAA175</v>
      </c>
      <c r="D177" s="73" t="s">
        <v>72</v>
      </c>
      <c r="E177" s="73" t="s">
        <v>85</v>
      </c>
      <c r="F177" s="74" t="s">
        <v>50</v>
      </c>
      <c r="G177" s="73" t="s">
        <v>390</v>
      </c>
      <c r="H177" s="74">
        <v>35</v>
      </c>
      <c r="I177" s="74">
        <v>2019</v>
      </c>
      <c r="J177" s="74" t="s">
        <v>52</v>
      </c>
      <c r="K177" s="73" t="s">
        <v>53</v>
      </c>
      <c r="L177" s="74" t="s">
        <v>417</v>
      </c>
      <c r="M177" s="74"/>
      <c r="N177" s="77" t="s">
        <v>392</v>
      </c>
      <c r="O177" s="74" t="s">
        <v>56</v>
      </c>
      <c r="P177" s="74">
        <v>2</v>
      </c>
      <c r="Q177" s="74">
        <v>8</v>
      </c>
      <c r="R177" s="78">
        <f t="shared" si="11"/>
        <v>3.2375556454876566</v>
      </c>
      <c r="S177" s="74">
        <v>38</v>
      </c>
      <c r="T177" s="95">
        <f t="shared" si="12"/>
        <v>3800</v>
      </c>
      <c r="U177" s="74">
        <v>65</v>
      </c>
      <c r="V177" s="74">
        <v>0</v>
      </c>
      <c r="W177" s="74">
        <f t="shared" si="13"/>
        <v>8</v>
      </c>
      <c r="X177" s="79">
        <v>43659</v>
      </c>
      <c r="Y177" s="80">
        <v>43647</v>
      </c>
      <c r="Z177" s="74"/>
      <c r="AA177" s="81"/>
    </row>
    <row r="178" spans="1:27" x14ac:dyDescent="0.35">
      <c r="A178" t="str">
        <f>DATABASE!$F178&amp;DATABASE!$G178&amp;DATABASE!$N178</f>
        <v>GUSHEGUGBAMBUADAM ABDULAI</v>
      </c>
      <c r="B178" s="94">
        <f t="shared" si="14"/>
        <v>176</v>
      </c>
      <c r="C178" s="100" t="str">
        <f t="shared" si="10"/>
        <v>GUGBAMAA176</v>
      </c>
      <c r="D178" s="83" t="s">
        <v>117</v>
      </c>
      <c r="E178" s="83" t="s">
        <v>147</v>
      </c>
      <c r="F178" s="84" t="s">
        <v>50</v>
      </c>
      <c r="G178" s="83" t="s">
        <v>390</v>
      </c>
      <c r="H178" s="84"/>
      <c r="I178" s="84">
        <v>2019</v>
      </c>
      <c r="J178" s="84" t="s">
        <v>52</v>
      </c>
      <c r="K178" s="83" t="s">
        <v>53</v>
      </c>
      <c r="L178" s="84" t="s">
        <v>418</v>
      </c>
      <c r="M178" s="84"/>
      <c r="N178" s="86" t="s">
        <v>392</v>
      </c>
      <c r="O178" s="84" t="s">
        <v>56</v>
      </c>
      <c r="P178" s="84">
        <v>1</v>
      </c>
      <c r="Q178" s="84">
        <v>6</v>
      </c>
      <c r="R178" s="87">
        <f t="shared" si="11"/>
        <v>2.4281667341157425</v>
      </c>
      <c r="S178" s="84">
        <v>18</v>
      </c>
      <c r="T178" s="96">
        <f t="shared" si="12"/>
        <v>1800</v>
      </c>
      <c r="U178" s="84">
        <v>25</v>
      </c>
      <c r="V178" s="84">
        <v>0</v>
      </c>
      <c r="W178" s="84">
        <f t="shared" si="13"/>
        <v>6</v>
      </c>
      <c r="X178" s="88">
        <v>43659</v>
      </c>
      <c r="Y178" s="89">
        <v>43647</v>
      </c>
      <c r="Z178" s="84"/>
      <c r="AA178" s="90"/>
    </row>
    <row r="179" spans="1:27" x14ac:dyDescent="0.35">
      <c r="A179" t="str">
        <f>DATABASE!$F179&amp;DATABASE!$G179&amp;DATABASE!$N179</f>
        <v>GUSHEGUGBAMBUADAM ABDULAI</v>
      </c>
      <c r="B179" s="93">
        <f t="shared" si="14"/>
        <v>177</v>
      </c>
      <c r="C179" s="99" t="str">
        <f t="shared" si="10"/>
        <v>GUGBSEAA177</v>
      </c>
      <c r="D179" s="73" t="s">
        <v>78</v>
      </c>
      <c r="E179" s="73" t="s">
        <v>419</v>
      </c>
      <c r="F179" s="74" t="s">
        <v>50</v>
      </c>
      <c r="G179" s="73" t="s">
        <v>390</v>
      </c>
      <c r="H179" s="74">
        <v>39</v>
      </c>
      <c r="I179" s="74">
        <v>2019</v>
      </c>
      <c r="J179" s="74" t="s">
        <v>52</v>
      </c>
      <c r="K179" s="73" t="s">
        <v>53</v>
      </c>
      <c r="L179" s="74" t="s">
        <v>420</v>
      </c>
      <c r="M179" s="74"/>
      <c r="N179" s="77" t="s">
        <v>392</v>
      </c>
      <c r="O179" s="74" t="s">
        <v>56</v>
      </c>
      <c r="P179" s="74">
        <v>1</v>
      </c>
      <c r="Q179" s="74">
        <v>4</v>
      </c>
      <c r="R179" s="78">
        <f t="shared" si="11"/>
        <v>1.6187778227438283</v>
      </c>
      <c r="S179" s="74">
        <v>22</v>
      </c>
      <c r="T179" s="95">
        <f t="shared" si="12"/>
        <v>2200</v>
      </c>
      <c r="U179" s="74">
        <v>15</v>
      </c>
      <c r="V179" s="74">
        <v>0</v>
      </c>
      <c r="W179" s="74">
        <f t="shared" si="13"/>
        <v>4</v>
      </c>
      <c r="X179" s="79">
        <v>43659</v>
      </c>
      <c r="Y179" s="80">
        <v>43647</v>
      </c>
      <c r="Z179" s="74"/>
      <c r="AA179" s="81"/>
    </row>
    <row r="180" spans="1:27" x14ac:dyDescent="0.35">
      <c r="A180" t="str">
        <f>DATABASE!$F180&amp;DATABASE!$G180&amp;DATABASE!$N180</f>
        <v>GUSHEGUGBAMBUADAM ABDULAI</v>
      </c>
      <c r="B180" s="94">
        <f t="shared" si="14"/>
        <v>178</v>
      </c>
      <c r="C180" s="100" t="str">
        <f t="shared" si="10"/>
        <v>GUGBABAA178</v>
      </c>
      <c r="D180" s="83" t="s">
        <v>87</v>
      </c>
      <c r="E180" s="83" t="s">
        <v>117</v>
      </c>
      <c r="F180" s="84" t="s">
        <v>50</v>
      </c>
      <c r="G180" s="83" t="s">
        <v>390</v>
      </c>
      <c r="H180" s="84">
        <v>29</v>
      </c>
      <c r="I180" s="84">
        <v>2019</v>
      </c>
      <c r="J180" s="84" t="s">
        <v>52</v>
      </c>
      <c r="K180" s="83" t="s">
        <v>53</v>
      </c>
      <c r="L180" s="84" t="s">
        <v>421</v>
      </c>
      <c r="M180" s="84"/>
      <c r="N180" s="86" t="s">
        <v>392</v>
      </c>
      <c r="O180" s="84" t="s">
        <v>56</v>
      </c>
      <c r="P180" s="84">
        <v>1</v>
      </c>
      <c r="Q180" s="84">
        <v>4</v>
      </c>
      <c r="R180" s="87">
        <f t="shared" si="11"/>
        <v>1.6187778227438283</v>
      </c>
      <c r="S180" s="84">
        <v>25</v>
      </c>
      <c r="T180" s="96">
        <f t="shared" si="12"/>
        <v>2500</v>
      </c>
      <c r="U180" s="84">
        <v>30</v>
      </c>
      <c r="V180" s="84">
        <v>0</v>
      </c>
      <c r="W180" s="84">
        <f t="shared" si="13"/>
        <v>4</v>
      </c>
      <c r="X180" s="88">
        <v>43659</v>
      </c>
      <c r="Y180" s="89">
        <v>43647</v>
      </c>
      <c r="Z180" s="84"/>
      <c r="AA180" s="90"/>
    </row>
    <row r="181" spans="1:27" x14ac:dyDescent="0.35">
      <c r="A181" t="str">
        <f>DATABASE!$F181&amp;DATABASE!$G181&amp;DATABASE!$N181</f>
        <v>GUSHEGUGBAMBUADAM ABDULAI</v>
      </c>
      <c r="B181" s="93">
        <f t="shared" si="14"/>
        <v>179</v>
      </c>
      <c r="C181" s="99" t="str">
        <f t="shared" si="10"/>
        <v>GUGBADAA179</v>
      </c>
      <c r="D181" s="73" t="s">
        <v>72</v>
      </c>
      <c r="E181" s="73" t="s">
        <v>87</v>
      </c>
      <c r="F181" s="74" t="s">
        <v>50</v>
      </c>
      <c r="G181" s="73" t="s">
        <v>390</v>
      </c>
      <c r="H181" s="74">
        <v>80</v>
      </c>
      <c r="I181" s="74">
        <v>2019</v>
      </c>
      <c r="J181" s="74" t="s">
        <v>52</v>
      </c>
      <c r="K181" s="73" t="s">
        <v>53</v>
      </c>
      <c r="L181" s="74" t="s">
        <v>422</v>
      </c>
      <c r="M181" s="74"/>
      <c r="N181" s="77" t="s">
        <v>392</v>
      </c>
      <c r="O181" s="74" t="s">
        <v>56</v>
      </c>
      <c r="P181" s="74">
        <v>1</v>
      </c>
      <c r="Q181" s="74">
        <v>3</v>
      </c>
      <c r="R181" s="78">
        <f t="shared" si="11"/>
        <v>1.2140833670578712</v>
      </c>
      <c r="S181" s="74">
        <v>15</v>
      </c>
      <c r="T181" s="95">
        <f t="shared" si="12"/>
        <v>1500</v>
      </c>
      <c r="U181" s="74">
        <v>20</v>
      </c>
      <c r="V181" s="74">
        <v>0</v>
      </c>
      <c r="W181" s="74">
        <f t="shared" si="13"/>
        <v>3</v>
      </c>
      <c r="X181" s="79">
        <v>43659</v>
      </c>
      <c r="Y181" s="80">
        <v>43647</v>
      </c>
      <c r="Z181" s="74"/>
      <c r="AA181" s="81"/>
    </row>
    <row r="182" spans="1:27" x14ac:dyDescent="0.35">
      <c r="A182" t="str">
        <f>DATABASE!$F182&amp;DATABASE!$G182&amp;DATABASE!$N182</f>
        <v>GUSHEGUGBAMBUADAM ABDULAI</v>
      </c>
      <c r="B182" s="94">
        <f t="shared" si="14"/>
        <v>180</v>
      </c>
      <c r="C182" s="100" t="str">
        <f t="shared" si="10"/>
        <v>GUGBNAAA180</v>
      </c>
      <c r="D182" s="83" t="s">
        <v>49</v>
      </c>
      <c r="E182" s="83" t="s">
        <v>423</v>
      </c>
      <c r="F182" s="84" t="s">
        <v>50</v>
      </c>
      <c r="G182" s="83" t="s">
        <v>390</v>
      </c>
      <c r="H182" s="84">
        <v>35</v>
      </c>
      <c r="I182" s="84">
        <v>2019</v>
      </c>
      <c r="J182" s="84" t="s">
        <v>52</v>
      </c>
      <c r="K182" s="83" t="s">
        <v>53</v>
      </c>
      <c r="L182" s="84" t="s">
        <v>424</v>
      </c>
      <c r="M182" s="84"/>
      <c r="N182" s="86" t="s">
        <v>392</v>
      </c>
      <c r="O182" s="84" t="s">
        <v>56</v>
      </c>
      <c r="P182" s="84">
        <v>1</v>
      </c>
      <c r="Q182" s="84">
        <v>10</v>
      </c>
      <c r="R182" s="87">
        <f t="shared" si="11"/>
        <v>4.0469445568595708</v>
      </c>
      <c r="S182" s="84">
        <v>25</v>
      </c>
      <c r="T182" s="96">
        <f t="shared" si="12"/>
        <v>2500</v>
      </c>
      <c r="U182" s="84">
        <v>30</v>
      </c>
      <c r="V182" s="84">
        <v>0</v>
      </c>
      <c r="W182" s="84">
        <f t="shared" si="13"/>
        <v>10</v>
      </c>
      <c r="X182" s="88">
        <v>43659</v>
      </c>
      <c r="Y182" s="89">
        <v>43647</v>
      </c>
      <c r="Z182" s="84"/>
      <c r="AA182" s="90"/>
    </row>
    <row r="183" spans="1:27" x14ac:dyDescent="0.35">
      <c r="A183" t="str">
        <f>DATABASE!$F183&amp;DATABASE!$G183&amp;DATABASE!$N183</f>
        <v>GUSHEGUGBAMBUADAM ABDULAI</v>
      </c>
      <c r="B183" s="93">
        <f t="shared" si="14"/>
        <v>181</v>
      </c>
      <c r="C183" s="99" t="str">
        <f t="shared" si="10"/>
        <v>GUGBALAA181</v>
      </c>
      <c r="D183" s="73" t="s">
        <v>117</v>
      </c>
      <c r="E183" s="73" t="s">
        <v>78</v>
      </c>
      <c r="F183" s="74" t="s">
        <v>50</v>
      </c>
      <c r="G183" s="73" t="s">
        <v>390</v>
      </c>
      <c r="H183" s="74">
        <v>29</v>
      </c>
      <c r="I183" s="74">
        <v>2019</v>
      </c>
      <c r="J183" s="74" t="s">
        <v>103</v>
      </c>
      <c r="K183" s="73" t="s">
        <v>53</v>
      </c>
      <c r="L183" s="74" t="s">
        <v>425</v>
      </c>
      <c r="M183" s="74"/>
      <c r="N183" s="77" t="s">
        <v>392</v>
      </c>
      <c r="O183" s="74" t="s">
        <v>56</v>
      </c>
      <c r="P183" s="74">
        <v>1</v>
      </c>
      <c r="Q183" s="74">
        <v>2</v>
      </c>
      <c r="R183" s="78">
        <f t="shared" si="11"/>
        <v>0.80938891137191415</v>
      </c>
      <c r="S183" s="74">
        <v>3</v>
      </c>
      <c r="T183" s="95">
        <f t="shared" si="12"/>
        <v>300</v>
      </c>
      <c r="U183" s="74">
        <v>5</v>
      </c>
      <c r="V183" s="74">
        <v>0</v>
      </c>
      <c r="W183" s="74">
        <f t="shared" si="13"/>
        <v>2</v>
      </c>
      <c r="X183" s="79">
        <v>43659</v>
      </c>
      <c r="Y183" s="80">
        <v>43647</v>
      </c>
      <c r="Z183" s="74"/>
      <c r="AA183" s="81"/>
    </row>
    <row r="184" spans="1:27" x14ac:dyDescent="0.35">
      <c r="A184" t="str">
        <f>DATABASE!$F184&amp;DATABASE!$G184&amp;DATABASE!$N184</f>
        <v>GUSHEGUGBAMBUADAM ABDULAI</v>
      </c>
      <c r="B184" s="94">
        <f t="shared" si="14"/>
        <v>182</v>
      </c>
      <c r="C184" s="100" t="str">
        <f t="shared" si="10"/>
        <v>GUGBSAAA182</v>
      </c>
      <c r="D184" s="83" t="s">
        <v>85</v>
      </c>
      <c r="E184" s="83" t="s">
        <v>426</v>
      </c>
      <c r="F184" s="84" t="s">
        <v>50</v>
      </c>
      <c r="G184" s="83" t="s">
        <v>390</v>
      </c>
      <c r="H184" s="84">
        <v>29</v>
      </c>
      <c r="I184" s="84">
        <v>2019</v>
      </c>
      <c r="J184" s="84" t="s">
        <v>103</v>
      </c>
      <c r="K184" s="83" t="s">
        <v>70</v>
      </c>
      <c r="L184" s="84" t="s">
        <v>427</v>
      </c>
      <c r="M184" s="84"/>
      <c r="N184" s="86" t="s">
        <v>392</v>
      </c>
      <c r="O184" s="84" t="s">
        <v>56</v>
      </c>
      <c r="P184" s="84">
        <v>1</v>
      </c>
      <c r="Q184" s="84">
        <v>1</v>
      </c>
      <c r="R184" s="87">
        <f t="shared" si="11"/>
        <v>0.40469445568595708</v>
      </c>
      <c r="S184" s="84">
        <v>2</v>
      </c>
      <c r="T184" s="96">
        <f t="shared" si="12"/>
        <v>200</v>
      </c>
      <c r="U184" s="84">
        <v>4</v>
      </c>
      <c r="V184" s="84">
        <v>0</v>
      </c>
      <c r="W184" s="84">
        <f t="shared" si="13"/>
        <v>1</v>
      </c>
      <c r="X184" s="88">
        <v>43659</v>
      </c>
      <c r="Y184" s="89">
        <v>43647</v>
      </c>
      <c r="Z184" s="84"/>
      <c r="AA184" s="90"/>
    </row>
    <row r="185" spans="1:27" x14ac:dyDescent="0.35">
      <c r="A185" t="str">
        <f>DATABASE!$F185&amp;DATABASE!$G185&amp;DATABASE!$N185</f>
        <v>GUSHEGUGBAMBUADAM ABDULAI</v>
      </c>
      <c r="B185" s="93">
        <f t="shared" si="14"/>
        <v>183</v>
      </c>
      <c r="C185" s="99" t="str">
        <f t="shared" si="10"/>
        <v>GUGBSAAA183</v>
      </c>
      <c r="D185" s="73" t="s">
        <v>109</v>
      </c>
      <c r="E185" s="73" t="s">
        <v>428</v>
      </c>
      <c r="F185" s="74" t="s">
        <v>50</v>
      </c>
      <c r="G185" s="73" t="s">
        <v>390</v>
      </c>
      <c r="H185" s="74">
        <v>39</v>
      </c>
      <c r="I185" s="74">
        <v>2019</v>
      </c>
      <c r="J185" s="74" t="s">
        <v>103</v>
      </c>
      <c r="K185" s="73" t="s">
        <v>70</v>
      </c>
      <c r="L185" s="74">
        <v>592042619</v>
      </c>
      <c r="M185" s="74"/>
      <c r="N185" s="77" t="s">
        <v>392</v>
      </c>
      <c r="O185" s="74" t="s">
        <v>56</v>
      </c>
      <c r="P185" s="74">
        <v>1</v>
      </c>
      <c r="Q185" s="74">
        <v>3</v>
      </c>
      <c r="R185" s="78">
        <f t="shared" si="11"/>
        <v>1.2140833670578712</v>
      </c>
      <c r="S185" s="74">
        <v>6</v>
      </c>
      <c r="T185" s="95">
        <f t="shared" si="12"/>
        <v>600</v>
      </c>
      <c r="U185" s="74">
        <v>12</v>
      </c>
      <c r="V185" s="74">
        <v>0</v>
      </c>
      <c r="W185" s="74">
        <f t="shared" si="13"/>
        <v>3</v>
      </c>
      <c r="X185" s="79">
        <v>43659</v>
      </c>
      <c r="Y185" s="80">
        <v>43647</v>
      </c>
      <c r="Z185" s="74"/>
      <c r="AA185" s="81"/>
    </row>
    <row r="186" spans="1:27" x14ac:dyDescent="0.35">
      <c r="A186" t="str">
        <f>DATABASE!$F186&amp;DATABASE!$G186&amp;DATABASE!$N186</f>
        <v>GUSHEGUGBAMBUADAM ABDULAI</v>
      </c>
      <c r="B186" s="94">
        <f t="shared" si="14"/>
        <v>184</v>
      </c>
      <c r="C186" s="100" t="str">
        <f t="shared" si="10"/>
        <v>GUGBAWAA184</v>
      </c>
      <c r="D186" s="83" t="s">
        <v>429</v>
      </c>
      <c r="E186" s="83" t="s">
        <v>430</v>
      </c>
      <c r="F186" s="84" t="s">
        <v>50</v>
      </c>
      <c r="G186" s="83" t="s">
        <v>390</v>
      </c>
      <c r="H186" s="84">
        <v>40</v>
      </c>
      <c r="I186" s="84">
        <v>2019</v>
      </c>
      <c r="J186" s="84" t="s">
        <v>103</v>
      </c>
      <c r="K186" s="83" t="s">
        <v>70</v>
      </c>
      <c r="L186" s="84" t="s">
        <v>431</v>
      </c>
      <c r="M186" s="84"/>
      <c r="N186" s="86" t="s">
        <v>392</v>
      </c>
      <c r="O186" s="84" t="s">
        <v>56</v>
      </c>
      <c r="P186" s="84">
        <v>1</v>
      </c>
      <c r="Q186" s="84">
        <v>2</v>
      </c>
      <c r="R186" s="87">
        <f t="shared" si="11"/>
        <v>0.80938891137191415</v>
      </c>
      <c r="S186" s="84">
        <v>6</v>
      </c>
      <c r="T186" s="96">
        <f t="shared" si="12"/>
        <v>600</v>
      </c>
      <c r="U186" s="84">
        <v>8</v>
      </c>
      <c r="V186" s="84">
        <v>0</v>
      </c>
      <c r="W186" s="84">
        <f t="shared" si="13"/>
        <v>2</v>
      </c>
      <c r="X186" s="88">
        <v>43659</v>
      </c>
      <c r="Y186" s="89">
        <v>43647</v>
      </c>
      <c r="Z186" s="84"/>
      <c r="AA186" s="90"/>
    </row>
    <row r="187" spans="1:27" x14ac:dyDescent="0.35">
      <c r="A187" t="str">
        <f>DATABASE!$F187&amp;DATABASE!$G187&amp;DATABASE!$N187</f>
        <v>GUSHEGUGBAMBUADAM ABDULAI</v>
      </c>
      <c r="B187" s="93">
        <f t="shared" si="14"/>
        <v>185</v>
      </c>
      <c r="C187" s="99" t="str">
        <f t="shared" si="10"/>
        <v>GUGBALAA185</v>
      </c>
      <c r="D187" s="73" t="s">
        <v>72</v>
      </c>
      <c r="E187" s="73" t="s">
        <v>78</v>
      </c>
      <c r="F187" s="74" t="s">
        <v>50</v>
      </c>
      <c r="G187" s="73" t="s">
        <v>390</v>
      </c>
      <c r="H187" s="74">
        <v>35</v>
      </c>
      <c r="I187" s="74">
        <v>2019</v>
      </c>
      <c r="J187" s="74" t="s">
        <v>103</v>
      </c>
      <c r="K187" s="73" t="s">
        <v>53</v>
      </c>
      <c r="L187" s="74" t="s">
        <v>432</v>
      </c>
      <c r="M187" s="74"/>
      <c r="N187" s="77" t="s">
        <v>392</v>
      </c>
      <c r="O187" s="74" t="s">
        <v>56</v>
      </c>
      <c r="P187" s="74">
        <v>2</v>
      </c>
      <c r="Q187" s="74">
        <v>4</v>
      </c>
      <c r="R187" s="78">
        <f t="shared" si="11"/>
        <v>1.6187778227438283</v>
      </c>
      <c r="S187" s="74">
        <v>22</v>
      </c>
      <c r="T187" s="95">
        <f t="shared" si="12"/>
        <v>2200</v>
      </c>
      <c r="U187" s="74">
        <v>24</v>
      </c>
      <c r="V187" s="74">
        <v>0</v>
      </c>
      <c r="W187" s="74">
        <f t="shared" si="13"/>
        <v>4</v>
      </c>
      <c r="X187" s="79">
        <v>43659</v>
      </c>
      <c r="Y187" s="80">
        <v>43647</v>
      </c>
      <c r="Z187" s="74"/>
      <c r="AA187" s="81"/>
    </row>
    <row r="188" spans="1:27" x14ac:dyDescent="0.35">
      <c r="A188" t="str">
        <f>DATABASE!$F188&amp;DATABASE!$G188&amp;DATABASE!$N188</f>
        <v>GUSHEGUGBAMBUADAM ABDULAI</v>
      </c>
      <c r="B188" s="94">
        <f t="shared" si="14"/>
        <v>186</v>
      </c>
      <c r="C188" s="100" t="str">
        <f t="shared" si="10"/>
        <v>GUGBRAAA186</v>
      </c>
      <c r="D188" s="83" t="s">
        <v>167</v>
      </c>
      <c r="E188" s="83" t="s">
        <v>69</v>
      </c>
      <c r="F188" s="84" t="s">
        <v>50</v>
      </c>
      <c r="G188" s="83" t="s">
        <v>390</v>
      </c>
      <c r="H188" s="84">
        <v>40</v>
      </c>
      <c r="I188" s="84">
        <v>2019</v>
      </c>
      <c r="J188" s="84" t="s">
        <v>103</v>
      </c>
      <c r="K188" s="83" t="s">
        <v>70</v>
      </c>
      <c r="L188" s="84" t="s">
        <v>433</v>
      </c>
      <c r="M188" s="84"/>
      <c r="N188" s="86" t="s">
        <v>392</v>
      </c>
      <c r="O188" s="84" t="s">
        <v>56</v>
      </c>
      <c r="P188" s="84">
        <v>1</v>
      </c>
      <c r="Q188" s="84">
        <v>1</v>
      </c>
      <c r="R188" s="87">
        <f t="shared" si="11"/>
        <v>0.40469445568595708</v>
      </c>
      <c r="S188" s="84">
        <v>4</v>
      </c>
      <c r="T188" s="96">
        <f t="shared" si="12"/>
        <v>400</v>
      </c>
      <c r="U188" s="84">
        <v>6</v>
      </c>
      <c r="V188" s="84">
        <v>0</v>
      </c>
      <c r="W188" s="84">
        <f t="shared" si="13"/>
        <v>1</v>
      </c>
      <c r="X188" s="88">
        <v>43659</v>
      </c>
      <c r="Y188" s="89">
        <v>43647</v>
      </c>
      <c r="Z188" s="84"/>
      <c r="AA188" s="90"/>
    </row>
    <row r="189" spans="1:27" x14ac:dyDescent="0.35">
      <c r="A189" t="str">
        <f>DATABASE!$F189&amp;DATABASE!$G189&amp;DATABASE!$N189</f>
        <v>SABOBAKPASASININYEBA JACOB</v>
      </c>
      <c r="B189" s="93">
        <f t="shared" si="14"/>
        <v>187</v>
      </c>
      <c r="C189" s="99" t="str">
        <f t="shared" si="10"/>
        <v>SAKPKINJ187</v>
      </c>
      <c r="D189" s="73" t="s">
        <v>434</v>
      </c>
      <c r="E189" s="73" t="s">
        <v>435</v>
      </c>
      <c r="F189" s="74" t="s">
        <v>436</v>
      </c>
      <c r="G189" s="73" t="s">
        <v>437</v>
      </c>
      <c r="H189" s="74">
        <v>30</v>
      </c>
      <c r="I189" s="74">
        <v>2019</v>
      </c>
      <c r="J189" s="74" t="s">
        <v>52</v>
      </c>
      <c r="K189" s="73" t="s">
        <v>53</v>
      </c>
      <c r="L189" s="74" t="s">
        <v>101</v>
      </c>
      <c r="M189" s="74"/>
      <c r="N189" s="77" t="s">
        <v>438</v>
      </c>
      <c r="O189" s="74" t="s">
        <v>56</v>
      </c>
      <c r="P189" s="74">
        <v>2</v>
      </c>
      <c r="Q189" s="74">
        <v>3</v>
      </c>
      <c r="R189" s="78">
        <f t="shared" si="11"/>
        <v>1.2140833670578712</v>
      </c>
      <c r="S189" s="74">
        <v>12</v>
      </c>
      <c r="T189" s="95">
        <f t="shared" si="12"/>
        <v>1200</v>
      </c>
      <c r="U189" s="74">
        <v>20</v>
      </c>
      <c r="V189" s="74"/>
      <c r="W189" s="74">
        <f t="shared" si="13"/>
        <v>3</v>
      </c>
      <c r="X189" s="79"/>
      <c r="Y189" s="80"/>
      <c r="Z189" s="74"/>
      <c r="AA189" s="81"/>
    </row>
    <row r="190" spans="1:27" x14ac:dyDescent="0.35">
      <c r="A190" t="str">
        <f>DATABASE!$F190&amp;DATABASE!$G190&amp;DATABASE!$N190</f>
        <v>SABOBAKPASASININYEBA JACOB</v>
      </c>
      <c r="B190" s="94">
        <f t="shared" si="14"/>
        <v>188</v>
      </c>
      <c r="C190" s="100" t="str">
        <f t="shared" si="10"/>
        <v>SAKPKINJ188</v>
      </c>
      <c r="D190" s="83" t="s">
        <v>439</v>
      </c>
      <c r="E190" s="83" t="s">
        <v>440</v>
      </c>
      <c r="F190" s="84" t="s">
        <v>436</v>
      </c>
      <c r="G190" s="83" t="s">
        <v>437</v>
      </c>
      <c r="H190" s="84">
        <v>45</v>
      </c>
      <c r="I190" s="84">
        <v>2019</v>
      </c>
      <c r="J190" s="84" t="s">
        <v>52</v>
      </c>
      <c r="K190" s="83" t="s">
        <v>53</v>
      </c>
      <c r="L190" s="84" t="s">
        <v>101</v>
      </c>
      <c r="M190" s="84"/>
      <c r="N190" s="86" t="s">
        <v>438</v>
      </c>
      <c r="O190" s="84" t="s">
        <v>56</v>
      </c>
      <c r="P190" s="84">
        <v>1</v>
      </c>
      <c r="Q190" s="84">
        <v>1</v>
      </c>
      <c r="R190" s="87">
        <f t="shared" si="11"/>
        <v>0.40469445568595708</v>
      </c>
      <c r="S190" s="84">
        <v>2</v>
      </c>
      <c r="T190" s="96">
        <f t="shared" si="12"/>
        <v>200</v>
      </c>
      <c r="U190" s="84">
        <v>2</v>
      </c>
      <c r="V190" s="84"/>
      <c r="W190" s="84">
        <f t="shared" si="13"/>
        <v>1</v>
      </c>
      <c r="X190" s="88"/>
      <c r="Y190" s="89"/>
      <c r="Z190" s="84"/>
      <c r="AA190" s="90"/>
    </row>
    <row r="191" spans="1:27" x14ac:dyDescent="0.35">
      <c r="A191" t="str">
        <f>DATABASE!$F191&amp;DATABASE!$G191&amp;DATABASE!$N191</f>
        <v>SABOBAKPASASININYEBA JACOB</v>
      </c>
      <c r="B191" s="93">
        <f t="shared" si="14"/>
        <v>189</v>
      </c>
      <c r="C191" s="99" t="str">
        <f t="shared" si="10"/>
        <v>SAKPDINJ189</v>
      </c>
      <c r="D191" s="73" t="s">
        <v>434</v>
      </c>
      <c r="E191" s="73" t="s">
        <v>441</v>
      </c>
      <c r="F191" s="74" t="s">
        <v>436</v>
      </c>
      <c r="G191" s="73" t="s">
        <v>437</v>
      </c>
      <c r="H191" s="74">
        <v>18</v>
      </c>
      <c r="I191" s="74">
        <v>2019</v>
      </c>
      <c r="J191" s="74" t="s">
        <v>52</v>
      </c>
      <c r="K191" s="73" t="s">
        <v>53</v>
      </c>
      <c r="L191" s="74" t="s">
        <v>101</v>
      </c>
      <c r="M191" s="74"/>
      <c r="N191" s="77" t="s">
        <v>438</v>
      </c>
      <c r="O191" s="74" t="s">
        <v>56</v>
      </c>
      <c r="P191" s="74">
        <v>2</v>
      </c>
      <c r="Q191" s="74">
        <v>2</v>
      </c>
      <c r="R191" s="78">
        <f t="shared" si="11"/>
        <v>0.80938891137191415</v>
      </c>
      <c r="S191" s="74">
        <v>7</v>
      </c>
      <c r="T191" s="95">
        <f t="shared" si="12"/>
        <v>700</v>
      </c>
      <c r="U191" s="74">
        <v>10</v>
      </c>
      <c r="V191" s="74"/>
      <c r="W191" s="74">
        <f t="shared" si="13"/>
        <v>2</v>
      </c>
      <c r="X191" s="79"/>
      <c r="Y191" s="80"/>
      <c r="Z191" s="74"/>
      <c r="AA191" s="81"/>
    </row>
    <row r="192" spans="1:27" x14ac:dyDescent="0.35">
      <c r="A192" t="str">
        <f>DATABASE!$F192&amp;DATABASE!$G192&amp;DATABASE!$N192</f>
        <v>SABOBAKPASASININYEBA JACOB</v>
      </c>
      <c r="B192" s="94">
        <f t="shared" si="14"/>
        <v>190</v>
      </c>
      <c r="C192" s="100" t="str">
        <f t="shared" si="10"/>
        <v>SAKPERNJ190</v>
      </c>
      <c r="D192" s="83" t="s">
        <v>442</v>
      </c>
      <c r="E192" s="83" t="s">
        <v>443</v>
      </c>
      <c r="F192" s="84" t="s">
        <v>436</v>
      </c>
      <c r="G192" s="83" t="s">
        <v>437</v>
      </c>
      <c r="H192" s="84">
        <v>17</v>
      </c>
      <c r="I192" s="84">
        <v>2019</v>
      </c>
      <c r="J192" s="84" t="s">
        <v>52</v>
      </c>
      <c r="K192" s="83" t="s">
        <v>53</v>
      </c>
      <c r="L192" s="84" t="s">
        <v>101</v>
      </c>
      <c r="M192" s="84"/>
      <c r="N192" s="86" t="s">
        <v>438</v>
      </c>
      <c r="O192" s="84" t="s">
        <v>56</v>
      </c>
      <c r="P192" s="84">
        <v>1</v>
      </c>
      <c r="Q192" s="84">
        <v>1</v>
      </c>
      <c r="R192" s="87">
        <f t="shared" si="11"/>
        <v>0.40469445568595708</v>
      </c>
      <c r="S192" s="84">
        <v>5</v>
      </c>
      <c r="T192" s="96">
        <f t="shared" si="12"/>
        <v>500</v>
      </c>
      <c r="U192" s="84">
        <v>7</v>
      </c>
      <c r="V192" s="84"/>
      <c r="W192" s="84">
        <f t="shared" si="13"/>
        <v>1</v>
      </c>
      <c r="X192" s="88"/>
      <c r="Y192" s="89"/>
      <c r="Z192" s="84"/>
      <c r="AA192" s="90"/>
    </row>
    <row r="193" spans="1:27" x14ac:dyDescent="0.35">
      <c r="A193" t="str">
        <f>DATABASE!$F193&amp;DATABASE!$G193&amp;DATABASE!$N193</f>
        <v>SABOBAKPASASININYEBA JACOB</v>
      </c>
      <c r="B193" s="93">
        <f t="shared" si="14"/>
        <v>191</v>
      </c>
      <c r="C193" s="99" t="str">
        <f t="shared" si="10"/>
        <v>SAKPBINJ191</v>
      </c>
      <c r="D193" s="73" t="s">
        <v>444</v>
      </c>
      <c r="E193" s="73" t="s">
        <v>445</v>
      </c>
      <c r="F193" s="74" t="s">
        <v>436</v>
      </c>
      <c r="G193" s="73" t="s">
        <v>437</v>
      </c>
      <c r="H193" s="74">
        <v>21</v>
      </c>
      <c r="I193" s="74">
        <v>2019</v>
      </c>
      <c r="J193" s="74" t="s">
        <v>52</v>
      </c>
      <c r="K193" s="73" t="s">
        <v>53</v>
      </c>
      <c r="L193" s="74" t="s">
        <v>446</v>
      </c>
      <c r="M193" s="74"/>
      <c r="N193" s="77" t="s">
        <v>438</v>
      </c>
      <c r="O193" s="74" t="s">
        <v>56</v>
      </c>
      <c r="P193" s="74">
        <v>1</v>
      </c>
      <c r="Q193" s="74">
        <v>1</v>
      </c>
      <c r="R193" s="78">
        <f t="shared" si="11"/>
        <v>0.40469445568595708</v>
      </c>
      <c r="S193" s="74">
        <v>7</v>
      </c>
      <c r="T193" s="95">
        <f t="shared" si="12"/>
        <v>700</v>
      </c>
      <c r="U193" s="74">
        <v>9</v>
      </c>
      <c r="V193" s="74"/>
      <c r="W193" s="74">
        <f t="shared" si="13"/>
        <v>1</v>
      </c>
      <c r="X193" s="79"/>
      <c r="Y193" s="80"/>
      <c r="Z193" s="74"/>
      <c r="AA193" s="81"/>
    </row>
    <row r="194" spans="1:27" x14ac:dyDescent="0.35">
      <c r="A194" t="str">
        <f>DATABASE!$F194&amp;DATABASE!$G194&amp;DATABASE!$N194</f>
        <v>SABOBAKPASASININYEBA JACOB</v>
      </c>
      <c r="B194" s="94">
        <f t="shared" si="14"/>
        <v>192</v>
      </c>
      <c r="C194" s="100" t="str">
        <f t="shared" si="10"/>
        <v>SAKPABNJ192</v>
      </c>
      <c r="D194" s="83" t="s">
        <v>447</v>
      </c>
      <c r="E194" s="83" t="s">
        <v>448</v>
      </c>
      <c r="F194" s="84" t="s">
        <v>436</v>
      </c>
      <c r="G194" s="83" t="s">
        <v>437</v>
      </c>
      <c r="H194" s="84">
        <v>20</v>
      </c>
      <c r="I194" s="84">
        <v>2019</v>
      </c>
      <c r="J194" s="84" t="s">
        <v>52</v>
      </c>
      <c r="K194" s="83" t="s">
        <v>53</v>
      </c>
      <c r="L194" s="84" t="s">
        <v>101</v>
      </c>
      <c r="M194" s="84"/>
      <c r="N194" s="86" t="s">
        <v>438</v>
      </c>
      <c r="O194" s="84" t="s">
        <v>56</v>
      </c>
      <c r="P194" s="84">
        <v>1</v>
      </c>
      <c r="Q194" s="84">
        <v>1</v>
      </c>
      <c r="R194" s="87">
        <f t="shared" si="11"/>
        <v>0.40469445568595708</v>
      </c>
      <c r="S194" s="84">
        <v>4</v>
      </c>
      <c r="T194" s="96">
        <f t="shared" si="12"/>
        <v>400</v>
      </c>
      <c r="U194" s="84">
        <v>6</v>
      </c>
      <c r="V194" s="84"/>
      <c r="W194" s="84">
        <f t="shared" si="13"/>
        <v>1</v>
      </c>
      <c r="X194" s="88"/>
      <c r="Y194" s="89"/>
      <c r="Z194" s="84"/>
      <c r="AA194" s="90"/>
    </row>
    <row r="195" spans="1:27" x14ac:dyDescent="0.35">
      <c r="A195" t="str">
        <f>DATABASE!$F195&amp;DATABASE!$G195&amp;DATABASE!$N195</f>
        <v>SABOBAKPASASININYEBA JACOB</v>
      </c>
      <c r="B195" s="93">
        <f t="shared" si="14"/>
        <v>193</v>
      </c>
      <c r="C195" s="99" t="str">
        <f t="shared" ref="C195:C229" si="15">IFERROR(LEFT($F195,2)&amp;LEFT($G195,2)&amp;LEFT($E195,2)&amp;LEFT(N195)&amp;MID(N195,FIND(" ",N195)+1,1)&amp;LEFT(B195,5),"")</f>
        <v>SAKPJONJ193</v>
      </c>
      <c r="D195" s="73" t="s">
        <v>447</v>
      </c>
      <c r="E195" s="73" t="s">
        <v>449</v>
      </c>
      <c r="F195" s="74" t="s">
        <v>436</v>
      </c>
      <c r="G195" s="73" t="s">
        <v>437</v>
      </c>
      <c r="H195" s="74">
        <v>15</v>
      </c>
      <c r="I195" s="74">
        <v>2019</v>
      </c>
      <c r="J195" s="74" t="s">
        <v>52</v>
      </c>
      <c r="K195" s="73" t="s">
        <v>53</v>
      </c>
      <c r="L195" s="74" t="s">
        <v>101</v>
      </c>
      <c r="M195" s="74"/>
      <c r="N195" s="77" t="s">
        <v>438</v>
      </c>
      <c r="O195" s="74" t="s">
        <v>56</v>
      </c>
      <c r="P195" s="74">
        <v>1</v>
      </c>
      <c r="Q195" s="74">
        <v>1</v>
      </c>
      <c r="R195" s="78">
        <f t="shared" ref="R195:R229" si="16">Q195/2.471</f>
        <v>0.40469445568595708</v>
      </c>
      <c r="S195" s="74">
        <v>3</v>
      </c>
      <c r="T195" s="95">
        <f t="shared" ref="T195:T229" si="17">S195*100</f>
        <v>300</v>
      </c>
      <c r="U195" s="74">
        <v>5</v>
      </c>
      <c r="V195" s="74"/>
      <c r="W195" s="74">
        <f t="shared" ref="W195:W229" si="18">Q195</f>
        <v>1</v>
      </c>
      <c r="X195" s="79"/>
      <c r="Y195" s="80"/>
      <c r="Z195" s="74"/>
      <c r="AA195" s="81"/>
    </row>
    <row r="196" spans="1:27" x14ac:dyDescent="0.35">
      <c r="A196" t="str">
        <f>DATABASE!$F196&amp;DATABASE!$G196&amp;DATABASE!$N196</f>
        <v>SABOBAKPASASININYEBA JACOB</v>
      </c>
      <c r="B196" s="94">
        <f t="shared" ref="B196:B229" si="19">1+B195</f>
        <v>194</v>
      </c>
      <c r="C196" s="100" t="str">
        <f t="shared" si="15"/>
        <v>SAKPMANJ194</v>
      </c>
      <c r="D196" s="83" t="s">
        <v>450</v>
      </c>
      <c r="E196" s="83" t="s">
        <v>451</v>
      </c>
      <c r="F196" s="84" t="s">
        <v>436</v>
      </c>
      <c r="G196" s="83" t="s">
        <v>437</v>
      </c>
      <c r="H196" s="84">
        <v>16</v>
      </c>
      <c r="I196" s="84">
        <v>2019</v>
      </c>
      <c r="J196" s="84" t="s">
        <v>52</v>
      </c>
      <c r="K196" s="83" t="s">
        <v>53</v>
      </c>
      <c r="L196" s="84" t="s">
        <v>101</v>
      </c>
      <c r="M196" s="84"/>
      <c r="N196" s="86" t="s">
        <v>438</v>
      </c>
      <c r="O196" s="84" t="s">
        <v>56</v>
      </c>
      <c r="P196" s="84">
        <v>1</v>
      </c>
      <c r="Q196" s="84">
        <v>1</v>
      </c>
      <c r="R196" s="87">
        <f t="shared" si="16"/>
        <v>0.40469445568595708</v>
      </c>
      <c r="S196" s="84">
        <v>5</v>
      </c>
      <c r="T196" s="96">
        <f t="shared" si="17"/>
        <v>500</v>
      </c>
      <c r="U196" s="84">
        <v>7</v>
      </c>
      <c r="V196" s="84"/>
      <c r="W196" s="84">
        <f t="shared" si="18"/>
        <v>1</v>
      </c>
      <c r="X196" s="88"/>
      <c r="Y196" s="89"/>
      <c r="Z196" s="84"/>
      <c r="AA196" s="90"/>
    </row>
    <row r="197" spans="1:27" x14ac:dyDescent="0.35">
      <c r="A197" t="str">
        <f>DATABASE!$F197&amp;DATABASE!$G197&amp;DATABASE!$N197</f>
        <v>SABOBAKPASASININYEBA JACOB</v>
      </c>
      <c r="B197" s="93">
        <f t="shared" si="19"/>
        <v>195</v>
      </c>
      <c r="C197" s="99" t="str">
        <f t="shared" si="15"/>
        <v>SAKPABNJ195</v>
      </c>
      <c r="D197" s="73" t="s">
        <v>452</v>
      </c>
      <c r="E197" s="73" t="s">
        <v>453</v>
      </c>
      <c r="F197" s="74" t="s">
        <v>436</v>
      </c>
      <c r="G197" s="73" t="s">
        <v>437</v>
      </c>
      <c r="H197" s="74">
        <v>16</v>
      </c>
      <c r="I197" s="74">
        <v>2019</v>
      </c>
      <c r="J197" s="74" t="s">
        <v>52</v>
      </c>
      <c r="K197" s="73" t="s">
        <v>53</v>
      </c>
      <c r="L197" s="74" t="s">
        <v>101</v>
      </c>
      <c r="M197" s="74"/>
      <c r="N197" s="77" t="s">
        <v>438</v>
      </c>
      <c r="O197" s="74" t="s">
        <v>56</v>
      </c>
      <c r="P197" s="74">
        <v>1</v>
      </c>
      <c r="Q197" s="74">
        <v>1</v>
      </c>
      <c r="R197" s="78">
        <f t="shared" si="16"/>
        <v>0.40469445568595708</v>
      </c>
      <c r="S197" s="74">
        <v>3</v>
      </c>
      <c r="T197" s="95">
        <f t="shared" si="17"/>
        <v>300</v>
      </c>
      <c r="U197" s="74">
        <v>6</v>
      </c>
      <c r="V197" s="74"/>
      <c r="W197" s="74">
        <f t="shared" si="18"/>
        <v>1</v>
      </c>
      <c r="X197" s="79"/>
      <c r="Y197" s="80"/>
      <c r="Z197" s="74"/>
      <c r="AA197" s="81"/>
    </row>
    <row r="198" spans="1:27" x14ac:dyDescent="0.35">
      <c r="A198" t="str">
        <f>DATABASE!$F198&amp;DATABASE!$G198&amp;DATABASE!$N198</f>
        <v>SABOBAKPASASININYEBA JACOB</v>
      </c>
      <c r="B198" s="94">
        <f t="shared" si="19"/>
        <v>196</v>
      </c>
      <c r="C198" s="100" t="str">
        <f t="shared" si="15"/>
        <v>SAKPSONJ196</v>
      </c>
      <c r="D198" s="83" t="s">
        <v>452</v>
      </c>
      <c r="E198" s="83" t="s">
        <v>454</v>
      </c>
      <c r="F198" s="84" t="s">
        <v>436</v>
      </c>
      <c r="G198" s="83" t="s">
        <v>437</v>
      </c>
      <c r="H198" s="84">
        <v>16</v>
      </c>
      <c r="I198" s="84">
        <v>2019</v>
      </c>
      <c r="J198" s="84" t="s">
        <v>52</v>
      </c>
      <c r="K198" s="83" t="s">
        <v>53</v>
      </c>
      <c r="L198" s="84" t="s">
        <v>101</v>
      </c>
      <c r="M198" s="84"/>
      <c r="N198" s="86" t="s">
        <v>438</v>
      </c>
      <c r="O198" s="84" t="s">
        <v>56</v>
      </c>
      <c r="P198" s="84">
        <v>1</v>
      </c>
      <c r="Q198" s="84">
        <v>1</v>
      </c>
      <c r="R198" s="87">
        <f t="shared" si="16"/>
        <v>0.40469445568595708</v>
      </c>
      <c r="S198" s="84">
        <v>4</v>
      </c>
      <c r="T198" s="96">
        <f t="shared" si="17"/>
        <v>400</v>
      </c>
      <c r="U198" s="84">
        <v>6</v>
      </c>
      <c r="V198" s="84"/>
      <c r="W198" s="84">
        <f t="shared" si="18"/>
        <v>1</v>
      </c>
      <c r="X198" s="88"/>
      <c r="Y198" s="89"/>
      <c r="Z198" s="84"/>
      <c r="AA198" s="90"/>
    </row>
    <row r="199" spans="1:27" x14ac:dyDescent="0.35">
      <c r="A199" t="str">
        <f>DATABASE!$F199&amp;DATABASE!$G199&amp;DATABASE!$N199</f>
        <v>SABOBAKPASASININYEBA JACOB</v>
      </c>
      <c r="B199" s="93">
        <f t="shared" si="19"/>
        <v>197</v>
      </c>
      <c r="C199" s="99" t="str">
        <f t="shared" si="15"/>
        <v>SAKPBENJ197</v>
      </c>
      <c r="D199" s="73" t="s">
        <v>452</v>
      </c>
      <c r="E199" s="73" t="s">
        <v>455</v>
      </c>
      <c r="F199" s="74" t="s">
        <v>436</v>
      </c>
      <c r="G199" s="73" t="s">
        <v>437</v>
      </c>
      <c r="H199" s="74">
        <v>17</v>
      </c>
      <c r="I199" s="74">
        <v>2019</v>
      </c>
      <c r="J199" s="74" t="s">
        <v>52</v>
      </c>
      <c r="K199" s="73" t="s">
        <v>70</v>
      </c>
      <c r="L199" s="74" t="s">
        <v>101</v>
      </c>
      <c r="M199" s="74"/>
      <c r="N199" s="77" t="s">
        <v>438</v>
      </c>
      <c r="O199" s="74" t="s">
        <v>56</v>
      </c>
      <c r="P199" s="74">
        <v>1</v>
      </c>
      <c r="Q199" s="74">
        <v>1</v>
      </c>
      <c r="R199" s="78">
        <f t="shared" si="16"/>
        <v>0.40469445568595708</v>
      </c>
      <c r="S199" s="74">
        <v>5</v>
      </c>
      <c r="T199" s="95">
        <f t="shared" si="17"/>
        <v>500</v>
      </c>
      <c r="U199" s="74">
        <v>6</v>
      </c>
      <c r="V199" s="74"/>
      <c r="W199" s="74">
        <f t="shared" si="18"/>
        <v>1</v>
      </c>
      <c r="X199" s="79"/>
      <c r="Y199" s="80"/>
      <c r="Z199" s="74"/>
      <c r="AA199" s="81"/>
    </row>
    <row r="200" spans="1:27" x14ac:dyDescent="0.35">
      <c r="A200" t="str">
        <f>DATABASE!$F200&amp;DATABASE!$G200&amp;DATABASE!$N200</f>
        <v>SABOBAKPASASININYEBA JACOB</v>
      </c>
      <c r="B200" s="94">
        <f t="shared" si="19"/>
        <v>198</v>
      </c>
      <c r="C200" s="100" t="str">
        <f t="shared" si="15"/>
        <v>SAKPMANJ198</v>
      </c>
      <c r="D200" s="83" t="s">
        <v>450</v>
      </c>
      <c r="E200" s="83" t="s">
        <v>456</v>
      </c>
      <c r="F200" s="84" t="s">
        <v>436</v>
      </c>
      <c r="G200" s="83" t="s">
        <v>437</v>
      </c>
      <c r="H200" s="84">
        <v>16</v>
      </c>
      <c r="I200" s="84">
        <v>2019</v>
      </c>
      <c r="J200" s="84" t="s">
        <v>52</v>
      </c>
      <c r="K200" s="83" t="s">
        <v>53</v>
      </c>
      <c r="L200" s="84" t="s">
        <v>101</v>
      </c>
      <c r="M200" s="84"/>
      <c r="N200" s="86" t="s">
        <v>438</v>
      </c>
      <c r="O200" s="84" t="s">
        <v>56</v>
      </c>
      <c r="P200" s="84">
        <v>1</v>
      </c>
      <c r="Q200" s="84">
        <v>1</v>
      </c>
      <c r="R200" s="87">
        <f t="shared" si="16"/>
        <v>0.40469445568595708</v>
      </c>
      <c r="S200" s="84">
        <v>3</v>
      </c>
      <c r="T200" s="96">
        <f t="shared" si="17"/>
        <v>300</v>
      </c>
      <c r="U200" s="84">
        <v>4</v>
      </c>
      <c r="V200" s="84"/>
      <c r="W200" s="84">
        <f t="shared" si="18"/>
        <v>1</v>
      </c>
      <c r="X200" s="88"/>
      <c r="Y200" s="89"/>
      <c r="Z200" s="84"/>
      <c r="AA200" s="90"/>
    </row>
    <row r="201" spans="1:27" x14ac:dyDescent="0.35">
      <c r="A201" t="str">
        <f>DATABASE!$F201&amp;DATABASE!$G201&amp;DATABASE!$N201</f>
        <v>SABOBAKPASASININYEBA JACOB</v>
      </c>
      <c r="B201" s="93">
        <f t="shared" si="19"/>
        <v>199</v>
      </c>
      <c r="C201" s="99" t="str">
        <f t="shared" si="15"/>
        <v>SAKPKUNJ199</v>
      </c>
      <c r="D201" s="73" t="s">
        <v>447</v>
      </c>
      <c r="E201" s="73" t="s">
        <v>457</v>
      </c>
      <c r="F201" s="74" t="s">
        <v>436</v>
      </c>
      <c r="G201" s="73" t="s">
        <v>437</v>
      </c>
      <c r="H201" s="74">
        <v>16</v>
      </c>
      <c r="I201" s="74">
        <v>2019</v>
      </c>
      <c r="J201" s="74" t="s">
        <v>52</v>
      </c>
      <c r="K201" s="73" t="s">
        <v>53</v>
      </c>
      <c r="L201" s="74" t="s">
        <v>101</v>
      </c>
      <c r="M201" s="74"/>
      <c r="N201" s="77" t="s">
        <v>438</v>
      </c>
      <c r="O201" s="74" t="s">
        <v>56</v>
      </c>
      <c r="P201" s="74">
        <v>1</v>
      </c>
      <c r="Q201" s="74">
        <v>1</v>
      </c>
      <c r="R201" s="78">
        <f t="shared" si="16"/>
        <v>0.40469445568595708</v>
      </c>
      <c r="S201" s="74">
        <v>5</v>
      </c>
      <c r="T201" s="95">
        <f t="shared" si="17"/>
        <v>500</v>
      </c>
      <c r="U201" s="74">
        <v>7</v>
      </c>
      <c r="V201" s="74"/>
      <c r="W201" s="74">
        <f t="shared" si="18"/>
        <v>1</v>
      </c>
      <c r="X201" s="79"/>
      <c r="Y201" s="80"/>
      <c r="Z201" s="74"/>
      <c r="AA201" s="81"/>
    </row>
    <row r="202" spans="1:27" x14ac:dyDescent="0.35">
      <c r="A202" t="str">
        <f>DATABASE!$F202&amp;DATABASE!$G202&amp;DATABASE!$N202</f>
        <v>SABOBAKPASASININYEBA JACOB</v>
      </c>
      <c r="B202" s="94">
        <f t="shared" si="19"/>
        <v>200</v>
      </c>
      <c r="C202" s="100" t="str">
        <f t="shared" si="15"/>
        <v>SAKPRINJ200</v>
      </c>
      <c r="D202" s="83" t="s">
        <v>442</v>
      </c>
      <c r="E202" s="83" t="s">
        <v>458</v>
      </c>
      <c r="F202" s="84" t="s">
        <v>436</v>
      </c>
      <c r="G202" s="83" t="s">
        <v>437</v>
      </c>
      <c r="H202" s="84">
        <v>15</v>
      </c>
      <c r="I202" s="84">
        <v>2019</v>
      </c>
      <c r="J202" s="84" t="s">
        <v>52</v>
      </c>
      <c r="K202" s="83" t="s">
        <v>53</v>
      </c>
      <c r="L202" s="84" t="s">
        <v>101</v>
      </c>
      <c r="M202" s="84"/>
      <c r="N202" s="86" t="s">
        <v>438</v>
      </c>
      <c r="O202" s="84" t="s">
        <v>56</v>
      </c>
      <c r="P202" s="84">
        <v>1</v>
      </c>
      <c r="Q202" s="84">
        <v>1</v>
      </c>
      <c r="R202" s="87">
        <f t="shared" si="16"/>
        <v>0.40469445568595708</v>
      </c>
      <c r="S202" s="84">
        <v>4</v>
      </c>
      <c r="T202" s="96">
        <f t="shared" si="17"/>
        <v>400</v>
      </c>
      <c r="U202" s="84">
        <v>6</v>
      </c>
      <c r="V202" s="84"/>
      <c r="W202" s="84">
        <f t="shared" si="18"/>
        <v>1</v>
      </c>
      <c r="X202" s="88"/>
      <c r="Y202" s="89"/>
      <c r="Z202" s="84"/>
      <c r="AA202" s="90"/>
    </row>
    <row r="203" spans="1:27" x14ac:dyDescent="0.35">
      <c r="A203" t="str">
        <f>DATABASE!$F203&amp;DATABASE!$G203&amp;DATABASE!$N203</f>
        <v>SABOBAKPASASININYEBA JACOB</v>
      </c>
      <c r="B203" s="93">
        <f t="shared" si="19"/>
        <v>201</v>
      </c>
      <c r="C203" s="99" t="str">
        <f t="shared" si="15"/>
        <v>SAKPNYNJ201</v>
      </c>
      <c r="D203" s="73" t="s">
        <v>447</v>
      </c>
      <c r="E203" s="73" t="s">
        <v>459</v>
      </c>
      <c r="F203" s="74" t="s">
        <v>436</v>
      </c>
      <c r="G203" s="73" t="s">
        <v>437</v>
      </c>
      <c r="H203" s="74">
        <v>40</v>
      </c>
      <c r="I203" s="74">
        <v>2019</v>
      </c>
      <c r="J203" s="74" t="s">
        <v>52</v>
      </c>
      <c r="K203" s="73" t="s">
        <v>53</v>
      </c>
      <c r="L203" s="74" t="s">
        <v>101</v>
      </c>
      <c r="M203" s="74"/>
      <c r="N203" s="77" t="s">
        <v>438</v>
      </c>
      <c r="O203" s="74" t="s">
        <v>56</v>
      </c>
      <c r="P203" s="74">
        <v>1</v>
      </c>
      <c r="Q203" s="74">
        <v>1</v>
      </c>
      <c r="R203" s="78">
        <f t="shared" si="16"/>
        <v>0.40469445568595708</v>
      </c>
      <c r="S203" s="74">
        <v>3</v>
      </c>
      <c r="T203" s="95">
        <f t="shared" si="17"/>
        <v>300</v>
      </c>
      <c r="U203" s="74">
        <v>5</v>
      </c>
      <c r="V203" s="74"/>
      <c r="W203" s="74">
        <f t="shared" si="18"/>
        <v>1</v>
      </c>
      <c r="X203" s="79"/>
      <c r="Y203" s="80"/>
      <c r="Z203" s="74"/>
      <c r="AA203" s="81"/>
    </row>
    <row r="204" spans="1:27" x14ac:dyDescent="0.35">
      <c r="A204" t="str">
        <f>DATABASE!$F204&amp;DATABASE!$G204&amp;DATABASE!$N204</f>
        <v>SABOBAKPASASININYEBA JACOB</v>
      </c>
      <c r="B204" s="94">
        <f t="shared" si="19"/>
        <v>202</v>
      </c>
      <c r="C204" s="100" t="str">
        <f t="shared" si="15"/>
        <v>SAKPAWNJ202</v>
      </c>
      <c r="D204" s="83" t="s">
        <v>447</v>
      </c>
      <c r="E204" s="83" t="s">
        <v>430</v>
      </c>
      <c r="F204" s="84" t="s">
        <v>436</v>
      </c>
      <c r="G204" s="83" t="s">
        <v>437</v>
      </c>
      <c r="H204" s="84">
        <v>37</v>
      </c>
      <c r="I204" s="84">
        <v>2019</v>
      </c>
      <c r="J204" s="84" t="s">
        <v>52</v>
      </c>
      <c r="K204" s="83" t="s">
        <v>70</v>
      </c>
      <c r="L204" s="84" t="s">
        <v>101</v>
      </c>
      <c r="M204" s="84"/>
      <c r="N204" s="86" t="s">
        <v>438</v>
      </c>
      <c r="O204" s="84" t="s">
        <v>56</v>
      </c>
      <c r="P204" s="84">
        <v>1</v>
      </c>
      <c r="Q204" s="84">
        <v>1</v>
      </c>
      <c r="R204" s="87">
        <f t="shared" si="16"/>
        <v>0.40469445568595708</v>
      </c>
      <c r="S204" s="84">
        <v>4</v>
      </c>
      <c r="T204" s="96">
        <f t="shared" si="17"/>
        <v>400</v>
      </c>
      <c r="U204" s="84">
        <v>6</v>
      </c>
      <c r="V204" s="84"/>
      <c r="W204" s="84">
        <f t="shared" si="18"/>
        <v>1</v>
      </c>
      <c r="X204" s="88"/>
      <c r="Y204" s="89"/>
      <c r="Z204" s="84"/>
      <c r="AA204" s="90"/>
    </row>
    <row r="205" spans="1:27" x14ac:dyDescent="0.35">
      <c r="A205" t="str">
        <f>DATABASE!$F205&amp;DATABASE!$G205&amp;DATABASE!$N205</f>
        <v>SABOBAKPASASININYEBA JACOB</v>
      </c>
      <c r="B205" s="93">
        <f t="shared" si="19"/>
        <v>203</v>
      </c>
      <c r="C205" s="99" t="str">
        <f t="shared" si="15"/>
        <v>SAKPYANJ203</v>
      </c>
      <c r="D205" s="73" t="s">
        <v>442</v>
      </c>
      <c r="E205" s="73" t="s">
        <v>460</v>
      </c>
      <c r="F205" s="74" t="s">
        <v>436</v>
      </c>
      <c r="G205" s="73" t="s">
        <v>437</v>
      </c>
      <c r="H205" s="74">
        <v>42</v>
      </c>
      <c r="I205" s="74">
        <v>2019</v>
      </c>
      <c r="J205" s="74" t="s">
        <v>52</v>
      </c>
      <c r="K205" s="73" t="s">
        <v>70</v>
      </c>
      <c r="L205" s="74" t="s">
        <v>101</v>
      </c>
      <c r="M205" s="74"/>
      <c r="N205" s="77" t="s">
        <v>438</v>
      </c>
      <c r="O205" s="74" t="s">
        <v>56</v>
      </c>
      <c r="P205" s="74">
        <v>1</v>
      </c>
      <c r="Q205" s="74">
        <v>1</v>
      </c>
      <c r="R205" s="78">
        <f t="shared" si="16"/>
        <v>0.40469445568595708</v>
      </c>
      <c r="S205" s="74">
        <v>4</v>
      </c>
      <c r="T205" s="95">
        <f t="shared" si="17"/>
        <v>400</v>
      </c>
      <c r="U205" s="74">
        <v>6</v>
      </c>
      <c r="V205" s="74"/>
      <c r="W205" s="74">
        <f t="shared" si="18"/>
        <v>1</v>
      </c>
      <c r="X205" s="79"/>
      <c r="Y205" s="80"/>
      <c r="Z205" s="74"/>
      <c r="AA205" s="81"/>
    </row>
    <row r="206" spans="1:27" x14ac:dyDescent="0.35">
      <c r="A206" t="str">
        <f>DATABASE!$F206&amp;DATABASE!$G206&amp;DATABASE!$N206</f>
        <v>SABOBAKPASASININYEBA JACOB</v>
      </c>
      <c r="B206" s="94">
        <f t="shared" si="19"/>
        <v>204</v>
      </c>
      <c r="C206" s="100" t="str">
        <f t="shared" si="15"/>
        <v>SAKPWANJ204</v>
      </c>
      <c r="D206" s="83" t="s">
        <v>447</v>
      </c>
      <c r="E206" s="83" t="s">
        <v>461</v>
      </c>
      <c r="F206" s="84" t="s">
        <v>436</v>
      </c>
      <c r="G206" s="83" t="s">
        <v>437</v>
      </c>
      <c r="H206" s="84">
        <v>55</v>
      </c>
      <c r="I206" s="84">
        <v>2019</v>
      </c>
      <c r="J206" s="84" t="s">
        <v>52</v>
      </c>
      <c r="K206" s="83" t="s">
        <v>53</v>
      </c>
      <c r="L206" s="84" t="s">
        <v>462</v>
      </c>
      <c r="M206" s="84"/>
      <c r="N206" s="86" t="s">
        <v>438</v>
      </c>
      <c r="O206" s="84" t="s">
        <v>56</v>
      </c>
      <c r="P206" s="84">
        <v>2</v>
      </c>
      <c r="Q206" s="84">
        <v>6</v>
      </c>
      <c r="R206" s="87">
        <f t="shared" si="16"/>
        <v>2.4281667341157425</v>
      </c>
      <c r="S206" s="84">
        <v>28</v>
      </c>
      <c r="T206" s="96">
        <f t="shared" si="17"/>
        <v>2800</v>
      </c>
      <c r="U206" s="84">
        <v>33</v>
      </c>
      <c r="V206" s="84"/>
      <c r="W206" s="84">
        <f t="shared" si="18"/>
        <v>6</v>
      </c>
      <c r="X206" s="88"/>
      <c r="Y206" s="89"/>
      <c r="Z206" s="84"/>
      <c r="AA206" s="90"/>
    </row>
    <row r="207" spans="1:27" x14ac:dyDescent="0.35">
      <c r="A207" t="str">
        <f>DATABASE!$F207&amp;DATABASE!$G207&amp;DATABASE!$N207</f>
        <v>SABOBAKPASASININYEBA JACOB</v>
      </c>
      <c r="B207" s="93">
        <f t="shared" si="19"/>
        <v>205</v>
      </c>
      <c r="C207" s="99" t="str">
        <f t="shared" si="15"/>
        <v>SAKPFRNJ205</v>
      </c>
      <c r="D207" s="73" t="s">
        <v>463</v>
      </c>
      <c r="E207" s="73" t="s">
        <v>464</v>
      </c>
      <c r="F207" s="74" t="s">
        <v>436</v>
      </c>
      <c r="G207" s="73" t="s">
        <v>437</v>
      </c>
      <c r="H207" s="74">
        <v>16</v>
      </c>
      <c r="I207" s="74">
        <v>2019</v>
      </c>
      <c r="J207" s="74" t="s">
        <v>52</v>
      </c>
      <c r="K207" s="73" t="s">
        <v>53</v>
      </c>
      <c r="L207" s="74" t="s">
        <v>465</v>
      </c>
      <c r="M207" s="74"/>
      <c r="N207" s="77" t="s">
        <v>438</v>
      </c>
      <c r="O207" s="74" t="s">
        <v>56</v>
      </c>
      <c r="P207" s="74">
        <v>1</v>
      </c>
      <c r="Q207" s="74">
        <v>1</v>
      </c>
      <c r="R207" s="78">
        <f t="shared" si="16"/>
        <v>0.40469445568595708</v>
      </c>
      <c r="S207" s="74">
        <v>3</v>
      </c>
      <c r="T207" s="95">
        <f t="shared" si="17"/>
        <v>300</v>
      </c>
      <c r="U207" s="74">
        <v>3</v>
      </c>
      <c r="V207" s="74"/>
      <c r="W207" s="74">
        <f t="shared" si="18"/>
        <v>1</v>
      </c>
      <c r="X207" s="79"/>
      <c r="Y207" s="80"/>
      <c r="Z207" s="74"/>
      <c r="AA207" s="81"/>
    </row>
    <row r="208" spans="1:27" x14ac:dyDescent="0.35">
      <c r="A208" t="str">
        <f>DATABASE!$F208&amp;DATABASE!$G208&amp;DATABASE!$N208</f>
        <v>SABOBAKPASASININYEBA JACOB</v>
      </c>
      <c r="B208" s="94">
        <f t="shared" si="19"/>
        <v>206</v>
      </c>
      <c r="C208" s="100" t="str">
        <f t="shared" si="15"/>
        <v>SAKPJONJ206</v>
      </c>
      <c r="D208" s="83" t="s">
        <v>463</v>
      </c>
      <c r="E208" s="83" t="s">
        <v>466</v>
      </c>
      <c r="F208" s="84" t="s">
        <v>436</v>
      </c>
      <c r="G208" s="83" t="s">
        <v>437</v>
      </c>
      <c r="H208" s="84">
        <v>25</v>
      </c>
      <c r="I208" s="84">
        <v>2019</v>
      </c>
      <c r="J208" s="84" t="s">
        <v>52</v>
      </c>
      <c r="K208" s="83" t="s">
        <v>53</v>
      </c>
      <c r="L208" s="84" t="s">
        <v>467</v>
      </c>
      <c r="M208" s="84"/>
      <c r="N208" s="86" t="s">
        <v>438</v>
      </c>
      <c r="O208" s="84" t="s">
        <v>56</v>
      </c>
      <c r="P208" s="84">
        <v>3</v>
      </c>
      <c r="Q208" s="84">
        <v>4</v>
      </c>
      <c r="R208" s="87">
        <f t="shared" si="16"/>
        <v>1.6187778227438283</v>
      </c>
      <c r="S208" s="84">
        <v>15</v>
      </c>
      <c r="T208" s="96">
        <f t="shared" si="17"/>
        <v>1500</v>
      </c>
      <c r="U208" s="84">
        <v>23</v>
      </c>
      <c r="V208" s="84"/>
      <c r="W208" s="84">
        <f t="shared" si="18"/>
        <v>4</v>
      </c>
      <c r="X208" s="88"/>
      <c r="Y208" s="89"/>
      <c r="Z208" s="84"/>
      <c r="AA208" s="90"/>
    </row>
    <row r="209" spans="1:27" x14ac:dyDescent="0.35">
      <c r="A209" t="str">
        <f>DATABASE!$F209&amp;DATABASE!$G209&amp;DATABASE!$N209</f>
        <v>SABOBAKPASASININYEBA JACOB</v>
      </c>
      <c r="B209" s="93">
        <f t="shared" si="19"/>
        <v>207</v>
      </c>
      <c r="C209" s="99" t="str">
        <f t="shared" si="15"/>
        <v>SAKPASNJ207</v>
      </c>
      <c r="D209" s="73" t="s">
        <v>463</v>
      </c>
      <c r="E209" s="73" t="s">
        <v>468</v>
      </c>
      <c r="F209" s="74" t="s">
        <v>436</v>
      </c>
      <c r="G209" s="73" t="s">
        <v>437</v>
      </c>
      <c r="H209" s="74">
        <v>45</v>
      </c>
      <c r="I209" s="74">
        <v>2019</v>
      </c>
      <c r="J209" s="74" t="s">
        <v>52</v>
      </c>
      <c r="K209" s="73" t="s">
        <v>70</v>
      </c>
      <c r="L209" s="74" t="s">
        <v>469</v>
      </c>
      <c r="M209" s="74"/>
      <c r="N209" s="77" t="s">
        <v>438</v>
      </c>
      <c r="O209" s="74" t="s">
        <v>56</v>
      </c>
      <c r="P209" s="74">
        <v>2</v>
      </c>
      <c r="Q209" s="74">
        <v>2</v>
      </c>
      <c r="R209" s="78">
        <f t="shared" si="16"/>
        <v>0.80938891137191415</v>
      </c>
      <c r="S209" s="74">
        <v>2</v>
      </c>
      <c r="T209" s="95">
        <f t="shared" si="17"/>
        <v>200</v>
      </c>
      <c r="U209" s="74">
        <v>4</v>
      </c>
      <c r="V209" s="74"/>
      <c r="W209" s="74">
        <f t="shared" si="18"/>
        <v>2</v>
      </c>
      <c r="X209" s="79"/>
      <c r="Y209" s="80"/>
      <c r="Z209" s="74"/>
      <c r="AA209" s="81"/>
    </row>
    <row r="210" spans="1:27" x14ac:dyDescent="0.35">
      <c r="A210" t="str">
        <f>DATABASE!$F210&amp;DATABASE!$G210&amp;DATABASE!$N210</f>
        <v>SABOBAKPASASININYEBA JACOB</v>
      </c>
      <c r="B210" s="94">
        <f t="shared" si="19"/>
        <v>208</v>
      </c>
      <c r="C210" s="100" t="str">
        <f t="shared" si="15"/>
        <v>SAKPMANJ208</v>
      </c>
      <c r="D210" s="83" t="s">
        <v>463</v>
      </c>
      <c r="E210" s="83" t="s">
        <v>470</v>
      </c>
      <c r="F210" s="84" t="s">
        <v>436</v>
      </c>
      <c r="G210" s="83" t="s">
        <v>437</v>
      </c>
      <c r="H210" s="84">
        <v>39</v>
      </c>
      <c r="I210" s="84">
        <v>2019</v>
      </c>
      <c r="J210" s="84" t="s">
        <v>52</v>
      </c>
      <c r="K210" s="83" t="s">
        <v>70</v>
      </c>
      <c r="L210" s="84" t="s">
        <v>101</v>
      </c>
      <c r="M210" s="84"/>
      <c r="N210" s="86" t="s">
        <v>438</v>
      </c>
      <c r="O210" s="84" t="s">
        <v>56</v>
      </c>
      <c r="P210" s="84">
        <v>1</v>
      </c>
      <c r="Q210" s="84">
        <v>1</v>
      </c>
      <c r="R210" s="87">
        <f t="shared" si="16"/>
        <v>0.40469445568595708</v>
      </c>
      <c r="S210" s="84">
        <v>1</v>
      </c>
      <c r="T210" s="96">
        <f t="shared" si="17"/>
        <v>100</v>
      </c>
      <c r="U210" s="84">
        <v>1</v>
      </c>
      <c r="V210" s="84"/>
      <c r="W210" s="84">
        <f t="shared" si="18"/>
        <v>1</v>
      </c>
      <c r="X210" s="88"/>
      <c r="Y210" s="89"/>
      <c r="Z210" s="84"/>
      <c r="AA210" s="90"/>
    </row>
    <row r="211" spans="1:27" x14ac:dyDescent="0.35">
      <c r="A211" t="str">
        <f>DATABASE!$F211&amp;DATABASE!$G211&amp;DATABASE!$N211</f>
        <v>SABOBAKPASASININYEBA JACOB</v>
      </c>
      <c r="B211" s="93">
        <f t="shared" si="19"/>
        <v>209</v>
      </c>
      <c r="C211" s="99" t="str">
        <f t="shared" si="15"/>
        <v>SAKPEMNJ209</v>
      </c>
      <c r="D211" s="73" t="s">
        <v>463</v>
      </c>
      <c r="E211" s="73" t="s">
        <v>471</v>
      </c>
      <c r="F211" s="74" t="s">
        <v>436</v>
      </c>
      <c r="G211" s="73" t="s">
        <v>437</v>
      </c>
      <c r="H211" s="74">
        <v>19</v>
      </c>
      <c r="I211" s="74">
        <v>2019</v>
      </c>
      <c r="J211" s="74" t="s">
        <v>52</v>
      </c>
      <c r="K211" s="73" t="s">
        <v>53</v>
      </c>
      <c r="L211" s="74" t="s">
        <v>472</v>
      </c>
      <c r="M211" s="74"/>
      <c r="N211" s="77" t="s">
        <v>438</v>
      </c>
      <c r="O211" s="74" t="s">
        <v>56</v>
      </c>
      <c r="P211" s="74">
        <v>2</v>
      </c>
      <c r="Q211" s="74">
        <v>2</v>
      </c>
      <c r="R211" s="78">
        <f t="shared" si="16"/>
        <v>0.80938891137191415</v>
      </c>
      <c r="S211" s="74">
        <v>8</v>
      </c>
      <c r="T211" s="95">
        <f t="shared" si="17"/>
        <v>800</v>
      </c>
      <c r="U211" s="74">
        <v>18</v>
      </c>
      <c r="V211" s="74"/>
      <c r="W211" s="74">
        <f t="shared" si="18"/>
        <v>2</v>
      </c>
      <c r="X211" s="79"/>
      <c r="Y211" s="80"/>
      <c r="Z211" s="74"/>
      <c r="AA211" s="81"/>
    </row>
    <row r="212" spans="1:27" x14ac:dyDescent="0.35">
      <c r="A212" t="str">
        <f>DATABASE!$F212&amp;DATABASE!$G212&amp;DATABASE!$N212</f>
        <v>SABOBAKPASASININYEBA JACOB</v>
      </c>
      <c r="B212" s="94">
        <f t="shared" si="19"/>
        <v>210</v>
      </c>
      <c r="C212" s="100" t="str">
        <f t="shared" si="15"/>
        <v>SAKPN NJ210</v>
      </c>
      <c r="D212" s="83" t="s">
        <v>473</v>
      </c>
      <c r="E212" s="83" t="s">
        <v>474</v>
      </c>
      <c r="F212" s="84" t="s">
        <v>436</v>
      </c>
      <c r="G212" s="83" t="s">
        <v>437</v>
      </c>
      <c r="H212" s="84">
        <v>29</v>
      </c>
      <c r="I212" s="84">
        <v>2019</v>
      </c>
      <c r="J212" s="84" t="s">
        <v>52</v>
      </c>
      <c r="K212" s="83" t="s">
        <v>70</v>
      </c>
      <c r="L212" s="84" t="s">
        <v>101</v>
      </c>
      <c r="M212" s="84"/>
      <c r="N212" s="86" t="s">
        <v>438</v>
      </c>
      <c r="O212" s="84" t="s">
        <v>56</v>
      </c>
      <c r="P212" s="84">
        <v>1</v>
      </c>
      <c r="Q212" s="84">
        <v>1</v>
      </c>
      <c r="R212" s="87">
        <f t="shared" si="16"/>
        <v>0.40469445568595708</v>
      </c>
      <c r="S212" s="84">
        <v>2</v>
      </c>
      <c r="T212" s="96">
        <f t="shared" si="17"/>
        <v>200</v>
      </c>
      <c r="U212" s="84">
        <v>2</v>
      </c>
      <c r="V212" s="84"/>
      <c r="W212" s="84">
        <f t="shared" si="18"/>
        <v>1</v>
      </c>
      <c r="X212" s="88"/>
      <c r="Y212" s="89"/>
      <c r="Z212" s="84"/>
      <c r="AA212" s="90"/>
    </row>
    <row r="213" spans="1:27" x14ac:dyDescent="0.35">
      <c r="A213" t="str">
        <f>DATABASE!$F213&amp;DATABASE!$G213&amp;DATABASE!$N213</f>
        <v>SABOBAKPASASININYEBA JACOB</v>
      </c>
      <c r="B213" s="93">
        <f t="shared" si="19"/>
        <v>211</v>
      </c>
      <c r="C213" s="99" t="str">
        <f t="shared" si="15"/>
        <v>SAKPNANJ211</v>
      </c>
      <c r="D213" s="73" t="s">
        <v>461</v>
      </c>
      <c r="E213" s="73" t="s">
        <v>450</v>
      </c>
      <c r="F213" s="74" t="s">
        <v>436</v>
      </c>
      <c r="G213" s="73" t="s">
        <v>437</v>
      </c>
      <c r="H213" s="74">
        <v>50</v>
      </c>
      <c r="I213" s="74">
        <v>2019</v>
      </c>
      <c r="J213" s="74" t="s">
        <v>52</v>
      </c>
      <c r="K213" s="73" t="s">
        <v>53</v>
      </c>
      <c r="L213" s="74" t="s">
        <v>475</v>
      </c>
      <c r="M213" s="74"/>
      <c r="N213" s="77" t="s">
        <v>438</v>
      </c>
      <c r="O213" s="74" t="s">
        <v>56</v>
      </c>
      <c r="P213" s="74">
        <v>3</v>
      </c>
      <c r="Q213" s="74">
        <v>6</v>
      </c>
      <c r="R213" s="78">
        <f t="shared" si="16"/>
        <v>2.4281667341157425</v>
      </c>
      <c r="S213" s="74">
        <v>26</v>
      </c>
      <c r="T213" s="95">
        <f t="shared" si="17"/>
        <v>2600</v>
      </c>
      <c r="U213" s="74">
        <v>34</v>
      </c>
      <c r="V213" s="74"/>
      <c r="W213" s="74">
        <f t="shared" si="18"/>
        <v>6</v>
      </c>
      <c r="X213" s="79"/>
      <c r="Y213" s="80"/>
      <c r="Z213" s="74"/>
      <c r="AA213" s="81"/>
    </row>
    <row r="214" spans="1:27" x14ac:dyDescent="0.35">
      <c r="A214" t="str">
        <f>DATABASE!$F214&amp;DATABASE!$G214&amp;DATABASE!$N214</f>
        <v>SABOBAKPASASININYEBA JACOB</v>
      </c>
      <c r="B214" s="94">
        <f t="shared" si="19"/>
        <v>212</v>
      </c>
      <c r="C214" s="100" t="str">
        <f t="shared" si="15"/>
        <v>SAKPTANJ212</v>
      </c>
      <c r="D214" s="83" t="s">
        <v>476</v>
      </c>
      <c r="E214" s="83" t="s">
        <v>477</v>
      </c>
      <c r="F214" s="84" t="s">
        <v>436</v>
      </c>
      <c r="G214" s="83" t="s">
        <v>437</v>
      </c>
      <c r="H214" s="84">
        <v>45</v>
      </c>
      <c r="I214" s="84">
        <v>2019</v>
      </c>
      <c r="J214" s="84" t="s">
        <v>52</v>
      </c>
      <c r="K214" s="83" t="s">
        <v>70</v>
      </c>
      <c r="L214" s="84" t="s">
        <v>101</v>
      </c>
      <c r="M214" s="84"/>
      <c r="N214" s="86" t="s">
        <v>438</v>
      </c>
      <c r="O214" s="84" t="s">
        <v>56</v>
      </c>
      <c r="P214" s="84">
        <v>1</v>
      </c>
      <c r="Q214" s="84">
        <v>1</v>
      </c>
      <c r="R214" s="87">
        <f t="shared" si="16"/>
        <v>0.40469445568595708</v>
      </c>
      <c r="S214" s="84">
        <v>3</v>
      </c>
      <c r="T214" s="96">
        <f t="shared" si="17"/>
        <v>300</v>
      </c>
      <c r="U214" s="84">
        <v>5</v>
      </c>
      <c r="V214" s="84"/>
      <c r="W214" s="84">
        <f t="shared" si="18"/>
        <v>1</v>
      </c>
      <c r="X214" s="88"/>
      <c r="Y214" s="89"/>
      <c r="Z214" s="84"/>
      <c r="AA214" s="90"/>
    </row>
    <row r="215" spans="1:27" x14ac:dyDescent="0.35">
      <c r="A215" t="str">
        <f>DATABASE!$F215&amp;DATABASE!$G215&amp;DATABASE!$N215</f>
        <v>SABOBAKPASASININYEBA JACOB</v>
      </c>
      <c r="B215" s="93">
        <f t="shared" si="19"/>
        <v>213</v>
      </c>
      <c r="C215" s="99" t="str">
        <f t="shared" si="15"/>
        <v>SAKPMANJ213</v>
      </c>
      <c r="D215" s="73" t="s">
        <v>478</v>
      </c>
      <c r="E215" s="73" t="s">
        <v>479</v>
      </c>
      <c r="F215" s="74" t="s">
        <v>436</v>
      </c>
      <c r="G215" s="73" t="s">
        <v>437</v>
      </c>
      <c r="H215" s="74">
        <v>18</v>
      </c>
      <c r="I215" s="74">
        <v>2019</v>
      </c>
      <c r="J215" s="74" t="s">
        <v>52</v>
      </c>
      <c r="K215" s="73" t="s">
        <v>53</v>
      </c>
      <c r="L215" s="74" t="s">
        <v>480</v>
      </c>
      <c r="M215" s="74"/>
      <c r="N215" s="77" t="s">
        <v>438</v>
      </c>
      <c r="O215" s="74" t="s">
        <v>56</v>
      </c>
      <c r="P215" s="74">
        <v>2</v>
      </c>
      <c r="Q215" s="74">
        <v>2</v>
      </c>
      <c r="R215" s="78">
        <f t="shared" si="16"/>
        <v>0.80938891137191415</v>
      </c>
      <c r="S215" s="74">
        <v>7</v>
      </c>
      <c r="T215" s="95">
        <f t="shared" si="17"/>
        <v>700</v>
      </c>
      <c r="U215" s="74">
        <v>11</v>
      </c>
      <c r="V215" s="74"/>
      <c r="W215" s="74">
        <f t="shared" si="18"/>
        <v>2</v>
      </c>
      <c r="X215" s="79"/>
      <c r="Y215" s="80"/>
      <c r="Z215" s="74"/>
      <c r="AA215" s="81"/>
    </row>
    <row r="216" spans="1:27" x14ac:dyDescent="0.35">
      <c r="A216" t="str">
        <f>DATABASE!$F216&amp;DATABASE!$G216&amp;DATABASE!$N216</f>
        <v>SABOBAKPASASININYEBA JACOB</v>
      </c>
      <c r="B216" s="94">
        <f t="shared" si="19"/>
        <v>214</v>
      </c>
      <c r="C216" s="100" t="str">
        <f t="shared" si="15"/>
        <v>SAKPNYNJ214</v>
      </c>
      <c r="D216" s="83" t="s">
        <v>461</v>
      </c>
      <c r="E216" s="83" t="s">
        <v>452</v>
      </c>
      <c r="F216" s="84" t="s">
        <v>436</v>
      </c>
      <c r="G216" s="83" t="s">
        <v>437</v>
      </c>
      <c r="H216" s="84">
        <v>47</v>
      </c>
      <c r="I216" s="84">
        <v>2019</v>
      </c>
      <c r="J216" s="84" t="s">
        <v>52</v>
      </c>
      <c r="K216" s="83" t="s">
        <v>53</v>
      </c>
      <c r="L216" s="84" t="s">
        <v>481</v>
      </c>
      <c r="M216" s="84"/>
      <c r="N216" s="86" t="s">
        <v>438</v>
      </c>
      <c r="O216" s="84" t="s">
        <v>56</v>
      </c>
      <c r="P216" s="84">
        <v>3</v>
      </c>
      <c r="Q216" s="84">
        <v>8</v>
      </c>
      <c r="R216" s="87">
        <f t="shared" si="16"/>
        <v>3.2375556454876566</v>
      </c>
      <c r="S216" s="84">
        <v>41</v>
      </c>
      <c r="T216" s="96">
        <f t="shared" si="17"/>
        <v>4100</v>
      </c>
      <c r="U216" s="84">
        <v>51</v>
      </c>
      <c r="V216" s="84"/>
      <c r="W216" s="84">
        <f t="shared" si="18"/>
        <v>8</v>
      </c>
      <c r="X216" s="88"/>
      <c r="Y216" s="89"/>
      <c r="Z216" s="84"/>
      <c r="AA216" s="90"/>
    </row>
    <row r="217" spans="1:27" x14ac:dyDescent="0.35">
      <c r="A217" t="str">
        <f>DATABASE!$F217&amp;DATABASE!$G217&amp;DATABASE!$N217</f>
        <v>SABOBAKPASASININYEBA JACOB</v>
      </c>
      <c r="B217" s="93">
        <f t="shared" si="19"/>
        <v>215</v>
      </c>
      <c r="C217" s="99" t="str">
        <f t="shared" si="15"/>
        <v>SAKPJANJ215</v>
      </c>
      <c r="D217" s="73" t="s">
        <v>452</v>
      </c>
      <c r="E217" s="73" t="s">
        <v>196</v>
      </c>
      <c r="F217" s="74" t="s">
        <v>436</v>
      </c>
      <c r="G217" s="73" t="s">
        <v>437</v>
      </c>
      <c r="H217" s="74">
        <v>20</v>
      </c>
      <c r="I217" s="74">
        <v>2019</v>
      </c>
      <c r="J217" s="74" t="s">
        <v>52</v>
      </c>
      <c r="K217" s="73" t="s">
        <v>53</v>
      </c>
      <c r="L217" s="74" t="s">
        <v>482</v>
      </c>
      <c r="M217" s="74"/>
      <c r="N217" s="77" t="s">
        <v>438</v>
      </c>
      <c r="O217" s="74" t="s">
        <v>56</v>
      </c>
      <c r="P217" s="74">
        <v>3</v>
      </c>
      <c r="Q217" s="74">
        <v>3</v>
      </c>
      <c r="R217" s="78">
        <f t="shared" si="16"/>
        <v>1.2140833670578712</v>
      </c>
      <c r="S217" s="74">
        <v>15</v>
      </c>
      <c r="T217" s="95">
        <f t="shared" si="17"/>
        <v>1500</v>
      </c>
      <c r="U217" s="74">
        <v>16</v>
      </c>
      <c r="V217" s="74"/>
      <c r="W217" s="74">
        <f t="shared" si="18"/>
        <v>3</v>
      </c>
      <c r="X217" s="79"/>
      <c r="Y217" s="80"/>
      <c r="Z217" s="74"/>
      <c r="AA217" s="81"/>
    </row>
    <row r="218" spans="1:27" x14ac:dyDescent="0.35">
      <c r="A218" t="str">
        <f>DATABASE!$F218&amp;DATABASE!$G218&amp;DATABASE!$N218</f>
        <v>SABOBAKPASASININYEBA JACOB</v>
      </c>
      <c r="B218" s="94">
        <f t="shared" si="19"/>
        <v>216</v>
      </c>
      <c r="C218" s="100" t="str">
        <f t="shared" si="15"/>
        <v>SAKPNINJ216</v>
      </c>
      <c r="D218" s="83" t="s">
        <v>483</v>
      </c>
      <c r="E218" s="83" t="s">
        <v>484</v>
      </c>
      <c r="F218" s="84" t="s">
        <v>436</v>
      </c>
      <c r="G218" s="83" t="s">
        <v>437</v>
      </c>
      <c r="H218" s="84">
        <v>30</v>
      </c>
      <c r="I218" s="84">
        <v>2019</v>
      </c>
      <c r="J218" s="84" t="s">
        <v>52</v>
      </c>
      <c r="K218" s="83" t="s">
        <v>53</v>
      </c>
      <c r="L218" s="84" t="s">
        <v>485</v>
      </c>
      <c r="M218" s="84"/>
      <c r="N218" s="86" t="s">
        <v>438</v>
      </c>
      <c r="O218" s="84" t="s">
        <v>56</v>
      </c>
      <c r="P218" s="84">
        <v>3</v>
      </c>
      <c r="Q218" s="84">
        <v>6</v>
      </c>
      <c r="R218" s="87">
        <f t="shared" si="16"/>
        <v>2.4281667341157425</v>
      </c>
      <c r="S218" s="84">
        <v>36</v>
      </c>
      <c r="T218" s="96">
        <f t="shared" si="17"/>
        <v>3600</v>
      </c>
      <c r="U218" s="84">
        <v>47</v>
      </c>
      <c r="V218" s="84"/>
      <c r="W218" s="84">
        <f t="shared" si="18"/>
        <v>6</v>
      </c>
      <c r="X218" s="88"/>
      <c r="Y218" s="89"/>
      <c r="Z218" s="84"/>
      <c r="AA218" s="90"/>
    </row>
    <row r="219" spans="1:27" x14ac:dyDescent="0.35">
      <c r="A219" t="str">
        <f>DATABASE!$F219&amp;DATABASE!$G219&amp;DATABASE!$N219</f>
        <v>SABOBAKPASASININYEBA JACOB</v>
      </c>
      <c r="B219" s="93">
        <f t="shared" si="19"/>
        <v>217</v>
      </c>
      <c r="C219" s="99" t="str">
        <f t="shared" si="15"/>
        <v>SAKPMANJ217</v>
      </c>
      <c r="D219" s="73" t="s">
        <v>486</v>
      </c>
      <c r="E219" s="73" t="s">
        <v>487</v>
      </c>
      <c r="F219" s="74" t="s">
        <v>436</v>
      </c>
      <c r="G219" s="73" t="s">
        <v>437</v>
      </c>
      <c r="H219" s="74">
        <v>30</v>
      </c>
      <c r="I219" s="74">
        <v>2019</v>
      </c>
      <c r="J219" s="74" t="s">
        <v>52</v>
      </c>
      <c r="K219" s="73" t="s">
        <v>53</v>
      </c>
      <c r="L219" s="74" t="s">
        <v>488</v>
      </c>
      <c r="M219" s="74"/>
      <c r="N219" s="77" t="s">
        <v>438</v>
      </c>
      <c r="O219" s="74" t="s">
        <v>56</v>
      </c>
      <c r="P219" s="74">
        <v>2</v>
      </c>
      <c r="Q219" s="74">
        <v>3</v>
      </c>
      <c r="R219" s="78">
        <f t="shared" si="16"/>
        <v>1.2140833670578712</v>
      </c>
      <c r="S219" s="74">
        <v>12</v>
      </c>
      <c r="T219" s="95">
        <f t="shared" si="17"/>
        <v>1200</v>
      </c>
      <c r="U219" s="74">
        <v>17</v>
      </c>
      <c r="V219" s="74"/>
      <c r="W219" s="74">
        <f t="shared" si="18"/>
        <v>3</v>
      </c>
      <c r="X219" s="79"/>
      <c r="Y219" s="80"/>
      <c r="Z219" s="74"/>
      <c r="AA219" s="81"/>
    </row>
    <row r="220" spans="1:27" x14ac:dyDescent="0.35">
      <c r="A220" t="str">
        <f>DATABASE!$F220&amp;DATABASE!$G220&amp;DATABASE!$N220</f>
        <v>SABOBAKPASASININYEBA JACOB</v>
      </c>
      <c r="B220" s="94">
        <f t="shared" si="19"/>
        <v>218</v>
      </c>
      <c r="C220" s="100" t="str">
        <f t="shared" si="15"/>
        <v>SAKPNKNJ218</v>
      </c>
      <c r="D220" s="83" t="s">
        <v>461</v>
      </c>
      <c r="E220" s="83" t="s">
        <v>489</v>
      </c>
      <c r="F220" s="84" t="s">
        <v>436</v>
      </c>
      <c r="G220" s="83" t="s">
        <v>437</v>
      </c>
      <c r="H220" s="84">
        <v>47</v>
      </c>
      <c r="I220" s="84">
        <v>2019</v>
      </c>
      <c r="J220" s="84" t="s">
        <v>52</v>
      </c>
      <c r="K220" s="83" t="s">
        <v>53</v>
      </c>
      <c r="L220" s="84" t="s">
        <v>490</v>
      </c>
      <c r="M220" s="84"/>
      <c r="N220" s="86" t="s">
        <v>438</v>
      </c>
      <c r="O220" s="84" t="s">
        <v>56</v>
      </c>
      <c r="P220" s="84">
        <v>4</v>
      </c>
      <c r="Q220" s="84">
        <v>6</v>
      </c>
      <c r="R220" s="87">
        <f t="shared" si="16"/>
        <v>2.4281667341157425</v>
      </c>
      <c r="S220" s="84">
        <v>24</v>
      </c>
      <c r="T220" s="96">
        <f t="shared" si="17"/>
        <v>2400</v>
      </c>
      <c r="U220" s="84">
        <v>34</v>
      </c>
      <c r="V220" s="84"/>
      <c r="W220" s="84">
        <f t="shared" si="18"/>
        <v>6</v>
      </c>
      <c r="X220" s="88"/>
      <c r="Y220" s="89"/>
      <c r="Z220" s="84"/>
      <c r="AA220" s="90"/>
    </row>
    <row r="221" spans="1:27" x14ac:dyDescent="0.35">
      <c r="A221" t="str">
        <f>DATABASE!$F221&amp;DATABASE!$G221&amp;DATABASE!$N221</f>
        <v>SABOBAKPASASININYEBA JACOB</v>
      </c>
      <c r="B221" s="93">
        <f t="shared" si="19"/>
        <v>219</v>
      </c>
      <c r="C221" s="99" t="str">
        <f t="shared" si="15"/>
        <v>SAKPLINJ219</v>
      </c>
      <c r="D221" s="73" t="s">
        <v>461</v>
      </c>
      <c r="E221" s="73" t="s">
        <v>442</v>
      </c>
      <c r="F221" s="74" t="s">
        <v>436</v>
      </c>
      <c r="G221" s="73" t="s">
        <v>437</v>
      </c>
      <c r="H221" s="74">
        <v>50</v>
      </c>
      <c r="I221" s="74">
        <v>2019</v>
      </c>
      <c r="J221" s="74" t="s">
        <v>52</v>
      </c>
      <c r="K221" s="73" t="s">
        <v>53</v>
      </c>
      <c r="L221" s="74" t="s">
        <v>491</v>
      </c>
      <c r="M221" s="74"/>
      <c r="N221" s="77" t="s">
        <v>438</v>
      </c>
      <c r="O221" s="74" t="s">
        <v>56</v>
      </c>
      <c r="P221" s="74">
        <v>3</v>
      </c>
      <c r="Q221" s="74">
        <v>5</v>
      </c>
      <c r="R221" s="78">
        <f t="shared" si="16"/>
        <v>2.0234722784297854</v>
      </c>
      <c r="S221" s="74">
        <v>20</v>
      </c>
      <c r="T221" s="95">
        <f t="shared" si="17"/>
        <v>2000</v>
      </c>
      <c r="U221" s="74">
        <v>27</v>
      </c>
      <c r="V221" s="74"/>
      <c r="W221" s="74">
        <f t="shared" si="18"/>
        <v>5</v>
      </c>
      <c r="X221" s="79"/>
      <c r="Y221" s="80"/>
      <c r="Z221" s="74"/>
      <c r="AA221" s="81"/>
    </row>
    <row r="222" spans="1:27" x14ac:dyDescent="0.35">
      <c r="A222" t="str">
        <f>DATABASE!$F222&amp;DATABASE!$G222&amp;DATABASE!$N222</f>
        <v>SABOBAKPASASININYEBA JACOB</v>
      </c>
      <c r="B222" s="94">
        <f t="shared" si="19"/>
        <v>220</v>
      </c>
      <c r="C222" s="100" t="str">
        <f t="shared" si="15"/>
        <v>SAKPUSNJ220</v>
      </c>
      <c r="D222" s="83" t="s">
        <v>450</v>
      </c>
      <c r="E222" s="83" t="s">
        <v>492</v>
      </c>
      <c r="F222" s="84" t="s">
        <v>436</v>
      </c>
      <c r="G222" s="83" t="s">
        <v>437</v>
      </c>
      <c r="H222" s="84">
        <v>35</v>
      </c>
      <c r="I222" s="84">
        <v>2019</v>
      </c>
      <c r="J222" s="84" t="s">
        <v>52</v>
      </c>
      <c r="K222" s="83" t="s">
        <v>70</v>
      </c>
      <c r="L222" s="84" t="s">
        <v>101</v>
      </c>
      <c r="M222" s="84"/>
      <c r="N222" s="86" t="s">
        <v>438</v>
      </c>
      <c r="O222" s="84" t="s">
        <v>56</v>
      </c>
      <c r="P222" s="84">
        <v>1</v>
      </c>
      <c r="Q222" s="84">
        <v>1</v>
      </c>
      <c r="R222" s="87">
        <f t="shared" si="16"/>
        <v>0.40469445568595708</v>
      </c>
      <c r="S222" s="84">
        <v>2</v>
      </c>
      <c r="T222" s="96">
        <f t="shared" si="17"/>
        <v>200</v>
      </c>
      <c r="U222" s="84">
        <v>3</v>
      </c>
      <c r="V222" s="84"/>
      <c r="W222" s="84">
        <f t="shared" si="18"/>
        <v>1</v>
      </c>
      <c r="X222" s="88"/>
      <c r="Y222" s="89"/>
      <c r="Z222" s="84"/>
      <c r="AA222" s="90"/>
    </row>
    <row r="223" spans="1:27" x14ac:dyDescent="0.35">
      <c r="A223" t="str">
        <f>DATABASE!$F223&amp;DATABASE!$G223&amp;DATABASE!$N223</f>
        <v>SABOBAKPASASININYEBA JACOB</v>
      </c>
      <c r="B223" s="93">
        <f t="shared" si="19"/>
        <v>221</v>
      </c>
      <c r="C223" s="99" t="str">
        <f t="shared" si="15"/>
        <v>SAKPBINJ221</v>
      </c>
      <c r="D223" s="73" t="s">
        <v>450</v>
      </c>
      <c r="E223" s="73" t="s">
        <v>493</v>
      </c>
      <c r="F223" s="74" t="s">
        <v>436</v>
      </c>
      <c r="G223" s="73" t="s">
        <v>437</v>
      </c>
      <c r="H223" s="74">
        <v>30</v>
      </c>
      <c r="I223" s="74">
        <v>2019</v>
      </c>
      <c r="J223" s="74" t="s">
        <v>52</v>
      </c>
      <c r="K223" s="73" t="s">
        <v>70</v>
      </c>
      <c r="L223" s="74" t="s">
        <v>101</v>
      </c>
      <c r="M223" s="74"/>
      <c r="N223" s="77" t="s">
        <v>438</v>
      </c>
      <c r="O223" s="74" t="s">
        <v>56</v>
      </c>
      <c r="P223" s="74">
        <v>1</v>
      </c>
      <c r="Q223" s="74">
        <v>1</v>
      </c>
      <c r="R223" s="78">
        <f t="shared" si="16"/>
        <v>0.40469445568595708</v>
      </c>
      <c r="S223" s="74">
        <v>1</v>
      </c>
      <c r="T223" s="95">
        <f t="shared" si="17"/>
        <v>100</v>
      </c>
      <c r="U223" s="74">
        <v>1</v>
      </c>
      <c r="V223" s="74"/>
      <c r="W223" s="74">
        <f t="shared" si="18"/>
        <v>1</v>
      </c>
      <c r="X223" s="79"/>
      <c r="Y223" s="80"/>
      <c r="Z223" s="74"/>
      <c r="AA223" s="81"/>
    </row>
    <row r="224" spans="1:27" x14ac:dyDescent="0.35">
      <c r="A224" t="str">
        <f>DATABASE!$F224&amp;DATABASE!$G224&amp;DATABASE!$N224</f>
        <v>SABOBAKPASASININYEBA JACOB</v>
      </c>
      <c r="B224" s="94">
        <f t="shared" si="19"/>
        <v>222</v>
      </c>
      <c r="C224" s="100" t="str">
        <f t="shared" si="15"/>
        <v>SAKPWANJ222</v>
      </c>
      <c r="D224" s="83" t="s">
        <v>141</v>
      </c>
      <c r="E224" s="83" t="s">
        <v>494</v>
      </c>
      <c r="F224" s="84" t="s">
        <v>436</v>
      </c>
      <c r="G224" s="83" t="s">
        <v>437</v>
      </c>
      <c r="H224" s="84">
        <v>30</v>
      </c>
      <c r="I224" s="84">
        <v>2019</v>
      </c>
      <c r="J224" s="84" t="s">
        <v>52</v>
      </c>
      <c r="K224" s="83" t="s">
        <v>70</v>
      </c>
      <c r="L224" s="84" t="s">
        <v>495</v>
      </c>
      <c r="M224" s="84"/>
      <c r="N224" s="86" t="s">
        <v>438</v>
      </c>
      <c r="O224" s="84" t="s">
        <v>56</v>
      </c>
      <c r="P224" s="84">
        <v>1</v>
      </c>
      <c r="Q224" s="84">
        <v>1</v>
      </c>
      <c r="R224" s="87">
        <f t="shared" si="16"/>
        <v>0.40469445568595708</v>
      </c>
      <c r="S224" s="84">
        <v>4</v>
      </c>
      <c r="T224" s="96">
        <f t="shared" si="17"/>
        <v>400</v>
      </c>
      <c r="U224" s="84">
        <v>6</v>
      </c>
      <c r="V224" s="84"/>
      <c r="W224" s="84">
        <f t="shared" si="18"/>
        <v>1</v>
      </c>
      <c r="X224" s="88"/>
      <c r="Y224" s="89"/>
      <c r="Z224" s="84"/>
      <c r="AA224" s="90"/>
    </row>
    <row r="225" spans="1:27" x14ac:dyDescent="0.35">
      <c r="A225" t="str">
        <f>DATABASE!$F225&amp;DATABASE!$G225&amp;DATABASE!$N225</f>
        <v>SABOBAKPASASININYEBA JACOB</v>
      </c>
      <c r="B225" s="93">
        <f t="shared" si="19"/>
        <v>223</v>
      </c>
      <c r="C225" s="99" t="str">
        <f t="shared" si="15"/>
        <v>SAKPN-NJ223</v>
      </c>
      <c r="D225" s="99" t="s">
        <v>496</v>
      </c>
      <c r="E225" s="73" t="s">
        <v>497</v>
      </c>
      <c r="F225" s="74" t="s">
        <v>436</v>
      </c>
      <c r="G225" s="73" t="s">
        <v>437</v>
      </c>
      <c r="H225" s="74">
        <v>30</v>
      </c>
      <c r="I225" s="74">
        <v>2019</v>
      </c>
      <c r="J225" s="74" t="s">
        <v>52</v>
      </c>
      <c r="K225" s="73" t="s">
        <v>70</v>
      </c>
      <c r="L225" s="74" t="s">
        <v>101</v>
      </c>
      <c r="M225" s="74"/>
      <c r="N225" s="77" t="s">
        <v>438</v>
      </c>
      <c r="O225" s="74" t="s">
        <v>56</v>
      </c>
      <c r="P225" s="74">
        <v>1</v>
      </c>
      <c r="Q225" s="74">
        <v>1</v>
      </c>
      <c r="R225" s="78">
        <f t="shared" si="16"/>
        <v>0.40469445568595708</v>
      </c>
      <c r="S225" s="74">
        <v>2</v>
      </c>
      <c r="T225" s="95">
        <f t="shared" si="17"/>
        <v>200</v>
      </c>
      <c r="U225" s="74">
        <v>4</v>
      </c>
      <c r="V225" s="74"/>
      <c r="W225" s="74">
        <f t="shared" si="18"/>
        <v>1</v>
      </c>
      <c r="X225" s="79"/>
      <c r="Y225" s="80"/>
      <c r="Z225" s="74"/>
      <c r="AA225" s="81"/>
    </row>
    <row r="226" spans="1:27" x14ac:dyDescent="0.35">
      <c r="A226" t="str">
        <f>DATABASE!$F226&amp;DATABASE!$G226&amp;DATABASE!$N226</f>
        <v>SABOBAKPASASININYEBA JACOB</v>
      </c>
      <c r="B226" s="94">
        <f t="shared" si="19"/>
        <v>224</v>
      </c>
      <c r="C226" s="100" t="str">
        <f t="shared" si="15"/>
        <v>SAKPNWNJ224</v>
      </c>
      <c r="D226" s="100" t="s">
        <v>498</v>
      </c>
      <c r="E226" s="83" t="s">
        <v>499</v>
      </c>
      <c r="F226" s="84" t="s">
        <v>436</v>
      </c>
      <c r="G226" s="83" t="s">
        <v>437</v>
      </c>
      <c r="H226" s="84">
        <v>39</v>
      </c>
      <c r="I226" s="84">
        <v>2019</v>
      </c>
      <c r="J226" s="84" t="s">
        <v>52</v>
      </c>
      <c r="K226" s="83" t="s">
        <v>53</v>
      </c>
      <c r="L226" s="84" t="s">
        <v>500</v>
      </c>
      <c r="M226" s="84"/>
      <c r="N226" s="86" t="s">
        <v>438</v>
      </c>
      <c r="O226" s="84" t="s">
        <v>56</v>
      </c>
      <c r="P226" s="84">
        <v>3</v>
      </c>
      <c r="Q226" s="84">
        <v>6</v>
      </c>
      <c r="R226" s="87">
        <f t="shared" si="16"/>
        <v>2.4281667341157425</v>
      </c>
      <c r="S226" s="84">
        <v>12</v>
      </c>
      <c r="T226" s="96">
        <f t="shared" si="17"/>
        <v>1200</v>
      </c>
      <c r="U226" s="84">
        <v>15</v>
      </c>
      <c r="V226" s="84"/>
      <c r="W226" s="84">
        <f t="shared" si="18"/>
        <v>6</v>
      </c>
      <c r="X226" s="88"/>
      <c r="Y226" s="89"/>
      <c r="Z226" s="84"/>
      <c r="AA226" s="90"/>
    </row>
    <row r="227" spans="1:27" x14ac:dyDescent="0.35">
      <c r="A227" t="str">
        <f>DATABASE!$F227&amp;DATABASE!$G227&amp;DATABASE!$N227</f>
        <v>SABOBAKPASASININYEBA JACOB</v>
      </c>
      <c r="B227" s="93">
        <f t="shared" si="19"/>
        <v>225</v>
      </c>
      <c r="C227" s="99" t="str">
        <f t="shared" si="15"/>
        <v>SAKPTINJ225</v>
      </c>
      <c r="D227" s="99" t="s">
        <v>501</v>
      </c>
      <c r="E227" s="73" t="s">
        <v>502</v>
      </c>
      <c r="F227" s="74" t="s">
        <v>436</v>
      </c>
      <c r="G227" s="73" t="s">
        <v>437</v>
      </c>
      <c r="H227" s="74">
        <v>35</v>
      </c>
      <c r="I227" s="74">
        <v>2019</v>
      </c>
      <c r="J227" s="74" t="s">
        <v>52</v>
      </c>
      <c r="K227" s="73" t="s">
        <v>53</v>
      </c>
      <c r="L227" s="74" t="s">
        <v>101</v>
      </c>
      <c r="M227" s="74"/>
      <c r="N227" s="77" t="s">
        <v>438</v>
      </c>
      <c r="O227" s="74" t="s">
        <v>56</v>
      </c>
      <c r="P227" s="74">
        <v>1</v>
      </c>
      <c r="Q227" s="74">
        <v>1</v>
      </c>
      <c r="R227" s="78">
        <f t="shared" si="16"/>
        <v>0.40469445568595708</v>
      </c>
      <c r="S227" s="74">
        <v>5</v>
      </c>
      <c r="T227" s="95">
        <f t="shared" si="17"/>
        <v>500</v>
      </c>
      <c r="U227" s="74">
        <v>5</v>
      </c>
      <c r="V227" s="74"/>
      <c r="W227" s="74">
        <f t="shared" si="18"/>
        <v>1</v>
      </c>
      <c r="X227" s="79"/>
      <c r="Y227" s="80"/>
      <c r="Z227" s="74"/>
      <c r="AA227" s="81"/>
    </row>
    <row r="228" spans="1:27" x14ac:dyDescent="0.35">
      <c r="A228" t="str">
        <f>DATABASE!$F228&amp;DATABASE!$G228&amp;DATABASE!$N228</f>
        <v>SABOBAKPASASININYEBA JACOB</v>
      </c>
      <c r="B228" s="94">
        <f t="shared" si="19"/>
        <v>226</v>
      </c>
      <c r="C228" s="100" t="str">
        <f t="shared" si="15"/>
        <v>SAKPDANJ226</v>
      </c>
      <c r="D228" s="100" t="s">
        <v>503</v>
      </c>
      <c r="E228" s="83" t="s">
        <v>141</v>
      </c>
      <c r="F228" s="84" t="s">
        <v>436</v>
      </c>
      <c r="G228" s="83" t="s">
        <v>437</v>
      </c>
      <c r="H228" s="84">
        <v>45</v>
      </c>
      <c r="I228" s="84">
        <v>2019</v>
      </c>
      <c r="J228" s="84" t="s">
        <v>52</v>
      </c>
      <c r="K228" s="83" t="s">
        <v>53</v>
      </c>
      <c r="L228" s="84" t="s">
        <v>504</v>
      </c>
      <c r="M228" s="84"/>
      <c r="N228" s="86" t="s">
        <v>438</v>
      </c>
      <c r="O228" s="84" t="s">
        <v>56</v>
      </c>
      <c r="P228" s="84">
        <v>3</v>
      </c>
      <c r="Q228" s="84">
        <v>7</v>
      </c>
      <c r="R228" s="87">
        <f t="shared" si="16"/>
        <v>2.8328611898016995</v>
      </c>
      <c r="S228" s="84">
        <v>28</v>
      </c>
      <c r="T228" s="96">
        <f t="shared" si="17"/>
        <v>2800</v>
      </c>
      <c r="U228" s="84">
        <v>32</v>
      </c>
      <c r="V228" s="84"/>
      <c r="W228" s="84">
        <f t="shared" si="18"/>
        <v>7</v>
      </c>
      <c r="X228" s="88"/>
      <c r="Y228" s="89"/>
      <c r="Z228" s="84"/>
      <c r="AA228" s="90"/>
    </row>
    <row r="229" spans="1:27" x14ac:dyDescent="0.35">
      <c r="A229" t="str">
        <f>DATABASE!$F229&amp;DATABASE!$G229&amp;DATABASE!$N229</f>
        <v/>
      </c>
      <c r="B229" s="93">
        <f t="shared" si="19"/>
        <v>227</v>
      </c>
      <c r="C229" s="99" t="str">
        <f t="shared" si="15"/>
        <v/>
      </c>
      <c r="D229" s="99"/>
      <c r="E229" s="73"/>
      <c r="F229" s="74"/>
      <c r="G229" s="73"/>
      <c r="H229" s="74"/>
      <c r="I229" s="74"/>
      <c r="J229" s="74"/>
      <c r="K229" s="73"/>
      <c r="L229" s="74"/>
      <c r="M229" s="74"/>
      <c r="N229" s="77"/>
      <c r="O229" s="74"/>
      <c r="P229" s="74"/>
      <c r="Q229" s="74"/>
      <c r="R229" s="78">
        <f t="shared" si="16"/>
        <v>0</v>
      </c>
      <c r="S229" s="74"/>
      <c r="T229" s="95">
        <f t="shared" si="17"/>
        <v>0</v>
      </c>
      <c r="U229" s="74"/>
      <c r="V229" s="74"/>
      <c r="W229" s="74">
        <f t="shared" si="18"/>
        <v>0</v>
      </c>
      <c r="X229" s="79"/>
      <c r="Y229" s="80"/>
      <c r="Z229" s="74"/>
      <c r="AA229" s="81"/>
    </row>
    <row r="230" spans="1:27" x14ac:dyDescent="0.35">
      <c r="B230" s="101"/>
      <c r="C230" s="113">
        <f>SUBTOTAL(103,DATABASE!$C$3:$C$229)</f>
        <v>227</v>
      </c>
      <c r="D230" s="102"/>
      <c r="E230" s="102"/>
      <c r="F230" s="103"/>
      <c r="G230" s="102"/>
      <c r="H230" s="103"/>
      <c r="I230" s="103"/>
      <c r="J230" s="103"/>
      <c r="K230" s="102"/>
      <c r="L230" s="103"/>
      <c r="M230" s="103"/>
      <c r="N230" s="104"/>
      <c r="O230" s="103"/>
      <c r="P230" s="103"/>
      <c r="Q230" s="103"/>
      <c r="R230" s="105"/>
      <c r="S230" s="103"/>
      <c r="T230" s="106"/>
      <c r="U230" s="103"/>
      <c r="V230" s="103"/>
      <c r="W230" s="103"/>
      <c r="X230" s="103"/>
      <c r="Y230" s="103"/>
      <c r="Z230" s="103"/>
      <c r="AA230" s="107"/>
    </row>
  </sheetData>
  <conditionalFormatting sqref="C2 C7:C10">
    <cfRule type="duplicateValues" dxfId="14" priority="7"/>
    <cfRule type="duplicateValues" dxfId="13" priority="8"/>
  </conditionalFormatting>
  <conditionalFormatting sqref="L7:L10 L2">
    <cfRule type="duplicateValues" dxfId="12" priority="9"/>
  </conditionalFormatting>
  <conditionalFormatting sqref="C3:C6">
    <cfRule type="duplicateValues" dxfId="11" priority="4"/>
    <cfRule type="duplicateValues" dxfId="10" priority="5"/>
  </conditionalFormatting>
  <conditionalFormatting sqref="L3:L6">
    <cfRule type="duplicateValues" dxfId="9" priority="6"/>
  </conditionalFormatting>
  <conditionalFormatting sqref="L230:L1048576 L1:L85">
    <cfRule type="duplicateValues" dxfId="8" priority="3"/>
  </conditionalFormatting>
  <conditionalFormatting sqref="L230:L1048576 L1:L129">
    <cfRule type="duplicateValues" dxfId="7" priority="2"/>
  </conditionalFormatting>
  <conditionalFormatting sqref="L230:L1048576 L1:L161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42"/>
  <sheetViews>
    <sheetView tabSelected="1" topLeftCell="A2" workbookViewId="0">
      <selection activeCell="F6" sqref="F6"/>
    </sheetView>
  </sheetViews>
  <sheetFormatPr defaultRowHeight="14.5" x14ac:dyDescent="0.35"/>
  <cols>
    <col min="1" max="1" width="2.1796875" customWidth="1"/>
    <col min="4" max="4" width="10.81640625" customWidth="1"/>
    <col min="5" max="5" width="16.54296875" customWidth="1"/>
    <col min="6" max="6" width="12.26953125" customWidth="1"/>
    <col min="9" max="9" width="11.54296875" customWidth="1"/>
    <col min="10" max="10" width="19.7265625" customWidth="1"/>
    <col min="14" max="14" width="14" customWidth="1"/>
    <col min="15" max="15" width="12.1796875" customWidth="1"/>
    <col min="17" max="17" width="11" customWidth="1"/>
    <col min="18" max="18" width="13" customWidth="1"/>
    <col min="19" max="19" width="13.453125" style="53" customWidth="1"/>
  </cols>
  <sheetData>
    <row r="1" spans="2:19" ht="15" thickBot="1" x14ac:dyDescent="0.4">
      <c r="K1">
        <f>SUM(K3:K14)</f>
        <v>14</v>
      </c>
      <c r="L1">
        <f t="shared" ref="L1:Q1" si="0">SUM(L3:L14)</f>
        <v>15</v>
      </c>
      <c r="M1" s="108" t="e">
        <f t="shared" si="0"/>
        <v>#N/A</v>
      </c>
      <c r="N1">
        <f t="shared" si="0"/>
        <v>60</v>
      </c>
      <c r="O1">
        <f t="shared" si="0"/>
        <v>6000</v>
      </c>
      <c r="P1">
        <f t="shared" si="0"/>
        <v>88</v>
      </c>
      <c r="Q1">
        <f t="shared" si="0"/>
        <v>15</v>
      </c>
    </row>
    <row r="2" spans="2:19" s="24" customFormat="1" ht="30" customHeight="1" thickBot="1" x14ac:dyDescent="0.4">
      <c r="B2" s="54" t="s">
        <v>23</v>
      </c>
      <c r="C2" s="55" t="s">
        <v>22</v>
      </c>
      <c r="D2" s="55" t="s">
        <v>505</v>
      </c>
      <c r="E2" s="56" t="s">
        <v>26</v>
      </c>
      <c r="F2" s="55" t="s">
        <v>25</v>
      </c>
      <c r="G2" s="55" t="s">
        <v>24</v>
      </c>
      <c r="H2" s="57" t="s">
        <v>510</v>
      </c>
      <c r="I2" s="58" t="s">
        <v>17</v>
      </c>
      <c r="J2" s="55" t="s">
        <v>31</v>
      </c>
      <c r="K2" s="55" t="s">
        <v>44</v>
      </c>
      <c r="L2" s="55" t="s">
        <v>43</v>
      </c>
      <c r="M2" s="57" t="s">
        <v>508</v>
      </c>
      <c r="N2" s="59" t="s">
        <v>41</v>
      </c>
      <c r="O2" s="55" t="s">
        <v>506</v>
      </c>
      <c r="P2" s="55" t="s">
        <v>8</v>
      </c>
      <c r="Q2" s="59" t="s">
        <v>507</v>
      </c>
      <c r="R2" s="60" t="s">
        <v>36</v>
      </c>
      <c r="S2" s="61" t="s">
        <v>32</v>
      </c>
    </row>
    <row r="3" spans="2:19" x14ac:dyDescent="0.35">
      <c r="B3" s="84" t="s">
        <v>436</v>
      </c>
      <c r="C3" t="str">
        <f t="array" ref="C3">INDEX(DATABASE!$B$3:$Y$229,SMALL(IF(($B$3=DATABASE!$F$3:$F$228),MATCH(ROW(DATABASE!$F$3:$F$228),ROW(DATABASE!$F$3:$F$228),0)),ROWS('FILTERED DATA'!$M$3:M3)),MATCH('FILTERED DATA'!C$2,DATABASE!$B$2:$AA$2,0))</f>
        <v>KPASASINI</v>
      </c>
      <c r="D3" t="str">
        <f t="array" ref="D3">INDEX(DATABASE!$B$3:$Y$229,SMALL(IF(($B$3=DATABASE!$F$3:$F$228),MATCH(ROW(DATABASE!$F$3:$F$228),ROW(DATABASE!$F$3:$F$228),0)),ROWS('FILTERED DATA'!$M$3:N3)),MATCH('FILTERED DATA'!D$2,DATABASE!$B$2:$AA$2,0))</f>
        <v>NYEBA JACOB</v>
      </c>
      <c r="E3" t="str">
        <f t="array" ref="E3">INDEX(DATABASE!$B$3:$Y$229,SMALL(IF(($B$3=DATABASE!$F$3:$F$228),MATCH(ROW(DATABASE!$F$3:$F$228),ROW(DATABASE!$F$3:$F$228),0)),ROWS('FILTERED DATA'!$M$3:O3)),MATCH('FILTERED DATA'!E$2,DATABASE!$B$2:$AA$2,0))</f>
        <v>SAKPKINJ187</v>
      </c>
      <c r="F3" t="str">
        <f t="array" ref="F3">INDEX(DATABASE!$B$3:$Y$229,SMALL(IF(($B$3=DATABASE!$F$3:$F$228),MATCH(ROW(DATABASE!$F$3:$F$228),ROW(DATABASE!$F$3:$F$228),0)),ROWS('FILTERED DATA'!$M$3:P3)),MATCH('FILTERED DATA'!F$2,DATABASE!$B$2:$AA$2,0))</f>
        <v>MAKPAJOR</v>
      </c>
      <c r="G3" t="str">
        <f t="array" ref="G3">INDEX(DATABASE!$B$3:$Y$229,SMALL(IF(($B$3=DATABASE!$F$3:$F$228),MATCH(ROW(DATABASE!$F$3:$F$228),ROW(DATABASE!$F$3:$F$228),0)),ROWS('FILTERED DATA'!$M$3:Q3)),MATCH('FILTERED DATA'!G$2,DATABASE!$B$2:$AA$2,0))</f>
        <v>KIDISIL</v>
      </c>
      <c r="H3" t="str">
        <f t="array" ref="H3">INDEX(DATABASE!$B$3:$Y$229,SMALL(IF(($B$3=DATABASE!$F$3:$F$228),MATCH(ROW(DATABASE!$F$3:$F$228),ROW(DATABASE!$F$3:$F$228),0)),ROWS('FILTERED DATA'!$M$3:R3)),MATCH('FILTERED DATA'!H$2,DATABASE!$B$2:$AA$2,0))</f>
        <v>MALE</v>
      </c>
      <c r="I3" t="str">
        <f t="array" ref="I3">INDEX(DATABASE!$B$3:$Y$229,SMALL(IF(($B$3=DATABASE!$F$3:$F$228),MATCH(ROW(DATABASE!$F$3:$F$228),ROW(DATABASE!$F$3:$F$228),0)),ROWS('FILTERED DATA'!$M$3:S3)),MATCH('FILTERED DATA'!I$2,DATABASE!$B$2:$AA$2,0))</f>
        <v>-</v>
      </c>
      <c r="J3">
        <f t="array" ref="J3">INDEX(DATABASE!$B$3:$Y$229,SMALL(IF(($B$3=DATABASE!$F$3:$F$228),MATCH(ROW(DATABASE!$F$3:$F$228),ROW(DATABASE!$F$3:$F$228),0)),ROWS('FILTERED DATA'!$M$3:T3)),MATCH('FILTERED DATA'!J$2,DATABASE!$B$2:$AA$2,0))</f>
        <v>0</v>
      </c>
      <c r="K3">
        <f t="array" ref="K3">INDEX(DATABASE!$B$3:$Y$229,SMALL(IF(($B$3=DATABASE!$F$3:$F$228),MATCH(ROW(DATABASE!$F$3:$F$228),ROW(DATABASE!$F$3:$F$228),0)),ROWS('FILTERED DATA'!$M$3:U3)),MATCH('FILTERED DATA'!K$2,DATABASE!$B$2:$AA$2,0))</f>
        <v>2</v>
      </c>
      <c r="L3">
        <f t="array" ref="L3">INDEX(DATABASE!$B$3:$Y$229,SMALL(IF(($B$3=DATABASE!$F$3:$F$228),MATCH(ROW(DATABASE!$F$3:$F$228),ROW(DATABASE!$F$3:$F$228),0)),ROWS('FILTERED DATA'!$M$3:V3)),MATCH('FILTERED DATA'!L$2,DATABASE!$B$2:$AA$2,0))</f>
        <v>3</v>
      </c>
      <c r="M3" t="e">
        <f t="array" ref="M3">INDEX(DATABASE!$B$3:$Y$229,SMALL(IF(($B$3=DATABASE!$F$3:$F$228),MATCH(ROW(DATABASE!$F$3:$F$228),ROW(DATABASE!$F$3:$F$228),0)),ROWS('FILTERED DATA'!$M$3:W3)),MATCH('FILTERED DATA'!M$2,DATABASE!$B$2:$AA$2,0))</f>
        <v>#N/A</v>
      </c>
      <c r="N3">
        <f t="array" ref="N3">INDEX(DATABASE!$B$3:$Y$229,SMALL(IF(($B$3=DATABASE!$F$3:$F$228),MATCH(ROW(DATABASE!$F$3:$F$228),ROW(DATABASE!$F$3:$F$228),0)),ROWS('FILTERED DATA'!$M$3:X3)),MATCH('FILTERED DATA'!N$2,DATABASE!$B$2:$AA$2,0))</f>
        <v>12</v>
      </c>
      <c r="O3">
        <f t="array" ref="O3">INDEX(DATABASE!$B$3:$Y$229,SMALL(IF(($B$3=DATABASE!$F$3:$F$228),MATCH(ROW(DATABASE!$F$3:$F$228),ROW(DATABASE!$F$3:$F$228),0)),ROWS('FILTERED DATA'!$M$3:Y3)),MATCH('FILTERED DATA'!O$2,DATABASE!$B$2:$AA$2,0))</f>
        <v>1200</v>
      </c>
      <c r="P3">
        <f t="array" ref="P3">INDEX(DATABASE!$B$3:$Y$229,SMALL(IF(($B$3=DATABASE!$F$3:$F$228),MATCH(ROW(DATABASE!$F$3:$F$228),ROW(DATABASE!$F$3:$F$228),0)),ROWS('FILTERED DATA'!$M$3:Z3)),MATCH('FILTERED DATA'!P$2,DATABASE!$B$2:$AA$2,0))</f>
        <v>20</v>
      </c>
      <c r="Q3">
        <f t="array" ref="Q3">INDEX(DATABASE!$B$3:$Y$229,SMALL(IF(($B$3=DATABASE!$F$3:$F$228),MATCH(ROW(DATABASE!$F$3:$F$228),ROW(DATABASE!$F$3:$F$228),0)),ROWS('FILTERED DATA'!$M$3:AA3)),MATCH('FILTERED DATA'!Q$2,DATABASE!$B$2:$AA$2,0))</f>
        <v>3</v>
      </c>
      <c r="R3">
        <f t="array" ref="R3">INDEX(DATABASE!$B$3:$Y$229,SMALL(IF(($B$3=DATABASE!$F$3:$F$228),MATCH(ROW(DATABASE!$F$3:$F$228),ROW(DATABASE!$F$3:$F$228),0)),ROWS('FILTERED DATA'!$M$3:AB3)),MATCH('FILTERED DATA'!R$2,DATABASE!$B$2:$AA$2,0))</f>
        <v>0</v>
      </c>
      <c r="S3" t="e">
        <f t="array" ref="S3">INDEX(DATABASE!$B$3:$Y$229,SMALL(IF(($B$3=DATABASE!$F$3:$F$228),MATCH(ROW(DATABASE!$F$3:$F$228),ROW(DATABASE!$F$3:$F$228),0)),ROWS('FILTERED DATA'!$M$3:AC3)),MATCH('FILTERED DATA'!S$2,DATABASE!$B$2:$AA$2,0))</f>
        <v>#REF!</v>
      </c>
    </row>
    <row r="4" spans="2:19" x14ac:dyDescent="0.35">
      <c r="C4" t="str">
        <f t="array" ref="C4">INDEX(DATABASE!$B$3:$Y$229,SMALL(IF(($B$3=DATABASE!$F$3:$F$228),MATCH(ROW(DATABASE!$F$3:$F$228),ROW(DATABASE!$F$3:$F$228),0)),ROWS('FILTERED DATA'!$M$3:M4)),MATCH('FILTERED DATA'!C$2,DATABASE!$B$2:$AA$2,0))</f>
        <v>KPASASINI</v>
      </c>
      <c r="D4" t="str">
        <f t="array" ref="D4">INDEX(DATABASE!$B$3:$Y$229,SMALL(IF(($B$3=DATABASE!$F$3:$F$228),MATCH(ROW(DATABASE!$F$3:$F$228),ROW(DATABASE!$F$3:$F$228),0)),ROWS('FILTERED DATA'!$M$3:N4)),MATCH('FILTERED DATA'!D$2,DATABASE!$B$2:$AA$2,0))</f>
        <v>NYEBA JACOB</v>
      </c>
      <c r="E4" t="str">
        <f t="array" ref="E4">INDEX(DATABASE!$B$3:$Y$229,SMALL(IF(($B$3=DATABASE!$F$3:$F$228),MATCH(ROW(DATABASE!$F$3:$F$228),ROW(DATABASE!$F$3:$F$228),0)),ROWS('FILTERED DATA'!$M$3:O4)),MATCH('FILTERED DATA'!E$2,DATABASE!$B$2:$AA$2,0))</f>
        <v>SAKPKINJ188</v>
      </c>
      <c r="F4" t="str">
        <f t="array" ref="F4">INDEX(DATABASE!$B$3:$Y$229,SMALL(IF(($B$3=DATABASE!$F$3:$F$228),MATCH(ROW(DATABASE!$F$3:$F$228),ROW(DATABASE!$F$3:$F$228),0)),ROWS('FILTERED DATA'!$M$3:P4)),MATCH('FILTERED DATA'!F$2,DATABASE!$B$2:$AA$2,0))</f>
        <v>LIYASOL</v>
      </c>
      <c r="G4" t="str">
        <f t="array" ref="G4">INDEX(DATABASE!$B$3:$Y$229,SMALL(IF(($B$3=DATABASE!$F$3:$F$228),MATCH(ROW(DATABASE!$F$3:$F$228),ROW(DATABASE!$F$3:$F$228),0)),ROWS('FILTERED DATA'!$M$3:Q4)),MATCH('FILTERED DATA'!G$2,DATABASE!$B$2:$AA$2,0))</f>
        <v>KIYARYII</v>
      </c>
      <c r="H4" t="str">
        <f t="array" ref="H4">INDEX(DATABASE!$B$3:$Y$229,SMALL(IF(($B$3=DATABASE!$F$3:$F$228),MATCH(ROW(DATABASE!$F$3:$F$228),ROW(DATABASE!$F$3:$F$228),0)),ROWS('FILTERED DATA'!$M$3:R4)),MATCH('FILTERED DATA'!H$2,DATABASE!$B$2:$AA$2,0))</f>
        <v>MALE</v>
      </c>
      <c r="I4" t="str">
        <f t="array" ref="I4">INDEX(DATABASE!$B$3:$Y$229,SMALL(IF(($B$3=DATABASE!$F$3:$F$228),MATCH(ROW(DATABASE!$F$3:$F$228),ROW(DATABASE!$F$3:$F$228),0)),ROWS('FILTERED DATA'!$M$3:S4)),MATCH('FILTERED DATA'!I$2,DATABASE!$B$2:$AA$2,0))</f>
        <v>-</v>
      </c>
      <c r="J4">
        <f t="array" ref="J4">INDEX(DATABASE!$B$3:$Y$229,SMALL(IF(($B$3=DATABASE!$F$3:$F$228),MATCH(ROW(DATABASE!$F$3:$F$228),ROW(DATABASE!$F$3:$F$228),0)),ROWS('FILTERED DATA'!$M$3:T4)),MATCH('FILTERED DATA'!J$2,DATABASE!$B$2:$AA$2,0))</f>
        <v>0</v>
      </c>
      <c r="K4">
        <f t="array" ref="K4">INDEX(DATABASE!$B$3:$Y$229,SMALL(IF(($B$3=DATABASE!$F$3:$F$228),MATCH(ROW(DATABASE!$F$3:$F$228),ROW(DATABASE!$F$3:$F$228),0)),ROWS('FILTERED DATA'!$M$3:U4)),MATCH('FILTERED DATA'!K$2,DATABASE!$B$2:$AA$2,0))</f>
        <v>1</v>
      </c>
      <c r="L4">
        <f t="array" ref="L4">INDEX(DATABASE!$B$3:$Y$229,SMALL(IF(($B$3=DATABASE!$F$3:$F$228),MATCH(ROW(DATABASE!$F$3:$F$228),ROW(DATABASE!$F$3:$F$228),0)),ROWS('FILTERED DATA'!$M$3:V4)),MATCH('FILTERED DATA'!L$2,DATABASE!$B$2:$AA$2,0))</f>
        <v>1</v>
      </c>
      <c r="M4" t="e">
        <f t="array" ref="M4">INDEX(DATABASE!$B$3:$Y$229,SMALL(IF(($B$3=DATABASE!$F$3:$F$228),MATCH(ROW(DATABASE!$F$3:$F$228),ROW(DATABASE!$F$3:$F$228),0)),ROWS('FILTERED DATA'!$M$3:W4)),MATCH('FILTERED DATA'!M$2,DATABASE!$B$2:$AA$2,0))</f>
        <v>#N/A</v>
      </c>
      <c r="N4">
        <f t="array" ref="N4">INDEX(DATABASE!$B$3:$Y$229,SMALL(IF(($B$3=DATABASE!$F$3:$F$228),MATCH(ROW(DATABASE!$F$3:$F$228),ROW(DATABASE!$F$3:$F$228),0)),ROWS('FILTERED DATA'!$M$3:X4)),MATCH('FILTERED DATA'!N$2,DATABASE!$B$2:$AA$2,0))</f>
        <v>2</v>
      </c>
      <c r="O4">
        <f t="array" ref="O4">INDEX(DATABASE!$B$3:$Y$229,SMALL(IF(($B$3=DATABASE!$F$3:$F$228),MATCH(ROW(DATABASE!$F$3:$F$228),ROW(DATABASE!$F$3:$F$228),0)),ROWS('FILTERED DATA'!$M$3:Y4)),MATCH('FILTERED DATA'!O$2,DATABASE!$B$2:$AA$2,0))</f>
        <v>200</v>
      </c>
      <c r="P4">
        <f t="array" ref="P4">INDEX(DATABASE!$B$3:$Y$229,SMALL(IF(($B$3=DATABASE!$F$3:$F$228),MATCH(ROW(DATABASE!$F$3:$F$228),ROW(DATABASE!$F$3:$F$228),0)),ROWS('FILTERED DATA'!$M$3:Z4)),MATCH('FILTERED DATA'!P$2,DATABASE!$B$2:$AA$2,0))</f>
        <v>2</v>
      </c>
      <c r="Q4">
        <f t="array" ref="Q4">INDEX(DATABASE!$B$3:$Y$229,SMALL(IF(($B$3=DATABASE!$F$3:$F$228),MATCH(ROW(DATABASE!$F$3:$F$228),ROW(DATABASE!$F$3:$F$228),0)),ROWS('FILTERED DATA'!$M$3:AA4)),MATCH('FILTERED DATA'!Q$2,DATABASE!$B$2:$AA$2,0))</f>
        <v>1</v>
      </c>
      <c r="R4">
        <f t="array" ref="R4">INDEX(DATABASE!$B$3:$Y$229,SMALL(IF(($B$3=DATABASE!$F$3:$F$228),MATCH(ROW(DATABASE!$F$3:$F$228),ROW(DATABASE!$F$3:$F$228),0)),ROWS('FILTERED DATA'!$M$3:AB4)),MATCH('FILTERED DATA'!R$2,DATABASE!$B$2:$AA$2,0))</f>
        <v>0</v>
      </c>
      <c r="S4" t="e">
        <f t="array" ref="S4">INDEX(DATABASE!$B$3:$Y$229,SMALL(IF(($B$3=DATABASE!$F$3:$F$228),MATCH(ROW(DATABASE!$F$3:$F$228),ROW(DATABASE!$F$3:$F$228),0)),ROWS('FILTERED DATA'!$M$3:AC4)),MATCH('FILTERED DATA'!S$2,DATABASE!$B$2:$AA$2,0))</f>
        <v>#REF!</v>
      </c>
    </row>
    <row r="5" spans="2:19" x14ac:dyDescent="0.35">
      <c r="C5" t="str">
        <f t="array" ref="C5">INDEX(DATABASE!$B$3:$Y$229,SMALL(IF(($B$3=DATABASE!$F$3:$F$228),MATCH(ROW(DATABASE!$F$3:$F$228),ROW(DATABASE!$F$3:$F$228),0)),ROWS('FILTERED DATA'!$M$3:M5)),MATCH('FILTERED DATA'!C$2,DATABASE!$B$2:$AA$2,0))</f>
        <v>KPASASINI</v>
      </c>
      <c r="D5" t="str">
        <f t="array" ref="D5">INDEX(DATABASE!$B$3:$Y$229,SMALL(IF(($B$3=DATABASE!$F$3:$F$228),MATCH(ROW(DATABASE!$F$3:$F$228),ROW(DATABASE!$F$3:$F$228),0)),ROWS('FILTERED DATA'!$M$3:N5)),MATCH('FILTERED DATA'!D$2,DATABASE!$B$2:$AA$2,0))</f>
        <v>NYEBA JACOB</v>
      </c>
      <c r="E5" t="str">
        <f t="array" ref="E5">INDEX(DATABASE!$B$3:$Y$229,SMALL(IF(($B$3=DATABASE!$F$3:$F$228),MATCH(ROW(DATABASE!$F$3:$F$228),ROW(DATABASE!$F$3:$F$228),0)),ROWS('FILTERED DATA'!$M$3:O5)),MATCH('FILTERED DATA'!E$2,DATABASE!$B$2:$AA$2,0))</f>
        <v>SAKPDINJ189</v>
      </c>
      <c r="F5" t="str">
        <f t="array" ref="F5">INDEX(DATABASE!$B$3:$Y$229,SMALL(IF(($B$3=DATABASE!$F$3:$F$228),MATCH(ROW(DATABASE!$F$3:$F$228),ROW(DATABASE!$F$3:$F$228),0)),ROWS('FILTERED DATA'!$M$3:P5)),MATCH('FILTERED DATA'!F$2,DATABASE!$B$2:$AA$2,0))</f>
        <v>MAKPAJOR</v>
      </c>
      <c r="G5" t="str">
        <f t="array" ref="G5">INDEX(DATABASE!$B$3:$Y$229,SMALL(IF(($B$3=DATABASE!$F$3:$F$228),MATCH(ROW(DATABASE!$F$3:$F$228),ROW(DATABASE!$F$3:$F$228),0)),ROWS('FILTERED DATA'!$M$3:Q5)),MATCH('FILTERED DATA'!G$2,DATABASE!$B$2:$AA$2,0))</f>
        <v>DINBO</v>
      </c>
      <c r="H5" t="str">
        <f t="array" ref="H5">INDEX(DATABASE!$B$3:$Y$229,SMALL(IF(($B$3=DATABASE!$F$3:$F$228),MATCH(ROW(DATABASE!$F$3:$F$228),ROW(DATABASE!$F$3:$F$228),0)),ROWS('FILTERED DATA'!$M$3:R5)),MATCH('FILTERED DATA'!H$2,DATABASE!$B$2:$AA$2,0))</f>
        <v>MALE</v>
      </c>
      <c r="I5" t="str">
        <f t="array" ref="I5">INDEX(DATABASE!$B$3:$Y$229,SMALL(IF(($B$3=DATABASE!$F$3:$F$228),MATCH(ROW(DATABASE!$F$3:$F$228),ROW(DATABASE!$F$3:$F$228),0)),ROWS('FILTERED DATA'!$M$3:S5)),MATCH('FILTERED DATA'!I$2,DATABASE!$B$2:$AA$2,0))</f>
        <v>-</v>
      </c>
      <c r="J5">
        <f t="array" ref="J5">INDEX(DATABASE!$B$3:$Y$229,SMALL(IF(($B$3=DATABASE!$F$3:$F$228),MATCH(ROW(DATABASE!$F$3:$F$228),ROW(DATABASE!$F$3:$F$228),0)),ROWS('FILTERED DATA'!$M$3:T5)),MATCH('FILTERED DATA'!J$2,DATABASE!$B$2:$AA$2,0))</f>
        <v>0</v>
      </c>
      <c r="K5">
        <f t="array" ref="K5">INDEX(DATABASE!$B$3:$Y$229,SMALL(IF(($B$3=DATABASE!$F$3:$F$228),MATCH(ROW(DATABASE!$F$3:$F$228),ROW(DATABASE!$F$3:$F$228),0)),ROWS('FILTERED DATA'!$M$3:U5)),MATCH('FILTERED DATA'!K$2,DATABASE!$B$2:$AA$2,0))</f>
        <v>2</v>
      </c>
      <c r="L5">
        <f t="array" ref="L5">INDEX(DATABASE!$B$3:$Y$229,SMALL(IF(($B$3=DATABASE!$F$3:$F$228),MATCH(ROW(DATABASE!$F$3:$F$228),ROW(DATABASE!$F$3:$F$228),0)),ROWS('FILTERED DATA'!$M$3:V5)),MATCH('FILTERED DATA'!L$2,DATABASE!$B$2:$AA$2,0))</f>
        <v>2</v>
      </c>
      <c r="M5" t="e">
        <f t="array" ref="M5">INDEX(DATABASE!$B$3:$Y$229,SMALL(IF(($B$3=DATABASE!$F$3:$F$228),MATCH(ROW(DATABASE!$F$3:$F$228),ROW(DATABASE!$F$3:$F$228),0)),ROWS('FILTERED DATA'!$M$3:W5)),MATCH('FILTERED DATA'!M$2,DATABASE!$B$2:$AA$2,0))</f>
        <v>#N/A</v>
      </c>
      <c r="N5">
        <f t="array" ref="N5">INDEX(DATABASE!$B$3:$Y$229,SMALL(IF(($B$3=DATABASE!$F$3:$F$228),MATCH(ROW(DATABASE!$F$3:$F$228),ROW(DATABASE!$F$3:$F$228),0)),ROWS('FILTERED DATA'!$M$3:X5)),MATCH('FILTERED DATA'!N$2,DATABASE!$B$2:$AA$2,0))</f>
        <v>7</v>
      </c>
      <c r="O5">
        <f t="array" ref="O5">INDEX(DATABASE!$B$3:$Y$229,SMALL(IF(($B$3=DATABASE!$F$3:$F$228),MATCH(ROW(DATABASE!$F$3:$F$228),ROW(DATABASE!$F$3:$F$228),0)),ROWS('FILTERED DATA'!$M$3:Y5)),MATCH('FILTERED DATA'!O$2,DATABASE!$B$2:$AA$2,0))</f>
        <v>700</v>
      </c>
      <c r="P5">
        <f t="array" ref="P5">INDEX(DATABASE!$B$3:$Y$229,SMALL(IF(($B$3=DATABASE!$F$3:$F$228),MATCH(ROW(DATABASE!$F$3:$F$228),ROW(DATABASE!$F$3:$F$228),0)),ROWS('FILTERED DATA'!$M$3:Z5)),MATCH('FILTERED DATA'!P$2,DATABASE!$B$2:$AA$2,0))</f>
        <v>10</v>
      </c>
      <c r="Q5">
        <f t="array" ref="Q5">INDEX(DATABASE!$B$3:$Y$229,SMALL(IF(($B$3=DATABASE!$F$3:$F$228),MATCH(ROW(DATABASE!$F$3:$F$228),ROW(DATABASE!$F$3:$F$228),0)),ROWS('FILTERED DATA'!$M$3:AA5)),MATCH('FILTERED DATA'!Q$2,DATABASE!$B$2:$AA$2,0))</f>
        <v>2</v>
      </c>
      <c r="R5">
        <f t="array" ref="R5">INDEX(DATABASE!$B$3:$Y$229,SMALL(IF(($B$3=DATABASE!$F$3:$F$228),MATCH(ROW(DATABASE!$F$3:$F$228),ROW(DATABASE!$F$3:$F$228),0)),ROWS('FILTERED DATA'!$M$3:AB5)),MATCH('FILTERED DATA'!R$2,DATABASE!$B$2:$AA$2,0))</f>
        <v>0</v>
      </c>
      <c r="S5" t="e">
        <f t="array" ref="S5">INDEX(DATABASE!$B$3:$Y$229,SMALL(IF(($B$3=DATABASE!$F$3:$F$228),MATCH(ROW(DATABASE!$F$3:$F$228),ROW(DATABASE!$F$3:$F$228),0)),ROWS('FILTERED DATA'!$M$3:AC5)),MATCH('FILTERED DATA'!S$2,DATABASE!$B$2:$AA$2,0))</f>
        <v>#REF!</v>
      </c>
    </row>
    <row r="6" spans="2:19" x14ac:dyDescent="0.35">
      <c r="C6" t="str">
        <f t="array" ref="C6">INDEX(DATABASE!$B$3:$Y$229,SMALL(IF(($B$3=DATABASE!$F$3:$F$228),MATCH(ROW(DATABASE!$F$3:$F$228),ROW(DATABASE!$F$3:$F$228),0)),ROWS('FILTERED DATA'!$M$3:M6)),MATCH('FILTERED DATA'!C$2,DATABASE!$B$2:$AA$2,0))</f>
        <v>KPASASINI</v>
      </c>
      <c r="D6" t="str">
        <f t="array" ref="D6">INDEX(DATABASE!$B$3:$Y$229,SMALL(IF(($B$3=DATABASE!$F$3:$F$228),MATCH(ROW(DATABASE!$F$3:$F$228),ROW(DATABASE!$F$3:$F$228),0)),ROWS('FILTERED DATA'!$M$3:N6)),MATCH('FILTERED DATA'!D$2,DATABASE!$B$2:$AA$2,0))</f>
        <v>NYEBA JACOB</v>
      </c>
      <c r="E6" t="str">
        <f t="array" ref="E6">INDEX(DATABASE!$B$3:$Y$229,SMALL(IF(($B$3=DATABASE!$F$3:$F$228),MATCH(ROW(DATABASE!$F$3:$F$228),ROW(DATABASE!$F$3:$F$228),0)),ROWS('FILTERED DATA'!$M$3:O6)),MATCH('FILTERED DATA'!E$2,DATABASE!$B$2:$AA$2,0))</f>
        <v>SAKPERNJ190</v>
      </c>
      <c r="F6" t="str">
        <f t="array" ref="F6">INDEX(DATABASE!$B$3:$Y$229,SMALL(IF(($B$3=DATABASE!$F$3:$F$228),MATCH(ROW(DATABASE!$F$3:$F$228),ROW(DATABASE!$F$3:$F$228),0)),ROWS('FILTERED DATA'!$M$3:P6)),MATCH('FILTERED DATA'!F$2,DATABASE!$B$2:$AA$2,0))</f>
        <v>LIYAJOL</v>
      </c>
      <c r="G6" t="str">
        <f t="array" ref="G6">INDEX(DATABASE!$B$3:$Y$229,SMALL(IF(($B$3=DATABASE!$F$3:$F$228),MATCH(ROW(DATABASE!$F$3:$F$228),ROW(DATABASE!$F$3:$F$228),0)),ROWS('FILTERED DATA'!$M$3:Q6)),MATCH('FILTERED DATA'!G$2,DATABASE!$B$2:$AA$2,0))</f>
        <v>ERNEST</v>
      </c>
      <c r="H6" t="str">
        <f t="array" ref="H6">INDEX(DATABASE!$B$3:$Y$229,SMALL(IF(($B$3=DATABASE!$F$3:$F$228),MATCH(ROW(DATABASE!$F$3:$F$228),ROW(DATABASE!$F$3:$F$228),0)),ROWS('FILTERED DATA'!$M$3:R6)),MATCH('FILTERED DATA'!H$2,DATABASE!$B$2:$AA$2,0))</f>
        <v>MALE</v>
      </c>
      <c r="I6" t="str">
        <f t="array" ref="I6">INDEX(DATABASE!$B$3:$Y$229,SMALL(IF(($B$3=DATABASE!$F$3:$F$228),MATCH(ROW(DATABASE!$F$3:$F$228),ROW(DATABASE!$F$3:$F$228),0)),ROWS('FILTERED DATA'!$M$3:S6)),MATCH('FILTERED DATA'!I$2,DATABASE!$B$2:$AA$2,0))</f>
        <v>-</v>
      </c>
      <c r="J6">
        <f t="array" ref="J6">INDEX(DATABASE!$B$3:$Y$229,SMALL(IF(($B$3=DATABASE!$F$3:$F$228),MATCH(ROW(DATABASE!$F$3:$F$228),ROW(DATABASE!$F$3:$F$228),0)),ROWS('FILTERED DATA'!$M$3:T6)),MATCH('FILTERED DATA'!J$2,DATABASE!$B$2:$AA$2,0))</f>
        <v>0</v>
      </c>
      <c r="K6">
        <f t="array" ref="K6">INDEX(DATABASE!$B$3:$Y$229,SMALL(IF(($B$3=DATABASE!$F$3:$F$228),MATCH(ROW(DATABASE!$F$3:$F$228),ROW(DATABASE!$F$3:$F$228),0)),ROWS('FILTERED DATA'!$M$3:U6)),MATCH('FILTERED DATA'!K$2,DATABASE!$B$2:$AA$2,0))</f>
        <v>1</v>
      </c>
      <c r="L6">
        <f t="array" ref="L6">INDEX(DATABASE!$B$3:$Y$229,SMALL(IF(($B$3=DATABASE!$F$3:$F$228),MATCH(ROW(DATABASE!$F$3:$F$228),ROW(DATABASE!$F$3:$F$228),0)),ROWS('FILTERED DATA'!$M$3:V6)),MATCH('FILTERED DATA'!L$2,DATABASE!$B$2:$AA$2,0))</f>
        <v>1</v>
      </c>
      <c r="M6" t="e">
        <f t="array" ref="M6">INDEX(DATABASE!$B$3:$Y$229,SMALL(IF(($B$3=DATABASE!$F$3:$F$228),MATCH(ROW(DATABASE!$F$3:$F$228),ROW(DATABASE!$F$3:$F$228),0)),ROWS('FILTERED DATA'!$M$3:W6)),MATCH('FILTERED DATA'!M$2,DATABASE!$B$2:$AA$2,0))</f>
        <v>#N/A</v>
      </c>
      <c r="N6">
        <f t="array" ref="N6">INDEX(DATABASE!$B$3:$Y$229,SMALL(IF(($B$3=DATABASE!$F$3:$F$228),MATCH(ROW(DATABASE!$F$3:$F$228),ROW(DATABASE!$F$3:$F$228),0)),ROWS('FILTERED DATA'!$M$3:X6)),MATCH('FILTERED DATA'!N$2,DATABASE!$B$2:$AA$2,0))</f>
        <v>5</v>
      </c>
      <c r="O6">
        <f t="array" ref="O6">INDEX(DATABASE!$B$3:$Y$229,SMALL(IF(($B$3=DATABASE!$F$3:$F$228),MATCH(ROW(DATABASE!$F$3:$F$228),ROW(DATABASE!$F$3:$F$228),0)),ROWS('FILTERED DATA'!$M$3:Y6)),MATCH('FILTERED DATA'!O$2,DATABASE!$B$2:$AA$2,0))</f>
        <v>500</v>
      </c>
      <c r="P6">
        <f t="array" ref="P6">INDEX(DATABASE!$B$3:$Y$229,SMALL(IF(($B$3=DATABASE!$F$3:$F$228),MATCH(ROW(DATABASE!$F$3:$F$228),ROW(DATABASE!$F$3:$F$228),0)),ROWS('FILTERED DATA'!$M$3:Z6)),MATCH('FILTERED DATA'!P$2,DATABASE!$B$2:$AA$2,0))</f>
        <v>7</v>
      </c>
      <c r="Q6">
        <f t="array" ref="Q6">INDEX(DATABASE!$B$3:$Y$229,SMALL(IF(($B$3=DATABASE!$F$3:$F$228),MATCH(ROW(DATABASE!$F$3:$F$228),ROW(DATABASE!$F$3:$F$228),0)),ROWS('FILTERED DATA'!$M$3:AA6)),MATCH('FILTERED DATA'!Q$2,DATABASE!$B$2:$AA$2,0))</f>
        <v>1</v>
      </c>
      <c r="R6">
        <f t="array" ref="R6">INDEX(DATABASE!$B$3:$Y$229,SMALL(IF(($B$3=DATABASE!$F$3:$F$228),MATCH(ROW(DATABASE!$F$3:$F$228),ROW(DATABASE!$F$3:$F$228),0)),ROWS('FILTERED DATA'!$M$3:AB6)),MATCH('FILTERED DATA'!R$2,DATABASE!$B$2:$AA$2,0))</f>
        <v>0</v>
      </c>
      <c r="S6" t="e">
        <f t="array" ref="S6">INDEX(DATABASE!$B$3:$Y$229,SMALL(IF(($B$3=DATABASE!$F$3:$F$228),MATCH(ROW(DATABASE!$F$3:$F$228),ROW(DATABASE!$F$3:$F$228),0)),ROWS('FILTERED DATA'!$M$3:AC6)),MATCH('FILTERED DATA'!S$2,DATABASE!$B$2:$AA$2,0))</f>
        <v>#REF!</v>
      </c>
    </row>
    <row r="7" spans="2:19" x14ac:dyDescent="0.35">
      <c r="C7" t="str">
        <f t="array" ref="C7">INDEX(DATABASE!$B$3:$Y$229,SMALL(IF(($B$3=DATABASE!$F$3:$F$228),MATCH(ROW(DATABASE!$F$3:$F$228),ROW(DATABASE!$F$3:$F$228),0)),ROWS('FILTERED DATA'!$M$3:M7)),MATCH('FILTERED DATA'!C$2,DATABASE!$B$2:$AA$2,0))</f>
        <v>KPASASINI</v>
      </c>
      <c r="D7" t="str">
        <f t="array" ref="D7">INDEX(DATABASE!$B$3:$Y$229,SMALL(IF(($B$3=DATABASE!$F$3:$F$228),MATCH(ROW(DATABASE!$F$3:$F$228),ROW(DATABASE!$F$3:$F$228),0)),ROWS('FILTERED DATA'!$M$3:N7)),MATCH('FILTERED DATA'!D$2,DATABASE!$B$2:$AA$2,0))</f>
        <v>NYEBA JACOB</v>
      </c>
      <c r="E7" t="str">
        <f t="array" ref="E7">INDEX(DATABASE!$B$3:$Y$229,SMALL(IF(($B$3=DATABASE!$F$3:$F$228),MATCH(ROW(DATABASE!$F$3:$F$228),ROW(DATABASE!$F$3:$F$228),0)),ROWS('FILTERED DATA'!$M$3:O7)),MATCH('FILTERED DATA'!E$2,DATABASE!$B$2:$AA$2,0))</f>
        <v>SAKPBINJ191</v>
      </c>
      <c r="F7" t="str">
        <f t="array" ref="F7">INDEX(DATABASE!$B$3:$Y$229,SMALL(IF(($B$3=DATABASE!$F$3:$F$228),MATCH(ROW(DATABASE!$F$3:$F$228),ROW(DATABASE!$F$3:$F$228),0)),ROWS('FILTERED DATA'!$M$3:P7)),MATCH('FILTERED DATA'!F$2,DATABASE!$B$2:$AA$2,0))</f>
        <v>MDAGAN</v>
      </c>
      <c r="G7" t="str">
        <f t="array" ref="G7">INDEX(DATABASE!$B$3:$Y$229,SMALL(IF(($B$3=DATABASE!$F$3:$F$228),MATCH(ROW(DATABASE!$F$3:$F$228),ROW(DATABASE!$F$3:$F$228),0)),ROWS('FILTERED DATA'!$M$3:Q7)),MATCH('FILTERED DATA'!G$2,DATABASE!$B$2:$AA$2,0))</f>
        <v>BISMARK</v>
      </c>
      <c r="H7" t="str">
        <f t="array" ref="H7">INDEX(DATABASE!$B$3:$Y$229,SMALL(IF(($B$3=DATABASE!$F$3:$F$228),MATCH(ROW(DATABASE!$F$3:$F$228),ROW(DATABASE!$F$3:$F$228),0)),ROWS('FILTERED DATA'!$M$3:R7)),MATCH('FILTERED DATA'!H$2,DATABASE!$B$2:$AA$2,0))</f>
        <v>MALE</v>
      </c>
      <c r="I7" t="str">
        <f t="array" ref="I7">INDEX(DATABASE!$B$3:$Y$229,SMALL(IF(($B$3=DATABASE!$F$3:$F$228),MATCH(ROW(DATABASE!$F$3:$F$228),ROW(DATABASE!$F$3:$F$228),0)),ROWS('FILTERED DATA'!$M$3:S7)),MATCH('FILTERED DATA'!I$2,DATABASE!$B$2:$AA$2,0))</f>
        <v>0553823529</v>
      </c>
      <c r="J7">
        <f t="array" ref="J7">INDEX(DATABASE!$B$3:$Y$229,SMALL(IF(($B$3=DATABASE!$F$3:$F$228),MATCH(ROW(DATABASE!$F$3:$F$228),ROW(DATABASE!$F$3:$F$228),0)),ROWS('FILTERED DATA'!$M$3:T7)),MATCH('FILTERED DATA'!J$2,DATABASE!$B$2:$AA$2,0))</f>
        <v>0</v>
      </c>
      <c r="K7">
        <f t="array" ref="K7">INDEX(DATABASE!$B$3:$Y$229,SMALL(IF(($B$3=DATABASE!$F$3:$F$228),MATCH(ROW(DATABASE!$F$3:$F$228),ROW(DATABASE!$F$3:$F$228),0)),ROWS('FILTERED DATA'!$M$3:U7)),MATCH('FILTERED DATA'!K$2,DATABASE!$B$2:$AA$2,0))</f>
        <v>1</v>
      </c>
      <c r="L7">
        <f t="array" ref="L7">INDEX(DATABASE!$B$3:$Y$229,SMALL(IF(($B$3=DATABASE!$F$3:$F$228),MATCH(ROW(DATABASE!$F$3:$F$228),ROW(DATABASE!$F$3:$F$228),0)),ROWS('FILTERED DATA'!$M$3:V7)),MATCH('FILTERED DATA'!L$2,DATABASE!$B$2:$AA$2,0))</f>
        <v>1</v>
      </c>
      <c r="M7" t="e">
        <f t="array" ref="M7">INDEX(DATABASE!$B$3:$Y$229,SMALL(IF(($B$3=DATABASE!$F$3:$F$228),MATCH(ROW(DATABASE!$F$3:$F$228),ROW(DATABASE!$F$3:$F$228),0)),ROWS('FILTERED DATA'!$M$3:W7)),MATCH('FILTERED DATA'!M$2,DATABASE!$B$2:$AA$2,0))</f>
        <v>#N/A</v>
      </c>
      <c r="N7">
        <f t="array" ref="N7">INDEX(DATABASE!$B$3:$Y$229,SMALL(IF(($B$3=DATABASE!$F$3:$F$228),MATCH(ROW(DATABASE!$F$3:$F$228),ROW(DATABASE!$F$3:$F$228),0)),ROWS('FILTERED DATA'!$M$3:X7)),MATCH('FILTERED DATA'!N$2,DATABASE!$B$2:$AA$2,0))</f>
        <v>7</v>
      </c>
      <c r="O7">
        <f t="array" ref="O7">INDEX(DATABASE!$B$3:$Y$229,SMALL(IF(($B$3=DATABASE!$F$3:$F$228),MATCH(ROW(DATABASE!$F$3:$F$228),ROW(DATABASE!$F$3:$F$228),0)),ROWS('FILTERED DATA'!$M$3:Y7)),MATCH('FILTERED DATA'!O$2,DATABASE!$B$2:$AA$2,0))</f>
        <v>700</v>
      </c>
      <c r="P7">
        <f t="array" ref="P7">INDEX(DATABASE!$B$3:$Y$229,SMALL(IF(($B$3=DATABASE!$F$3:$F$228),MATCH(ROW(DATABASE!$F$3:$F$228),ROW(DATABASE!$F$3:$F$228),0)),ROWS('FILTERED DATA'!$M$3:Z7)),MATCH('FILTERED DATA'!P$2,DATABASE!$B$2:$AA$2,0))</f>
        <v>9</v>
      </c>
      <c r="Q7">
        <f t="array" ref="Q7">INDEX(DATABASE!$B$3:$Y$229,SMALL(IF(($B$3=DATABASE!$F$3:$F$228),MATCH(ROW(DATABASE!$F$3:$F$228),ROW(DATABASE!$F$3:$F$228),0)),ROWS('FILTERED DATA'!$M$3:AA7)),MATCH('FILTERED DATA'!Q$2,DATABASE!$B$2:$AA$2,0))</f>
        <v>1</v>
      </c>
      <c r="R7">
        <f t="array" ref="R7">INDEX(DATABASE!$B$3:$Y$229,SMALL(IF(($B$3=DATABASE!$F$3:$F$228),MATCH(ROW(DATABASE!$F$3:$F$228),ROW(DATABASE!$F$3:$F$228),0)),ROWS('FILTERED DATA'!$M$3:AB7)),MATCH('FILTERED DATA'!R$2,DATABASE!$B$2:$AA$2,0))</f>
        <v>0</v>
      </c>
      <c r="S7" t="e">
        <f t="array" ref="S7">INDEX(DATABASE!$B$3:$Y$229,SMALL(IF(($B$3=DATABASE!$F$3:$F$228),MATCH(ROW(DATABASE!$F$3:$F$228),ROW(DATABASE!$F$3:$F$228),0)),ROWS('FILTERED DATA'!$M$3:AC7)),MATCH('FILTERED DATA'!S$2,DATABASE!$B$2:$AA$2,0))</f>
        <v>#REF!</v>
      </c>
    </row>
    <row r="8" spans="2:19" x14ac:dyDescent="0.35">
      <c r="C8" t="str">
        <f t="array" ref="C8">INDEX(DATABASE!$B$3:$Y$229,SMALL(IF(($B$3=DATABASE!$F$3:$F$228),MATCH(ROW(DATABASE!$F$3:$F$228),ROW(DATABASE!$F$3:$F$228),0)),ROWS('FILTERED DATA'!$M$3:M8)),MATCH('FILTERED DATA'!C$2,DATABASE!$B$2:$AA$2,0))</f>
        <v>KPASASINI</v>
      </c>
      <c r="D8" t="str">
        <f t="array" ref="D8">INDEX(DATABASE!$B$3:$Y$229,SMALL(IF(($B$3=DATABASE!$F$3:$F$228),MATCH(ROW(DATABASE!$F$3:$F$228),ROW(DATABASE!$F$3:$F$228),0)),ROWS('FILTERED DATA'!$M$3:N8)),MATCH('FILTERED DATA'!D$2,DATABASE!$B$2:$AA$2,0))</f>
        <v>NYEBA JACOB</v>
      </c>
      <c r="E8" t="str">
        <f t="array" ref="E8">INDEX(DATABASE!$B$3:$Y$229,SMALL(IF(($B$3=DATABASE!$F$3:$F$228),MATCH(ROW(DATABASE!$F$3:$F$228),ROW(DATABASE!$F$3:$F$228),0)),ROWS('FILTERED DATA'!$M$3:O8)),MATCH('FILTERED DATA'!E$2,DATABASE!$B$2:$AA$2,0))</f>
        <v>SAKPABNJ192</v>
      </c>
      <c r="F8" t="str">
        <f t="array" ref="F8">INDEX(DATABASE!$B$3:$Y$229,SMALL(IF(($B$3=DATABASE!$F$3:$F$228),MATCH(ROW(DATABASE!$F$3:$F$228),ROW(DATABASE!$F$3:$F$228),0)),ROWS('FILTERED DATA'!$M$3:P8)),MATCH('FILTERED DATA'!F$2,DATABASE!$B$2:$AA$2,0))</f>
        <v>GMASINBON</v>
      </c>
      <c r="G8" t="str">
        <f t="array" ref="G8">INDEX(DATABASE!$B$3:$Y$229,SMALL(IF(($B$3=DATABASE!$F$3:$F$228),MATCH(ROW(DATABASE!$F$3:$F$228),ROW(DATABASE!$F$3:$F$228),0)),ROWS('FILTERED DATA'!$M$3:Q8)),MATCH('FILTERED DATA'!G$2,DATABASE!$B$2:$AA$2,0))</f>
        <v>ABRAHAM</v>
      </c>
      <c r="H8" t="str">
        <f t="array" ref="H8">INDEX(DATABASE!$B$3:$Y$229,SMALL(IF(($B$3=DATABASE!$F$3:$F$228),MATCH(ROW(DATABASE!$F$3:$F$228),ROW(DATABASE!$F$3:$F$228),0)),ROWS('FILTERED DATA'!$M$3:R8)),MATCH('FILTERED DATA'!H$2,DATABASE!$B$2:$AA$2,0))</f>
        <v>MALE</v>
      </c>
      <c r="I8" t="str">
        <f t="array" ref="I8">INDEX(DATABASE!$B$3:$Y$229,SMALL(IF(($B$3=DATABASE!$F$3:$F$228),MATCH(ROW(DATABASE!$F$3:$F$228),ROW(DATABASE!$F$3:$F$228),0)),ROWS('FILTERED DATA'!$M$3:S8)),MATCH('FILTERED DATA'!I$2,DATABASE!$B$2:$AA$2,0))</f>
        <v>-</v>
      </c>
      <c r="J8">
        <f t="array" ref="J8">INDEX(DATABASE!$B$3:$Y$229,SMALL(IF(($B$3=DATABASE!$F$3:$F$228),MATCH(ROW(DATABASE!$F$3:$F$228),ROW(DATABASE!$F$3:$F$228),0)),ROWS('FILTERED DATA'!$M$3:T8)),MATCH('FILTERED DATA'!J$2,DATABASE!$B$2:$AA$2,0))</f>
        <v>0</v>
      </c>
      <c r="K8">
        <f t="array" ref="K8">INDEX(DATABASE!$B$3:$Y$229,SMALL(IF(($B$3=DATABASE!$F$3:$F$228),MATCH(ROW(DATABASE!$F$3:$F$228),ROW(DATABASE!$F$3:$F$228),0)),ROWS('FILTERED DATA'!$M$3:U8)),MATCH('FILTERED DATA'!K$2,DATABASE!$B$2:$AA$2,0))</f>
        <v>1</v>
      </c>
      <c r="L8">
        <f t="array" ref="L8">INDEX(DATABASE!$B$3:$Y$229,SMALL(IF(($B$3=DATABASE!$F$3:$F$228),MATCH(ROW(DATABASE!$F$3:$F$228),ROW(DATABASE!$F$3:$F$228),0)),ROWS('FILTERED DATA'!$M$3:V8)),MATCH('FILTERED DATA'!L$2,DATABASE!$B$2:$AA$2,0))</f>
        <v>1</v>
      </c>
      <c r="M8" t="e">
        <f t="array" ref="M8">INDEX(DATABASE!$B$3:$Y$229,SMALL(IF(($B$3=DATABASE!$F$3:$F$228),MATCH(ROW(DATABASE!$F$3:$F$228),ROW(DATABASE!$F$3:$F$228),0)),ROWS('FILTERED DATA'!$M$3:W8)),MATCH('FILTERED DATA'!M$2,DATABASE!$B$2:$AA$2,0))</f>
        <v>#N/A</v>
      </c>
      <c r="N8">
        <f t="array" ref="N8">INDEX(DATABASE!$B$3:$Y$229,SMALL(IF(($B$3=DATABASE!$F$3:$F$228),MATCH(ROW(DATABASE!$F$3:$F$228),ROW(DATABASE!$F$3:$F$228),0)),ROWS('FILTERED DATA'!$M$3:X8)),MATCH('FILTERED DATA'!N$2,DATABASE!$B$2:$AA$2,0))</f>
        <v>4</v>
      </c>
      <c r="O8">
        <f t="array" ref="O8">INDEX(DATABASE!$B$3:$Y$229,SMALL(IF(($B$3=DATABASE!$F$3:$F$228),MATCH(ROW(DATABASE!$F$3:$F$228),ROW(DATABASE!$F$3:$F$228),0)),ROWS('FILTERED DATA'!$M$3:Y8)),MATCH('FILTERED DATA'!O$2,DATABASE!$B$2:$AA$2,0))</f>
        <v>400</v>
      </c>
      <c r="P8">
        <f t="array" ref="P8">INDEX(DATABASE!$B$3:$Y$229,SMALL(IF(($B$3=DATABASE!$F$3:$F$228),MATCH(ROW(DATABASE!$F$3:$F$228),ROW(DATABASE!$F$3:$F$228),0)),ROWS('FILTERED DATA'!$M$3:Z8)),MATCH('FILTERED DATA'!P$2,DATABASE!$B$2:$AA$2,0))</f>
        <v>6</v>
      </c>
      <c r="Q8">
        <f t="array" ref="Q8">INDEX(DATABASE!$B$3:$Y$229,SMALL(IF(($B$3=DATABASE!$F$3:$F$228),MATCH(ROW(DATABASE!$F$3:$F$228),ROW(DATABASE!$F$3:$F$228),0)),ROWS('FILTERED DATA'!$M$3:AA8)),MATCH('FILTERED DATA'!Q$2,DATABASE!$B$2:$AA$2,0))</f>
        <v>1</v>
      </c>
      <c r="R8">
        <f t="array" ref="R8">INDEX(DATABASE!$B$3:$Y$229,SMALL(IF(($B$3=DATABASE!$F$3:$F$228),MATCH(ROW(DATABASE!$F$3:$F$228),ROW(DATABASE!$F$3:$F$228),0)),ROWS('FILTERED DATA'!$M$3:AB8)),MATCH('FILTERED DATA'!R$2,DATABASE!$B$2:$AA$2,0))</f>
        <v>0</v>
      </c>
      <c r="S8" t="e">
        <f t="array" ref="S8">INDEX(DATABASE!$B$3:$Y$229,SMALL(IF(($B$3=DATABASE!$F$3:$F$228),MATCH(ROW(DATABASE!$F$3:$F$228),ROW(DATABASE!$F$3:$F$228),0)),ROWS('FILTERED DATA'!$M$3:AC8)),MATCH('FILTERED DATA'!S$2,DATABASE!$B$2:$AA$2,0))</f>
        <v>#REF!</v>
      </c>
    </row>
    <row r="9" spans="2:19" x14ac:dyDescent="0.35">
      <c r="C9" t="str">
        <f t="array" ref="C9">INDEX(DATABASE!$B$3:$Y$229,SMALL(IF(($B$3=DATABASE!$F$3:$F$228),MATCH(ROW(DATABASE!$F$3:$F$228),ROW(DATABASE!$F$3:$F$228),0)),ROWS('FILTERED DATA'!$M$3:M9)),MATCH('FILTERED DATA'!C$2,DATABASE!$B$2:$AA$2,0))</f>
        <v>KPASASINI</v>
      </c>
      <c r="D9" t="str">
        <f t="array" ref="D9">INDEX(DATABASE!$B$3:$Y$229,SMALL(IF(($B$3=DATABASE!$F$3:$F$228),MATCH(ROW(DATABASE!$F$3:$F$228),ROW(DATABASE!$F$3:$F$228),0)),ROWS('FILTERED DATA'!$M$3:N9)),MATCH('FILTERED DATA'!D$2,DATABASE!$B$2:$AA$2,0))</f>
        <v>NYEBA JACOB</v>
      </c>
      <c r="E9" t="str">
        <f t="array" ref="E9">INDEX(DATABASE!$B$3:$Y$229,SMALL(IF(($B$3=DATABASE!$F$3:$F$228),MATCH(ROW(DATABASE!$F$3:$F$228),ROW(DATABASE!$F$3:$F$228),0)),ROWS('FILTERED DATA'!$M$3:O9)),MATCH('FILTERED DATA'!E$2,DATABASE!$B$2:$AA$2,0))</f>
        <v>SAKPJONJ193</v>
      </c>
      <c r="F9" t="str">
        <f t="array" ref="F9">INDEX(DATABASE!$B$3:$Y$229,SMALL(IF(($B$3=DATABASE!$F$3:$F$228),MATCH(ROW(DATABASE!$F$3:$F$228),ROW(DATABASE!$F$3:$F$228),0)),ROWS('FILTERED DATA'!$M$3:P9)),MATCH('FILTERED DATA'!F$2,DATABASE!$B$2:$AA$2,0))</f>
        <v>GMASINBON</v>
      </c>
      <c r="G9" t="str">
        <f t="array" ref="G9">INDEX(DATABASE!$B$3:$Y$229,SMALL(IF(($B$3=DATABASE!$F$3:$F$228),MATCH(ROW(DATABASE!$F$3:$F$228),ROW(DATABASE!$F$3:$F$228),0)),ROWS('FILTERED DATA'!$M$3:Q9)),MATCH('FILTERED DATA'!G$2,DATABASE!$B$2:$AA$2,0))</f>
        <v>JOHN</v>
      </c>
      <c r="H9" t="str">
        <f t="array" ref="H9">INDEX(DATABASE!$B$3:$Y$229,SMALL(IF(($B$3=DATABASE!$F$3:$F$228),MATCH(ROW(DATABASE!$F$3:$F$228),ROW(DATABASE!$F$3:$F$228),0)),ROWS('FILTERED DATA'!$M$3:R9)),MATCH('FILTERED DATA'!H$2,DATABASE!$B$2:$AA$2,0))</f>
        <v>MALE</v>
      </c>
      <c r="I9" t="str">
        <f t="array" ref="I9">INDEX(DATABASE!$B$3:$Y$229,SMALL(IF(($B$3=DATABASE!$F$3:$F$228),MATCH(ROW(DATABASE!$F$3:$F$228),ROW(DATABASE!$F$3:$F$228),0)),ROWS('FILTERED DATA'!$M$3:S9)),MATCH('FILTERED DATA'!I$2,DATABASE!$B$2:$AA$2,0))</f>
        <v>-</v>
      </c>
      <c r="J9">
        <f t="array" ref="J9">INDEX(DATABASE!$B$3:$Y$229,SMALL(IF(($B$3=DATABASE!$F$3:$F$228),MATCH(ROW(DATABASE!$F$3:$F$228),ROW(DATABASE!$F$3:$F$228),0)),ROWS('FILTERED DATA'!$M$3:T9)),MATCH('FILTERED DATA'!J$2,DATABASE!$B$2:$AA$2,0))</f>
        <v>0</v>
      </c>
      <c r="K9">
        <f t="array" ref="K9">INDEX(DATABASE!$B$3:$Y$229,SMALL(IF(($B$3=DATABASE!$F$3:$F$228),MATCH(ROW(DATABASE!$F$3:$F$228),ROW(DATABASE!$F$3:$F$228),0)),ROWS('FILTERED DATA'!$M$3:U9)),MATCH('FILTERED DATA'!K$2,DATABASE!$B$2:$AA$2,0))</f>
        <v>1</v>
      </c>
      <c r="L9">
        <f t="array" ref="L9">INDEX(DATABASE!$B$3:$Y$229,SMALL(IF(($B$3=DATABASE!$F$3:$F$228),MATCH(ROW(DATABASE!$F$3:$F$228),ROW(DATABASE!$F$3:$F$228),0)),ROWS('FILTERED DATA'!$M$3:V9)),MATCH('FILTERED DATA'!L$2,DATABASE!$B$2:$AA$2,0))</f>
        <v>1</v>
      </c>
      <c r="M9" t="e">
        <f t="array" ref="M9">INDEX(DATABASE!$B$3:$Y$229,SMALL(IF(($B$3=DATABASE!$F$3:$F$228),MATCH(ROW(DATABASE!$F$3:$F$228),ROW(DATABASE!$F$3:$F$228),0)),ROWS('FILTERED DATA'!$M$3:W9)),MATCH('FILTERED DATA'!M$2,DATABASE!$B$2:$AA$2,0))</f>
        <v>#N/A</v>
      </c>
      <c r="N9">
        <f t="array" ref="N9">INDEX(DATABASE!$B$3:$Y$229,SMALL(IF(($B$3=DATABASE!$F$3:$F$228),MATCH(ROW(DATABASE!$F$3:$F$228),ROW(DATABASE!$F$3:$F$228),0)),ROWS('FILTERED DATA'!$M$3:X9)),MATCH('FILTERED DATA'!N$2,DATABASE!$B$2:$AA$2,0))</f>
        <v>3</v>
      </c>
      <c r="O9">
        <f t="array" ref="O9">INDEX(DATABASE!$B$3:$Y$229,SMALL(IF(($B$3=DATABASE!$F$3:$F$228),MATCH(ROW(DATABASE!$F$3:$F$228),ROW(DATABASE!$F$3:$F$228),0)),ROWS('FILTERED DATA'!$M$3:Y9)),MATCH('FILTERED DATA'!O$2,DATABASE!$B$2:$AA$2,0))</f>
        <v>300</v>
      </c>
      <c r="P9">
        <f t="array" ref="P9">INDEX(DATABASE!$B$3:$Y$229,SMALL(IF(($B$3=DATABASE!$F$3:$F$228),MATCH(ROW(DATABASE!$F$3:$F$228),ROW(DATABASE!$F$3:$F$228),0)),ROWS('FILTERED DATA'!$M$3:Z9)),MATCH('FILTERED DATA'!P$2,DATABASE!$B$2:$AA$2,0))</f>
        <v>5</v>
      </c>
      <c r="Q9">
        <f t="array" ref="Q9">INDEX(DATABASE!$B$3:$Y$229,SMALL(IF(($B$3=DATABASE!$F$3:$F$228),MATCH(ROW(DATABASE!$F$3:$F$228),ROW(DATABASE!$F$3:$F$228),0)),ROWS('FILTERED DATA'!$M$3:AA9)),MATCH('FILTERED DATA'!Q$2,DATABASE!$B$2:$AA$2,0))</f>
        <v>1</v>
      </c>
      <c r="R9">
        <f t="array" ref="R9">INDEX(DATABASE!$B$3:$Y$229,SMALL(IF(($B$3=DATABASE!$F$3:$F$228),MATCH(ROW(DATABASE!$F$3:$F$228),ROW(DATABASE!$F$3:$F$228),0)),ROWS('FILTERED DATA'!$M$3:AB9)),MATCH('FILTERED DATA'!R$2,DATABASE!$B$2:$AA$2,0))</f>
        <v>0</v>
      </c>
      <c r="S9" t="e">
        <f t="array" ref="S9">INDEX(DATABASE!$B$3:$Y$229,SMALL(IF(($B$3=DATABASE!$F$3:$F$228),MATCH(ROW(DATABASE!$F$3:$F$228),ROW(DATABASE!$F$3:$F$228),0)),ROWS('FILTERED DATA'!$M$3:AC9)),MATCH('FILTERED DATA'!S$2,DATABASE!$B$2:$AA$2,0))</f>
        <v>#REF!</v>
      </c>
    </row>
    <row r="10" spans="2:19" x14ac:dyDescent="0.35">
      <c r="C10" t="str">
        <f t="array" ref="C10">INDEX(DATABASE!$B$3:$Y$229,SMALL(IF(($B$3=DATABASE!$F$3:$F$228),MATCH(ROW(DATABASE!$F$3:$F$228),ROW(DATABASE!$F$3:$F$228),0)),ROWS('FILTERED DATA'!$M$3:M10)),MATCH('FILTERED DATA'!C$2,DATABASE!$B$2:$AA$2,0))</f>
        <v>KPASASINI</v>
      </c>
      <c r="D10" t="str">
        <f t="array" ref="D10">INDEX(DATABASE!$B$3:$Y$229,SMALL(IF(($B$3=DATABASE!$F$3:$F$228),MATCH(ROW(DATABASE!$F$3:$F$228),ROW(DATABASE!$F$3:$F$228),0)),ROWS('FILTERED DATA'!$M$3:N10)),MATCH('FILTERED DATA'!D$2,DATABASE!$B$2:$AA$2,0))</f>
        <v>NYEBA JACOB</v>
      </c>
      <c r="E10" t="str">
        <f t="array" ref="E10">INDEX(DATABASE!$B$3:$Y$229,SMALL(IF(($B$3=DATABASE!$F$3:$F$228),MATCH(ROW(DATABASE!$F$3:$F$228),ROW(DATABASE!$F$3:$F$228),0)),ROWS('FILTERED DATA'!$M$3:O10)),MATCH('FILTERED DATA'!E$2,DATABASE!$B$2:$AA$2,0))</f>
        <v>SAKPMANJ194</v>
      </c>
      <c r="F10" t="str">
        <f t="array" ref="F10">INDEX(DATABASE!$B$3:$Y$229,SMALL(IF(($B$3=DATABASE!$F$3:$F$228),MATCH(ROW(DATABASE!$F$3:$F$228),ROW(DATABASE!$F$3:$F$228),0)),ROWS('FILTERED DATA'!$M$3:P10)),MATCH('FILTERED DATA'!F$2,DATABASE!$B$2:$AA$2,0))</f>
        <v>NAKPANA</v>
      </c>
      <c r="G10" t="str">
        <f t="array" ref="G10">INDEX(DATABASE!$B$3:$Y$229,SMALL(IF(($B$3=DATABASE!$F$3:$F$228),MATCH(ROW(DATABASE!$F$3:$F$228),ROW(DATABASE!$F$3:$F$228),0)),ROWS('FILTERED DATA'!$M$3:Q10)),MATCH('FILTERED DATA'!G$2,DATABASE!$B$2:$AA$2,0))</f>
        <v>MATHIAS</v>
      </c>
      <c r="H10" t="str">
        <f t="array" ref="H10">INDEX(DATABASE!$B$3:$Y$229,SMALL(IF(($B$3=DATABASE!$F$3:$F$228),MATCH(ROW(DATABASE!$F$3:$F$228),ROW(DATABASE!$F$3:$F$228),0)),ROWS('FILTERED DATA'!$M$3:R10)),MATCH('FILTERED DATA'!H$2,DATABASE!$B$2:$AA$2,0))</f>
        <v>MALE</v>
      </c>
      <c r="I10" t="str">
        <f t="array" ref="I10">INDEX(DATABASE!$B$3:$Y$229,SMALL(IF(($B$3=DATABASE!$F$3:$F$228),MATCH(ROW(DATABASE!$F$3:$F$228),ROW(DATABASE!$F$3:$F$228),0)),ROWS('FILTERED DATA'!$M$3:S10)),MATCH('FILTERED DATA'!I$2,DATABASE!$B$2:$AA$2,0))</f>
        <v>-</v>
      </c>
      <c r="J10">
        <f t="array" ref="J10">INDEX(DATABASE!$B$3:$Y$229,SMALL(IF(($B$3=DATABASE!$F$3:$F$228),MATCH(ROW(DATABASE!$F$3:$F$228),ROW(DATABASE!$F$3:$F$228),0)),ROWS('FILTERED DATA'!$M$3:T10)),MATCH('FILTERED DATA'!J$2,DATABASE!$B$2:$AA$2,0))</f>
        <v>0</v>
      </c>
      <c r="K10">
        <f t="array" ref="K10">INDEX(DATABASE!$B$3:$Y$229,SMALL(IF(($B$3=DATABASE!$F$3:$F$228),MATCH(ROW(DATABASE!$F$3:$F$228),ROW(DATABASE!$F$3:$F$228),0)),ROWS('FILTERED DATA'!$M$3:U10)),MATCH('FILTERED DATA'!K$2,DATABASE!$B$2:$AA$2,0))</f>
        <v>1</v>
      </c>
      <c r="L10">
        <f t="array" ref="L10">INDEX(DATABASE!$B$3:$Y$229,SMALL(IF(($B$3=DATABASE!$F$3:$F$228),MATCH(ROW(DATABASE!$F$3:$F$228),ROW(DATABASE!$F$3:$F$228),0)),ROWS('FILTERED DATA'!$M$3:V10)),MATCH('FILTERED DATA'!L$2,DATABASE!$B$2:$AA$2,0))</f>
        <v>1</v>
      </c>
      <c r="M10" t="e">
        <f t="array" ref="M10">INDEX(DATABASE!$B$3:$Y$229,SMALL(IF(($B$3=DATABASE!$F$3:$F$228),MATCH(ROW(DATABASE!$F$3:$F$228),ROW(DATABASE!$F$3:$F$228),0)),ROWS('FILTERED DATA'!$M$3:W10)),MATCH('FILTERED DATA'!M$2,DATABASE!$B$2:$AA$2,0))</f>
        <v>#N/A</v>
      </c>
      <c r="N10">
        <f t="array" ref="N10">INDEX(DATABASE!$B$3:$Y$229,SMALL(IF(($B$3=DATABASE!$F$3:$F$228),MATCH(ROW(DATABASE!$F$3:$F$228),ROW(DATABASE!$F$3:$F$228),0)),ROWS('FILTERED DATA'!$M$3:X10)),MATCH('FILTERED DATA'!N$2,DATABASE!$B$2:$AA$2,0))</f>
        <v>5</v>
      </c>
      <c r="O10">
        <f t="array" ref="O10">INDEX(DATABASE!$B$3:$Y$229,SMALL(IF(($B$3=DATABASE!$F$3:$F$228),MATCH(ROW(DATABASE!$F$3:$F$228),ROW(DATABASE!$F$3:$F$228),0)),ROWS('FILTERED DATA'!$M$3:Y10)),MATCH('FILTERED DATA'!O$2,DATABASE!$B$2:$AA$2,0))</f>
        <v>500</v>
      </c>
      <c r="P10">
        <f t="array" ref="P10">INDEX(DATABASE!$B$3:$Y$229,SMALL(IF(($B$3=DATABASE!$F$3:$F$228),MATCH(ROW(DATABASE!$F$3:$F$228),ROW(DATABASE!$F$3:$F$228),0)),ROWS('FILTERED DATA'!$M$3:Z10)),MATCH('FILTERED DATA'!P$2,DATABASE!$B$2:$AA$2,0))</f>
        <v>7</v>
      </c>
      <c r="Q10">
        <f t="array" ref="Q10">INDEX(DATABASE!$B$3:$Y$229,SMALL(IF(($B$3=DATABASE!$F$3:$F$228),MATCH(ROW(DATABASE!$F$3:$F$228),ROW(DATABASE!$F$3:$F$228),0)),ROWS('FILTERED DATA'!$M$3:AA10)),MATCH('FILTERED DATA'!Q$2,DATABASE!$B$2:$AA$2,0))</f>
        <v>1</v>
      </c>
      <c r="R10">
        <f t="array" ref="R10">INDEX(DATABASE!$B$3:$Y$229,SMALL(IF(($B$3=DATABASE!$F$3:$F$228),MATCH(ROW(DATABASE!$F$3:$F$228),ROW(DATABASE!$F$3:$F$228),0)),ROWS('FILTERED DATA'!$M$3:AB10)),MATCH('FILTERED DATA'!R$2,DATABASE!$B$2:$AA$2,0))</f>
        <v>0</v>
      </c>
      <c r="S10" t="e">
        <f t="array" ref="S10">INDEX(DATABASE!$B$3:$Y$229,SMALL(IF(($B$3=DATABASE!$F$3:$F$228),MATCH(ROW(DATABASE!$F$3:$F$228),ROW(DATABASE!$F$3:$F$228),0)),ROWS('FILTERED DATA'!$M$3:AC10)),MATCH('FILTERED DATA'!S$2,DATABASE!$B$2:$AA$2,0))</f>
        <v>#REF!</v>
      </c>
    </row>
    <row r="11" spans="2:19" x14ac:dyDescent="0.35">
      <c r="C11" t="str">
        <f t="array" ref="C11">INDEX(DATABASE!$B$3:$Y$229,SMALL(IF(($B$3=DATABASE!$F$3:$F$228),MATCH(ROW(DATABASE!$F$3:$F$228),ROW(DATABASE!$F$3:$F$228),0)),ROWS('FILTERED DATA'!$M$3:M11)),MATCH('FILTERED DATA'!C$2,DATABASE!$B$2:$AA$2,0))</f>
        <v>KPASASINI</v>
      </c>
      <c r="D11" t="str">
        <f t="array" ref="D11">INDEX(DATABASE!$B$3:$Y$229,SMALL(IF(($B$3=DATABASE!$F$3:$F$228),MATCH(ROW(DATABASE!$F$3:$F$228),ROW(DATABASE!$F$3:$F$228),0)),ROWS('FILTERED DATA'!$M$3:N11)),MATCH('FILTERED DATA'!D$2,DATABASE!$B$2:$AA$2,0))</f>
        <v>NYEBA JACOB</v>
      </c>
      <c r="E11" t="str">
        <f t="array" ref="E11">INDEX(DATABASE!$B$3:$Y$229,SMALL(IF(($B$3=DATABASE!$F$3:$F$228),MATCH(ROW(DATABASE!$F$3:$F$228),ROW(DATABASE!$F$3:$F$228),0)),ROWS('FILTERED DATA'!$M$3:O11)),MATCH('FILTERED DATA'!E$2,DATABASE!$B$2:$AA$2,0))</f>
        <v>SAKPABNJ195</v>
      </c>
      <c r="F11" t="str">
        <f t="array" ref="F11">INDEX(DATABASE!$B$3:$Y$229,SMALL(IF(($B$3=DATABASE!$F$3:$F$228),MATCH(ROW(DATABASE!$F$3:$F$228),ROW(DATABASE!$F$3:$F$228),0)),ROWS('FILTERED DATA'!$M$3:P11)),MATCH('FILTERED DATA'!F$2,DATABASE!$B$2:$AA$2,0))</f>
        <v>NYEBA</v>
      </c>
      <c r="G11" t="str">
        <f t="array" ref="G11">INDEX(DATABASE!$B$3:$Y$229,SMALL(IF(($B$3=DATABASE!$F$3:$F$228),MATCH(ROW(DATABASE!$F$3:$F$228),ROW(DATABASE!$F$3:$F$228),0)),ROWS('FILTERED DATA'!$M$3:Q11)),MATCH('FILTERED DATA'!G$2,DATABASE!$B$2:$AA$2,0))</f>
        <v>ABEL</v>
      </c>
      <c r="H11" t="str">
        <f t="array" ref="H11">INDEX(DATABASE!$B$3:$Y$229,SMALL(IF(($B$3=DATABASE!$F$3:$F$228),MATCH(ROW(DATABASE!$F$3:$F$228),ROW(DATABASE!$F$3:$F$228),0)),ROWS('FILTERED DATA'!$M$3:R11)),MATCH('FILTERED DATA'!H$2,DATABASE!$B$2:$AA$2,0))</f>
        <v>MALE</v>
      </c>
      <c r="I11" t="str">
        <f t="array" ref="I11">INDEX(DATABASE!$B$3:$Y$229,SMALL(IF(($B$3=DATABASE!$F$3:$F$228),MATCH(ROW(DATABASE!$F$3:$F$228),ROW(DATABASE!$F$3:$F$228),0)),ROWS('FILTERED DATA'!$M$3:S11)),MATCH('FILTERED DATA'!I$2,DATABASE!$B$2:$AA$2,0))</f>
        <v>-</v>
      </c>
      <c r="J11">
        <f t="array" ref="J11">INDEX(DATABASE!$B$3:$Y$229,SMALL(IF(($B$3=DATABASE!$F$3:$F$228),MATCH(ROW(DATABASE!$F$3:$F$228),ROW(DATABASE!$F$3:$F$228),0)),ROWS('FILTERED DATA'!$M$3:T11)),MATCH('FILTERED DATA'!J$2,DATABASE!$B$2:$AA$2,0))</f>
        <v>0</v>
      </c>
      <c r="K11">
        <f t="array" ref="K11">INDEX(DATABASE!$B$3:$Y$229,SMALL(IF(($B$3=DATABASE!$F$3:$F$228),MATCH(ROW(DATABASE!$F$3:$F$228),ROW(DATABASE!$F$3:$F$228),0)),ROWS('FILTERED DATA'!$M$3:U11)),MATCH('FILTERED DATA'!K$2,DATABASE!$B$2:$AA$2,0))</f>
        <v>1</v>
      </c>
      <c r="L11">
        <f t="array" ref="L11">INDEX(DATABASE!$B$3:$Y$229,SMALL(IF(($B$3=DATABASE!$F$3:$F$228),MATCH(ROW(DATABASE!$F$3:$F$228),ROW(DATABASE!$F$3:$F$228),0)),ROWS('FILTERED DATA'!$M$3:V11)),MATCH('FILTERED DATA'!L$2,DATABASE!$B$2:$AA$2,0))</f>
        <v>1</v>
      </c>
      <c r="M11" t="e">
        <f t="array" ref="M11">INDEX(DATABASE!$B$3:$Y$229,SMALL(IF(($B$3=DATABASE!$F$3:$F$228),MATCH(ROW(DATABASE!$F$3:$F$228),ROW(DATABASE!$F$3:$F$228),0)),ROWS('FILTERED DATA'!$M$3:W11)),MATCH('FILTERED DATA'!M$2,DATABASE!$B$2:$AA$2,0))</f>
        <v>#N/A</v>
      </c>
      <c r="N11">
        <f t="array" ref="N11">INDEX(DATABASE!$B$3:$Y$229,SMALL(IF(($B$3=DATABASE!$F$3:$F$228),MATCH(ROW(DATABASE!$F$3:$F$228),ROW(DATABASE!$F$3:$F$228),0)),ROWS('FILTERED DATA'!$M$3:X11)),MATCH('FILTERED DATA'!N$2,DATABASE!$B$2:$AA$2,0))</f>
        <v>3</v>
      </c>
      <c r="O11">
        <f t="array" ref="O11">INDEX(DATABASE!$B$3:$Y$229,SMALL(IF(($B$3=DATABASE!$F$3:$F$228),MATCH(ROW(DATABASE!$F$3:$F$228),ROW(DATABASE!$F$3:$F$228),0)),ROWS('FILTERED DATA'!$M$3:Y11)),MATCH('FILTERED DATA'!O$2,DATABASE!$B$2:$AA$2,0))</f>
        <v>300</v>
      </c>
      <c r="P11">
        <f t="array" ref="P11">INDEX(DATABASE!$B$3:$Y$229,SMALL(IF(($B$3=DATABASE!$F$3:$F$228),MATCH(ROW(DATABASE!$F$3:$F$228),ROW(DATABASE!$F$3:$F$228),0)),ROWS('FILTERED DATA'!$M$3:Z11)),MATCH('FILTERED DATA'!P$2,DATABASE!$B$2:$AA$2,0))</f>
        <v>6</v>
      </c>
      <c r="Q11">
        <f t="array" ref="Q11">INDEX(DATABASE!$B$3:$Y$229,SMALL(IF(($B$3=DATABASE!$F$3:$F$228),MATCH(ROW(DATABASE!$F$3:$F$228),ROW(DATABASE!$F$3:$F$228),0)),ROWS('FILTERED DATA'!$M$3:AA11)),MATCH('FILTERED DATA'!Q$2,DATABASE!$B$2:$AA$2,0))</f>
        <v>1</v>
      </c>
      <c r="R11">
        <f t="array" ref="R11">INDEX(DATABASE!$B$3:$Y$229,SMALL(IF(($B$3=DATABASE!$F$3:$F$228),MATCH(ROW(DATABASE!$F$3:$F$228),ROW(DATABASE!$F$3:$F$228),0)),ROWS('FILTERED DATA'!$M$3:AB11)),MATCH('FILTERED DATA'!R$2,DATABASE!$B$2:$AA$2,0))</f>
        <v>0</v>
      </c>
      <c r="S11" t="e">
        <f t="array" ref="S11">INDEX(DATABASE!$B$3:$Y$229,SMALL(IF(($B$3=DATABASE!$F$3:$F$228),MATCH(ROW(DATABASE!$F$3:$F$228),ROW(DATABASE!$F$3:$F$228),0)),ROWS('FILTERED DATA'!$M$3:AC11)),MATCH('FILTERED DATA'!S$2,DATABASE!$B$2:$AA$2,0))</f>
        <v>#REF!</v>
      </c>
    </row>
    <row r="12" spans="2:19" x14ac:dyDescent="0.35">
      <c r="C12" t="str">
        <f t="array" ref="C12">INDEX(DATABASE!$B$3:$Y$229,SMALL(IF(($B$3=DATABASE!$F$3:$F$228),MATCH(ROW(DATABASE!$F$3:$F$228),ROW(DATABASE!$F$3:$F$228),0)),ROWS('FILTERED DATA'!$M$3:M12)),MATCH('FILTERED DATA'!C$2,DATABASE!$B$2:$AA$2,0))</f>
        <v>KPASASINI</v>
      </c>
      <c r="D12" t="str">
        <f t="array" ref="D12">INDEX(DATABASE!$B$3:$Y$229,SMALL(IF(($B$3=DATABASE!$F$3:$F$228),MATCH(ROW(DATABASE!$F$3:$F$228),ROW(DATABASE!$F$3:$F$228),0)),ROWS('FILTERED DATA'!$M$3:N12)),MATCH('FILTERED DATA'!D$2,DATABASE!$B$2:$AA$2,0))</f>
        <v>NYEBA JACOB</v>
      </c>
      <c r="E12" t="str">
        <f t="array" ref="E12">INDEX(DATABASE!$B$3:$Y$229,SMALL(IF(($B$3=DATABASE!$F$3:$F$228),MATCH(ROW(DATABASE!$F$3:$F$228),ROW(DATABASE!$F$3:$F$228),0)),ROWS('FILTERED DATA'!$M$3:O12)),MATCH('FILTERED DATA'!E$2,DATABASE!$B$2:$AA$2,0))</f>
        <v>SAKPSONJ196</v>
      </c>
      <c r="F12" t="str">
        <f t="array" ref="F12">INDEX(DATABASE!$B$3:$Y$229,SMALL(IF(($B$3=DATABASE!$F$3:$F$228),MATCH(ROW(DATABASE!$F$3:$F$228),ROW(DATABASE!$F$3:$F$228),0)),ROWS('FILTERED DATA'!$M$3:P12)),MATCH('FILTERED DATA'!F$2,DATABASE!$B$2:$AA$2,0))</f>
        <v>NYEBA</v>
      </c>
      <c r="G12" t="str">
        <f t="array" ref="G12">INDEX(DATABASE!$B$3:$Y$229,SMALL(IF(($B$3=DATABASE!$F$3:$F$228),MATCH(ROW(DATABASE!$F$3:$F$228),ROW(DATABASE!$F$3:$F$228),0)),ROWS('FILTERED DATA'!$M$3:Q12)),MATCH('FILTERED DATA'!G$2,DATABASE!$B$2:$AA$2,0))</f>
        <v>SOLOMAN</v>
      </c>
      <c r="H12" t="str">
        <f t="array" ref="H12">INDEX(DATABASE!$B$3:$Y$229,SMALL(IF(($B$3=DATABASE!$F$3:$F$228),MATCH(ROW(DATABASE!$F$3:$F$228),ROW(DATABASE!$F$3:$F$228),0)),ROWS('FILTERED DATA'!$M$3:R12)),MATCH('FILTERED DATA'!H$2,DATABASE!$B$2:$AA$2,0))</f>
        <v>MALE</v>
      </c>
      <c r="I12" t="str">
        <f t="array" ref="I12">INDEX(DATABASE!$B$3:$Y$229,SMALL(IF(($B$3=DATABASE!$F$3:$F$228),MATCH(ROW(DATABASE!$F$3:$F$228),ROW(DATABASE!$F$3:$F$228),0)),ROWS('FILTERED DATA'!$M$3:S12)),MATCH('FILTERED DATA'!I$2,DATABASE!$B$2:$AA$2,0))</f>
        <v>-</v>
      </c>
      <c r="J12">
        <f t="array" ref="J12">INDEX(DATABASE!$B$3:$Y$229,SMALL(IF(($B$3=DATABASE!$F$3:$F$228),MATCH(ROW(DATABASE!$F$3:$F$228),ROW(DATABASE!$F$3:$F$228),0)),ROWS('FILTERED DATA'!$M$3:T12)),MATCH('FILTERED DATA'!J$2,DATABASE!$B$2:$AA$2,0))</f>
        <v>0</v>
      </c>
      <c r="K12">
        <f t="array" ref="K12">INDEX(DATABASE!$B$3:$Y$229,SMALL(IF(($B$3=DATABASE!$F$3:$F$228),MATCH(ROW(DATABASE!$F$3:$F$228),ROW(DATABASE!$F$3:$F$228),0)),ROWS('FILTERED DATA'!$M$3:U12)),MATCH('FILTERED DATA'!K$2,DATABASE!$B$2:$AA$2,0))</f>
        <v>1</v>
      </c>
      <c r="L12">
        <f t="array" ref="L12">INDEX(DATABASE!$B$3:$Y$229,SMALL(IF(($B$3=DATABASE!$F$3:$F$228),MATCH(ROW(DATABASE!$F$3:$F$228),ROW(DATABASE!$F$3:$F$228),0)),ROWS('FILTERED DATA'!$M$3:V12)),MATCH('FILTERED DATA'!L$2,DATABASE!$B$2:$AA$2,0))</f>
        <v>1</v>
      </c>
      <c r="M12" t="e">
        <f t="array" ref="M12">INDEX(DATABASE!$B$3:$Y$229,SMALL(IF(($B$3=DATABASE!$F$3:$F$228),MATCH(ROW(DATABASE!$F$3:$F$228),ROW(DATABASE!$F$3:$F$228),0)),ROWS('FILTERED DATA'!$M$3:W12)),MATCH('FILTERED DATA'!M$2,DATABASE!$B$2:$AA$2,0))</f>
        <v>#N/A</v>
      </c>
      <c r="N12">
        <f t="array" ref="N12">INDEX(DATABASE!$B$3:$Y$229,SMALL(IF(($B$3=DATABASE!$F$3:$F$228),MATCH(ROW(DATABASE!$F$3:$F$228),ROW(DATABASE!$F$3:$F$228),0)),ROWS('FILTERED DATA'!$M$3:X12)),MATCH('FILTERED DATA'!N$2,DATABASE!$B$2:$AA$2,0))</f>
        <v>4</v>
      </c>
      <c r="O12">
        <f t="array" ref="O12">INDEX(DATABASE!$B$3:$Y$229,SMALL(IF(($B$3=DATABASE!$F$3:$F$228),MATCH(ROW(DATABASE!$F$3:$F$228),ROW(DATABASE!$F$3:$F$228),0)),ROWS('FILTERED DATA'!$M$3:Y12)),MATCH('FILTERED DATA'!O$2,DATABASE!$B$2:$AA$2,0))</f>
        <v>400</v>
      </c>
      <c r="P12">
        <f t="array" ref="P12">INDEX(DATABASE!$B$3:$Y$229,SMALL(IF(($B$3=DATABASE!$F$3:$F$228),MATCH(ROW(DATABASE!$F$3:$F$228),ROW(DATABASE!$F$3:$F$228),0)),ROWS('FILTERED DATA'!$M$3:Z12)),MATCH('FILTERED DATA'!P$2,DATABASE!$B$2:$AA$2,0))</f>
        <v>6</v>
      </c>
      <c r="Q12">
        <f t="array" ref="Q12">INDEX(DATABASE!$B$3:$Y$229,SMALL(IF(($B$3=DATABASE!$F$3:$F$228),MATCH(ROW(DATABASE!$F$3:$F$228),ROW(DATABASE!$F$3:$F$228),0)),ROWS('FILTERED DATA'!$M$3:AA12)),MATCH('FILTERED DATA'!Q$2,DATABASE!$B$2:$AA$2,0))</f>
        <v>1</v>
      </c>
      <c r="R12">
        <f t="array" ref="R12">INDEX(DATABASE!$B$3:$Y$229,SMALL(IF(($B$3=DATABASE!$F$3:$F$228),MATCH(ROW(DATABASE!$F$3:$F$228),ROW(DATABASE!$F$3:$F$228),0)),ROWS('FILTERED DATA'!$M$3:AB12)),MATCH('FILTERED DATA'!R$2,DATABASE!$B$2:$AA$2,0))</f>
        <v>0</v>
      </c>
      <c r="S12" t="e">
        <f t="array" ref="S12">INDEX(DATABASE!$B$3:$Y$229,SMALL(IF(($B$3=DATABASE!$F$3:$F$228),MATCH(ROW(DATABASE!$F$3:$F$228),ROW(DATABASE!$F$3:$F$228),0)),ROWS('FILTERED DATA'!$M$3:AC12)),MATCH('FILTERED DATA'!S$2,DATABASE!$B$2:$AA$2,0))</f>
        <v>#REF!</v>
      </c>
    </row>
    <row r="13" spans="2:19" x14ac:dyDescent="0.35">
      <c r="C13" t="str">
        <f t="array" ref="C13">INDEX(DATABASE!$B$3:$Y$229,SMALL(IF(($B$3=DATABASE!$F$3:$F$228),MATCH(ROW(DATABASE!$F$3:$F$228),ROW(DATABASE!$F$3:$F$228),0)),ROWS('FILTERED DATA'!$M$3:M13)),MATCH('FILTERED DATA'!C$2,DATABASE!$B$2:$AA$2,0))</f>
        <v>KPASASINI</v>
      </c>
      <c r="D13" t="str">
        <f t="array" ref="D13">INDEX(DATABASE!$B$3:$Y$229,SMALL(IF(($B$3=DATABASE!$F$3:$F$228),MATCH(ROW(DATABASE!$F$3:$F$228),ROW(DATABASE!$F$3:$F$228),0)),ROWS('FILTERED DATA'!$M$3:N13)),MATCH('FILTERED DATA'!D$2,DATABASE!$B$2:$AA$2,0))</f>
        <v>NYEBA JACOB</v>
      </c>
      <c r="E13" t="str">
        <f t="array" ref="E13">INDEX(DATABASE!$B$3:$Y$229,SMALL(IF(($B$3=DATABASE!$F$3:$F$228),MATCH(ROW(DATABASE!$F$3:$F$228),ROW(DATABASE!$F$3:$F$228),0)),ROWS('FILTERED DATA'!$M$3:O13)),MATCH('FILTERED DATA'!E$2,DATABASE!$B$2:$AA$2,0))</f>
        <v>SAKPBENJ197</v>
      </c>
      <c r="F13" t="str">
        <f t="array" ref="F13">INDEX(DATABASE!$B$3:$Y$229,SMALL(IF(($B$3=DATABASE!$F$3:$F$228),MATCH(ROW(DATABASE!$F$3:$F$228),ROW(DATABASE!$F$3:$F$228),0)),ROWS('FILTERED DATA'!$M$3:P13)),MATCH('FILTERED DATA'!F$2,DATABASE!$B$2:$AA$2,0))</f>
        <v>NYEBA</v>
      </c>
      <c r="G13" t="str">
        <f t="array" ref="G13">INDEX(DATABASE!$B$3:$Y$229,SMALL(IF(($B$3=DATABASE!$F$3:$F$228),MATCH(ROW(DATABASE!$F$3:$F$228),ROW(DATABASE!$F$3:$F$228),0)),ROWS('FILTERED DATA'!$M$3:Q13)),MATCH('FILTERED DATA'!G$2,DATABASE!$B$2:$AA$2,0))</f>
        <v>BELINDA</v>
      </c>
      <c r="H13" t="str">
        <f t="array" ref="H13">INDEX(DATABASE!$B$3:$Y$229,SMALL(IF(($B$3=DATABASE!$F$3:$F$228),MATCH(ROW(DATABASE!$F$3:$F$228),ROW(DATABASE!$F$3:$F$228),0)),ROWS('FILTERED DATA'!$M$3:R13)),MATCH('FILTERED DATA'!H$2,DATABASE!$B$2:$AA$2,0))</f>
        <v>FEMALE</v>
      </c>
      <c r="I13" t="str">
        <f t="array" ref="I13">INDEX(DATABASE!$B$3:$Y$229,SMALL(IF(($B$3=DATABASE!$F$3:$F$228),MATCH(ROW(DATABASE!$F$3:$F$228),ROW(DATABASE!$F$3:$F$228),0)),ROWS('FILTERED DATA'!$M$3:S13)),MATCH('FILTERED DATA'!I$2,DATABASE!$B$2:$AA$2,0))</f>
        <v>-</v>
      </c>
      <c r="J13">
        <f t="array" ref="J13">INDEX(DATABASE!$B$3:$Y$229,SMALL(IF(($B$3=DATABASE!$F$3:$F$228),MATCH(ROW(DATABASE!$F$3:$F$228),ROW(DATABASE!$F$3:$F$228),0)),ROWS('FILTERED DATA'!$M$3:T13)),MATCH('FILTERED DATA'!J$2,DATABASE!$B$2:$AA$2,0))</f>
        <v>0</v>
      </c>
      <c r="K13">
        <f t="array" ref="K13">INDEX(DATABASE!$B$3:$Y$229,SMALL(IF(($B$3=DATABASE!$F$3:$F$228),MATCH(ROW(DATABASE!$F$3:$F$228),ROW(DATABASE!$F$3:$F$228),0)),ROWS('FILTERED DATA'!$M$3:U13)),MATCH('FILTERED DATA'!K$2,DATABASE!$B$2:$AA$2,0))</f>
        <v>1</v>
      </c>
      <c r="L13">
        <f t="array" ref="L13">INDEX(DATABASE!$B$3:$Y$229,SMALL(IF(($B$3=DATABASE!$F$3:$F$228),MATCH(ROW(DATABASE!$F$3:$F$228),ROW(DATABASE!$F$3:$F$228),0)),ROWS('FILTERED DATA'!$M$3:V13)),MATCH('FILTERED DATA'!L$2,DATABASE!$B$2:$AA$2,0))</f>
        <v>1</v>
      </c>
      <c r="M13" t="e">
        <f t="array" ref="M13">INDEX(DATABASE!$B$3:$Y$229,SMALL(IF(($B$3=DATABASE!$F$3:$F$228),MATCH(ROW(DATABASE!$F$3:$F$228),ROW(DATABASE!$F$3:$F$228),0)),ROWS('FILTERED DATA'!$M$3:W13)),MATCH('FILTERED DATA'!M$2,DATABASE!$B$2:$AA$2,0))</f>
        <v>#N/A</v>
      </c>
      <c r="N13">
        <f t="array" ref="N13">INDEX(DATABASE!$B$3:$Y$229,SMALL(IF(($B$3=DATABASE!$F$3:$F$228),MATCH(ROW(DATABASE!$F$3:$F$228),ROW(DATABASE!$F$3:$F$228),0)),ROWS('FILTERED DATA'!$M$3:X13)),MATCH('FILTERED DATA'!N$2,DATABASE!$B$2:$AA$2,0))</f>
        <v>5</v>
      </c>
      <c r="O13">
        <f t="array" ref="O13">INDEX(DATABASE!$B$3:$Y$229,SMALL(IF(($B$3=DATABASE!$F$3:$F$228),MATCH(ROW(DATABASE!$F$3:$F$228),ROW(DATABASE!$F$3:$F$228),0)),ROWS('FILTERED DATA'!$M$3:Y13)),MATCH('FILTERED DATA'!O$2,DATABASE!$B$2:$AA$2,0))</f>
        <v>500</v>
      </c>
      <c r="P13">
        <f t="array" ref="P13">INDEX(DATABASE!$B$3:$Y$229,SMALL(IF(($B$3=DATABASE!$F$3:$F$228),MATCH(ROW(DATABASE!$F$3:$F$228),ROW(DATABASE!$F$3:$F$228),0)),ROWS('FILTERED DATA'!$M$3:Z13)),MATCH('FILTERED DATA'!P$2,DATABASE!$B$2:$AA$2,0))</f>
        <v>6</v>
      </c>
      <c r="Q13">
        <f t="array" ref="Q13">INDEX(DATABASE!$B$3:$Y$229,SMALL(IF(($B$3=DATABASE!$F$3:$F$228),MATCH(ROW(DATABASE!$F$3:$F$228),ROW(DATABASE!$F$3:$F$228),0)),ROWS('FILTERED DATA'!$M$3:AA13)),MATCH('FILTERED DATA'!Q$2,DATABASE!$B$2:$AA$2,0))</f>
        <v>1</v>
      </c>
      <c r="R13">
        <f t="array" ref="R13">INDEX(DATABASE!$B$3:$Y$229,SMALL(IF(($B$3=DATABASE!$F$3:$F$228),MATCH(ROW(DATABASE!$F$3:$F$228),ROW(DATABASE!$F$3:$F$228),0)),ROWS('FILTERED DATA'!$M$3:AB13)),MATCH('FILTERED DATA'!R$2,DATABASE!$B$2:$AA$2,0))</f>
        <v>0</v>
      </c>
      <c r="S13" t="e">
        <f t="array" ref="S13">INDEX(DATABASE!$B$3:$Y$229,SMALL(IF(($B$3=DATABASE!$F$3:$F$228),MATCH(ROW(DATABASE!$F$3:$F$228),ROW(DATABASE!$F$3:$F$228),0)),ROWS('FILTERED DATA'!$M$3:AC13)),MATCH('FILTERED DATA'!S$2,DATABASE!$B$2:$AA$2,0))</f>
        <v>#REF!</v>
      </c>
    </row>
    <row r="14" spans="2:19" x14ac:dyDescent="0.35">
      <c r="C14" t="str">
        <f t="array" ref="C14">INDEX(DATABASE!$B$3:$Y$229,SMALL(IF(($B$3=DATABASE!$F$3:$F$228),MATCH(ROW(DATABASE!$F$3:$F$228),ROW(DATABASE!$F$3:$F$228),0)),ROWS('FILTERED DATA'!$M$3:M14)),MATCH('FILTERED DATA'!C$2,DATABASE!$B$2:$AA$2,0))</f>
        <v>KPASASINI</v>
      </c>
      <c r="D14" t="str">
        <f t="array" ref="D14">INDEX(DATABASE!$B$3:$Y$229,SMALL(IF(($B$3=DATABASE!$F$3:$F$228),MATCH(ROW(DATABASE!$F$3:$F$228),ROW(DATABASE!$F$3:$F$228),0)),ROWS('FILTERED DATA'!$M$3:N14)),MATCH('FILTERED DATA'!D$2,DATABASE!$B$2:$AA$2,0))</f>
        <v>NYEBA JACOB</v>
      </c>
      <c r="E14" t="str">
        <f t="array" ref="E14">INDEX(DATABASE!$B$3:$Y$229,SMALL(IF(($B$3=DATABASE!$F$3:$F$228),MATCH(ROW(DATABASE!$F$3:$F$228),ROW(DATABASE!$F$3:$F$228),0)),ROWS('FILTERED DATA'!$M$3:O14)),MATCH('FILTERED DATA'!E$2,DATABASE!$B$2:$AA$2,0))</f>
        <v>SAKPMANJ198</v>
      </c>
      <c r="F14" t="str">
        <f t="array" ref="F14">INDEX(DATABASE!$B$3:$Y$229,SMALL(IF(($B$3=DATABASE!$F$3:$F$228),MATCH(ROW(DATABASE!$F$3:$F$228),ROW(DATABASE!$F$3:$F$228),0)),ROWS('FILTERED DATA'!$M$3:P14)),MATCH('FILTERED DATA'!F$2,DATABASE!$B$2:$AA$2,0))</f>
        <v>NAKPANA</v>
      </c>
      <c r="G14" t="str">
        <f t="array" ref="G14">INDEX(DATABASE!$B$3:$Y$229,SMALL(IF(($B$3=DATABASE!$F$3:$F$228),MATCH(ROW(DATABASE!$F$3:$F$228),ROW(DATABASE!$F$3:$F$228),0)),ROWS('FILTERED DATA'!$M$3:Q14)),MATCH('FILTERED DATA'!G$2,DATABASE!$B$2:$AA$2,0))</f>
        <v>MABINGBAAN</v>
      </c>
      <c r="H14" t="str">
        <f t="array" ref="H14">INDEX(DATABASE!$B$3:$Y$229,SMALL(IF(($B$3=DATABASE!$F$3:$F$228),MATCH(ROW(DATABASE!$F$3:$F$228),ROW(DATABASE!$F$3:$F$228),0)),ROWS('FILTERED DATA'!$M$3:R14)),MATCH('FILTERED DATA'!H$2,DATABASE!$B$2:$AA$2,0))</f>
        <v>MALE</v>
      </c>
      <c r="I14" t="str">
        <f t="array" ref="I14">INDEX(DATABASE!$B$3:$Y$229,SMALL(IF(($B$3=DATABASE!$F$3:$F$228),MATCH(ROW(DATABASE!$F$3:$F$228),ROW(DATABASE!$F$3:$F$228),0)),ROWS('FILTERED DATA'!$M$3:S14)),MATCH('FILTERED DATA'!I$2,DATABASE!$B$2:$AA$2,0))</f>
        <v>-</v>
      </c>
      <c r="J14">
        <f t="array" ref="J14">INDEX(DATABASE!$B$3:$Y$229,SMALL(IF(($B$3=DATABASE!$F$3:$F$228),MATCH(ROW(DATABASE!$F$3:$F$228),ROW(DATABASE!$F$3:$F$228),0)),ROWS('FILTERED DATA'!$M$3:T14)),MATCH('FILTERED DATA'!J$2,DATABASE!$B$2:$AA$2,0))</f>
        <v>0</v>
      </c>
      <c r="K14">
        <f t="array" ref="K14">INDEX(DATABASE!$B$3:$Y$229,SMALL(IF(($B$3=DATABASE!$F$3:$F$228),MATCH(ROW(DATABASE!$F$3:$F$228),ROW(DATABASE!$F$3:$F$228),0)),ROWS('FILTERED DATA'!$M$3:U14)),MATCH('FILTERED DATA'!K$2,DATABASE!$B$2:$AA$2,0))</f>
        <v>1</v>
      </c>
      <c r="L14">
        <f t="array" ref="L14">INDEX(DATABASE!$B$3:$Y$229,SMALL(IF(($B$3=DATABASE!$F$3:$F$228),MATCH(ROW(DATABASE!$F$3:$F$228),ROW(DATABASE!$F$3:$F$228),0)),ROWS('FILTERED DATA'!$M$3:V14)),MATCH('FILTERED DATA'!L$2,DATABASE!$B$2:$AA$2,0))</f>
        <v>1</v>
      </c>
      <c r="M14" t="e">
        <f t="array" ref="M14">INDEX(DATABASE!$B$3:$Y$229,SMALL(IF(($B$3=DATABASE!$F$3:$F$228),MATCH(ROW(DATABASE!$F$3:$F$228),ROW(DATABASE!$F$3:$F$228),0)),ROWS('FILTERED DATA'!$M$3:W14)),MATCH('FILTERED DATA'!M$2,DATABASE!$B$2:$AA$2,0))</f>
        <v>#N/A</v>
      </c>
      <c r="N14">
        <f t="array" ref="N14">INDEX(DATABASE!$B$3:$Y$229,SMALL(IF(($B$3=DATABASE!$F$3:$F$228),MATCH(ROW(DATABASE!$F$3:$F$228),ROW(DATABASE!$F$3:$F$228),0)),ROWS('FILTERED DATA'!$M$3:X14)),MATCH('FILTERED DATA'!N$2,DATABASE!$B$2:$AA$2,0))</f>
        <v>3</v>
      </c>
      <c r="O14">
        <f t="array" ref="O14">INDEX(DATABASE!$B$3:$Y$229,SMALL(IF(($B$3=DATABASE!$F$3:$F$228),MATCH(ROW(DATABASE!$F$3:$F$228),ROW(DATABASE!$F$3:$F$228),0)),ROWS('FILTERED DATA'!$M$3:Y14)),MATCH('FILTERED DATA'!O$2,DATABASE!$B$2:$AA$2,0))</f>
        <v>300</v>
      </c>
      <c r="P14">
        <f t="array" ref="P14">INDEX(DATABASE!$B$3:$Y$229,SMALL(IF(($B$3=DATABASE!$F$3:$F$228),MATCH(ROW(DATABASE!$F$3:$F$228),ROW(DATABASE!$F$3:$F$228),0)),ROWS('FILTERED DATA'!$M$3:Z14)),MATCH('FILTERED DATA'!P$2,DATABASE!$B$2:$AA$2,0))</f>
        <v>4</v>
      </c>
      <c r="Q14">
        <f t="array" ref="Q14">INDEX(DATABASE!$B$3:$Y$229,SMALL(IF(($B$3=DATABASE!$F$3:$F$228),MATCH(ROW(DATABASE!$F$3:$F$228),ROW(DATABASE!$F$3:$F$228),0)),ROWS('FILTERED DATA'!$M$3:AA14)),MATCH('FILTERED DATA'!Q$2,DATABASE!$B$2:$AA$2,0))</f>
        <v>1</v>
      </c>
      <c r="R14">
        <f t="array" ref="R14">INDEX(DATABASE!$B$3:$Y$229,SMALL(IF(($B$3=DATABASE!$F$3:$F$228),MATCH(ROW(DATABASE!$F$3:$F$228),ROW(DATABASE!$F$3:$F$228),0)),ROWS('FILTERED DATA'!$M$3:AB14)),MATCH('FILTERED DATA'!R$2,DATABASE!$B$2:$AA$2,0))</f>
        <v>0</v>
      </c>
      <c r="S14" t="e">
        <f t="array" ref="S14">INDEX(DATABASE!$B$3:$Y$229,SMALL(IF(($B$3=DATABASE!$F$3:$F$228),MATCH(ROW(DATABASE!$F$3:$F$228),ROW(DATABASE!$F$3:$F$228),0)),ROWS('FILTERED DATA'!$M$3:AC14)),MATCH('FILTERED DATA'!S$2,DATABASE!$B$2:$AA$2,0))</f>
        <v>#REF!</v>
      </c>
    </row>
    <row r="15" spans="2:19" x14ac:dyDescent="0.35">
      <c r="C15" t="str">
        <f t="array" ref="C15">INDEX(DATABASE!$B$3:$Y$229,SMALL(IF(($B$3=DATABASE!$F$3:$F$228),MATCH(ROW(DATABASE!$F$3:$F$228),ROW(DATABASE!$F$3:$F$228),0)),ROWS('FILTERED DATA'!$M$3:M15)),MATCH('FILTERED DATA'!C$2,DATABASE!$B$2:$AA$2,0))</f>
        <v>KPASASINI</v>
      </c>
      <c r="D15" t="str">
        <f t="array" ref="D15">INDEX(DATABASE!$B$3:$Y$229,SMALL(IF(($B$3=DATABASE!$F$3:$F$228),MATCH(ROW(DATABASE!$F$3:$F$228),ROW(DATABASE!$F$3:$F$228),0)),ROWS('FILTERED DATA'!$M$3:N15)),MATCH('FILTERED DATA'!D$2,DATABASE!$B$2:$AA$2,0))</f>
        <v>NYEBA JACOB</v>
      </c>
      <c r="E15" t="str">
        <f t="array" ref="E15">INDEX(DATABASE!$B$3:$Y$229,SMALL(IF(($B$3=DATABASE!$F$3:$F$228),MATCH(ROW(DATABASE!$F$3:$F$228),ROW(DATABASE!$F$3:$F$228),0)),ROWS('FILTERED DATA'!$M$3:O15)),MATCH('FILTERED DATA'!E$2,DATABASE!$B$2:$AA$2,0))</f>
        <v>SAKPKUNJ199</v>
      </c>
      <c r="F15" t="str">
        <f t="array" ref="F15">INDEX(DATABASE!$B$3:$Y$229,SMALL(IF(($B$3=DATABASE!$F$3:$F$228),MATCH(ROW(DATABASE!$F$3:$F$228),ROW(DATABASE!$F$3:$F$228),0)),ROWS('FILTERED DATA'!$M$3:P15)),MATCH('FILTERED DATA'!F$2,DATABASE!$B$2:$AA$2,0))</f>
        <v>GMASINBON</v>
      </c>
      <c r="G15" t="str">
        <f t="array" ref="G15">INDEX(DATABASE!$B$3:$Y$229,SMALL(IF(($B$3=DATABASE!$F$3:$F$228),MATCH(ROW(DATABASE!$F$3:$F$228),ROW(DATABASE!$F$3:$F$228),0)),ROWS('FILTERED DATA'!$M$3:Q15)),MATCH('FILTERED DATA'!G$2,DATABASE!$B$2:$AA$2,0))</f>
        <v>KUNDI</v>
      </c>
      <c r="H15" t="str">
        <f t="array" ref="H15">INDEX(DATABASE!$B$3:$Y$229,SMALL(IF(($B$3=DATABASE!$F$3:$F$228),MATCH(ROW(DATABASE!$F$3:$F$228),ROW(DATABASE!$F$3:$F$228),0)),ROWS('FILTERED DATA'!$M$3:R15)),MATCH('FILTERED DATA'!H$2,DATABASE!$B$2:$AA$2,0))</f>
        <v>MALE</v>
      </c>
      <c r="I15" t="str">
        <f t="array" ref="I15">INDEX(DATABASE!$B$3:$Y$229,SMALL(IF(($B$3=DATABASE!$F$3:$F$228),MATCH(ROW(DATABASE!$F$3:$F$228),ROW(DATABASE!$F$3:$F$228),0)),ROWS('FILTERED DATA'!$M$3:S15)),MATCH('FILTERED DATA'!I$2,DATABASE!$B$2:$AA$2,0))</f>
        <v>-</v>
      </c>
      <c r="J15">
        <f t="array" ref="J15">INDEX(DATABASE!$B$3:$Y$229,SMALL(IF(($B$3=DATABASE!$F$3:$F$228),MATCH(ROW(DATABASE!$F$3:$F$228),ROW(DATABASE!$F$3:$F$228),0)),ROWS('FILTERED DATA'!$M$3:T15)),MATCH('FILTERED DATA'!J$2,DATABASE!$B$2:$AA$2,0))</f>
        <v>0</v>
      </c>
      <c r="K15">
        <f t="array" ref="K15">INDEX(DATABASE!$B$3:$Y$229,SMALL(IF(($B$3=DATABASE!$F$3:$F$228),MATCH(ROW(DATABASE!$F$3:$F$228),ROW(DATABASE!$F$3:$F$228),0)),ROWS('FILTERED DATA'!$M$3:U15)),MATCH('FILTERED DATA'!K$2,DATABASE!$B$2:$AA$2,0))</f>
        <v>1</v>
      </c>
      <c r="L15">
        <f t="array" ref="L15">INDEX(DATABASE!$B$3:$Y$229,SMALL(IF(($B$3=DATABASE!$F$3:$F$228),MATCH(ROW(DATABASE!$F$3:$F$228),ROW(DATABASE!$F$3:$F$228),0)),ROWS('FILTERED DATA'!$M$3:V15)),MATCH('FILTERED DATA'!L$2,DATABASE!$B$2:$AA$2,0))</f>
        <v>1</v>
      </c>
      <c r="M15" t="e">
        <f t="array" ref="M15">INDEX(DATABASE!$B$3:$Y$229,SMALL(IF(($B$3=DATABASE!$F$3:$F$228),MATCH(ROW(DATABASE!$F$3:$F$228),ROW(DATABASE!$F$3:$F$228),0)),ROWS('FILTERED DATA'!$M$3:W15)),MATCH('FILTERED DATA'!M$2,DATABASE!$B$2:$AA$2,0))</f>
        <v>#N/A</v>
      </c>
      <c r="N15">
        <f t="array" ref="N15">INDEX(DATABASE!$B$3:$Y$229,SMALL(IF(($B$3=DATABASE!$F$3:$F$228),MATCH(ROW(DATABASE!$F$3:$F$228),ROW(DATABASE!$F$3:$F$228),0)),ROWS('FILTERED DATA'!$M$3:X15)),MATCH('FILTERED DATA'!N$2,DATABASE!$B$2:$AA$2,0))</f>
        <v>5</v>
      </c>
      <c r="O15">
        <f t="array" ref="O15">INDEX(DATABASE!$B$3:$Y$229,SMALL(IF(($B$3=DATABASE!$F$3:$F$228),MATCH(ROW(DATABASE!$F$3:$F$228),ROW(DATABASE!$F$3:$F$228),0)),ROWS('FILTERED DATA'!$M$3:Y15)),MATCH('FILTERED DATA'!O$2,DATABASE!$B$2:$AA$2,0))</f>
        <v>500</v>
      </c>
      <c r="P15">
        <f t="array" ref="P15">INDEX(DATABASE!$B$3:$Y$229,SMALL(IF(($B$3=DATABASE!$F$3:$F$228),MATCH(ROW(DATABASE!$F$3:$F$228),ROW(DATABASE!$F$3:$F$228),0)),ROWS('FILTERED DATA'!$M$3:Z15)),MATCH('FILTERED DATA'!P$2,DATABASE!$B$2:$AA$2,0))</f>
        <v>7</v>
      </c>
      <c r="Q15">
        <f t="array" ref="Q15">INDEX(DATABASE!$B$3:$Y$229,SMALL(IF(($B$3=DATABASE!$F$3:$F$228),MATCH(ROW(DATABASE!$F$3:$F$228),ROW(DATABASE!$F$3:$F$228),0)),ROWS('FILTERED DATA'!$M$3:AA15)),MATCH('FILTERED DATA'!Q$2,DATABASE!$B$2:$AA$2,0))</f>
        <v>1</v>
      </c>
      <c r="R15">
        <f t="array" ref="R15">INDEX(DATABASE!$B$3:$Y$229,SMALL(IF(($B$3=DATABASE!$F$3:$F$228),MATCH(ROW(DATABASE!$F$3:$F$228),ROW(DATABASE!$F$3:$F$228),0)),ROWS('FILTERED DATA'!$M$3:AB15)),MATCH('FILTERED DATA'!R$2,DATABASE!$B$2:$AA$2,0))</f>
        <v>0</v>
      </c>
      <c r="S15" t="e">
        <f t="array" ref="S15">INDEX(DATABASE!$B$3:$Y$229,SMALL(IF(($B$3=DATABASE!$F$3:$F$228),MATCH(ROW(DATABASE!$F$3:$F$228),ROW(DATABASE!$F$3:$F$228),0)),ROWS('FILTERED DATA'!$M$3:AC15)),MATCH('FILTERED DATA'!S$2,DATABASE!$B$2:$AA$2,0))</f>
        <v>#REF!</v>
      </c>
    </row>
    <row r="16" spans="2:19" x14ac:dyDescent="0.35">
      <c r="C16" t="str">
        <f t="array" ref="C16">INDEX(DATABASE!$B$3:$Y$229,SMALL(IF(($B$3=DATABASE!$F$3:$F$228),MATCH(ROW(DATABASE!$F$3:$F$228),ROW(DATABASE!$F$3:$F$228),0)),ROWS('FILTERED DATA'!$M$3:M16)),MATCH('FILTERED DATA'!C$2,DATABASE!$B$2:$AA$2,0))</f>
        <v>KPASASINI</v>
      </c>
      <c r="D16" t="str">
        <f t="array" ref="D16">INDEX(DATABASE!$B$3:$Y$229,SMALL(IF(($B$3=DATABASE!$F$3:$F$228),MATCH(ROW(DATABASE!$F$3:$F$228),ROW(DATABASE!$F$3:$F$228),0)),ROWS('FILTERED DATA'!$M$3:N16)),MATCH('FILTERED DATA'!D$2,DATABASE!$B$2:$AA$2,0))</f>
        <v>NYEBA JACOB</v>
      </c>
      <c r="E16" t="str">
        <f t="array" ref="E16">INDEX(DATABASE!$B$3:$Y$229,SMALL(IF(($B$3=DATABASE!$F$3:$F$228),MATCH(ROW(DATABASE!$F$3:$F$228),ROW(DATABASE!$F$3:$F$228),0)),ROWS('FILTERED DATA'!$M$3:O16)),MATCH('FILTERED DATA'!E$2,DATABASE!$B$2:$AA$2,0))</f>
        <v>SAKPRINJ200</v>
      </c>
      <c r="F16" t="str">
        <f t="array" ref="F16">INDEX(DATABASE!$B$3:$Y$229,SMALL(IF(($B$3=DATABASE!$F$3:$F$228),MATCH(ROW(DATABASE!$F$3:$F$228),ROW(DATABASE!$F$3:$F$228),0)),ROWS('FILTERED DATA'!$M$3:P16)),MATCH('FILTERED DATA'!F$2,DATABASE!$B$2:$AA$2,0))</f>
        <v>LIYAJOL</v>
      </c>
      <c r="G16" t="str">
        <f t="array" ref="G16">INDEX(DATABASE!$B$3:$Y$229,SMALL(IF(($B$3=DATABASE!$F$3:$F$228),MATCH(ROW(DATABASE!$F$3:$F$228),ROW(DATABASE!$F$3:$F$228),0)),ROWS('FILTERED DATA'!$M$3:Q16)),MATCH('FILTERED DATA'!G$2,DATABASE!$B$2:$AA$2,0))</f>
        <v>RICHARD</v>
      </c>
      <c r="H16" t="str">
        <f t="array" ref="H16">INDEX(DATABASE!$B$3:$Y$229,SMALL(IF(($B$3=DATABASE!$F$3:$F$228),MATCH(ROW(DATABASE!$F$3:$F$228),ROW(DATABASE!$F$3:$F$228),0)),ROWS('FILTERED DATA'!$M$3:R16)),MATCH('FILTERED DATA'!H$2,DATABASE!$B$2:$AA$2,0))</f>
        <v>MALE</v>
      </c>
      <c r="I16" t="str">
        <f t="array" ref="I16">INDEX(DATABASE!$B$3:$Y$229,SMALL(IF(($B$3=DATABASE!$F$3:$F$228),MATCH(ROW(DATABASE!$F$3:$F$228),ROW(DATABASE!$F$3:$F$228),0)),ROWS('FILTERED DATA'!$M$3:S16)),MATCH('FILTERED DATA'!I$2,DATABASE!$B$2:$AA$2,0))</f>
        <v>-</v>
      </c>
      <c r="J16">
        <f t="array" ref="J16">INDEX(DATABASE!$B$3:$Y$229,SMALL(IF(($B$3=DATABASE!$F$3:$F$228),MATCH(ROW(DATABASE!$F$3:$F$228),ROW(DATABASE!$F$3:$F$228),0)),ROWS('FILTERED DATA'!$M$3:T16)),MATCH('FILTERED DATA'!J$2,DATABASE!$B$2:$AA$2,0))</f>
        <v>0</v>
      </c>
      <c r="K16">
        <f t="array" ref="K16">INDEX(DATABASE!$B$3:$Y$229,SMALL(IF(($B$3=DATABASE!$F$3:$F$228),MATCH(ROW(DATABASE!$F$3:$F$228),ROW(DATABASE!$F$3:$F$228),0)),ROWS('FILTERED DATA'!$M$3:U16)),MATCH('FILTERED DATA'!K$2,DATABASE!$B$2:$AA$2,0))</f>
        <v>1</v>
      </c>
      <c r="L16">
        <f t="array" ref="L16">INDEX(DATABASE!$B$3:$Y$229,SMALL(IF(($B$3=DATABASE!$F$3:$F$228),MATCH(ROW(DATABASE!$F$3:$F$228),ROW(DATABASE!$F$3:$F$228),0)),ROWS('FILTERED DATA'!$M$3:V16)),MATCH('FILTERED DATA'!L$2,DATABASE!$B$2:$AA$2,0))</f>
        <v>1</v>
      </c>
      <c r="M16" t="e">
        <f t="array" ref="M16">INDEX(DATABASE!$B$3:$Y$229,SMALL(IF(($B$3=DATABASE!$F$3:$F$228),MATCH(ROW(DATABASE!$F$3:$F$228),ROW(DATABASE!$F$3:$F$228),0)),ROWS('FILTERED DATA'!$M$3:W16)),MATCH('FILTERED DATA'!M$2,DATABASE!$B$2:$AA$2,0))</f>
        <v>#N/A</v>
      </c>
      <c r="N16">
        <f t="array" ref="N16">INDEX(DATABASE!$B$3:$Y$229,SMALL(IF(($B$3=DATABASE!$F$3:$F$228),MATCH(ROW(DATABASE!$F$3:$F$228),ROW(DATABASE!$F$3:$F$228),0)),ROWS('FILTERED DATA'!$M$3:X16)),MATCH('FILTERED DATA'!N$2,DATABASE!$B$2:$AA$2,0))</f>
        <v>4</v>
      </c>
      <c r="O16">
        <f t="array" ref="O16">INDEX(DATABASE!$B$3:$Y$229,SMALL(IF(($B$3=DATABASE!$F$3:$F$228),MATCH(ROW(DATABASE!$F$3:$F$228),ROW(DATABASE!$F$3:$F$228),0)),ROWS('FILTERED DATA'!$M$3:Y16)),MATCH('FILTERED DATA'!O$2,DATABASE!$B$2:$AA$2,0))</f>
        <v>400</v>
      </c>
      <c r="P16">
        <f t="array" ref="P16">INDEX(DATABASE!$B$3:$Y$229,SMALL(IF(($B$3=DATABASE!$F$3:$F$228),MATCH(ROW(DATABASE!$F$3:$F$228),ROW(DATABASE!$F$3:$F$228),0)),ROWS('FILTERED DATA'!$M$3:Z16)),MATCH('FILTERED DATA'!P$2,DATABASE!$B$2:$AA$2,0))</f>
        <v>6</v>
      </c>
      <c r="Q16">
        <f t="array" ref="Q16">INDEX(DATABASE!$B$3:$Y$229,SMALL(IF(($B$3=DATABASE!$F$3:$F$228),MATCH(ROW(DATABASE!$F$3:$F$228),ROW(DATABASE!$F$3:$F$228),0)),ROWS('FILTERED DATA'!$M$3:AA16)),MATCH('FILTERED DATA'!Q$2,DATABASE!$B$2:$AA$2,0))</f>
        <v>1</v>
      </c>
      <c r="R16">
        <f t="array" ref="R16">INDEX(DATABASE!$B$3:$Y$229,SMALL(IF(($B$3=DATABASE!$F$3:$F$228),MATCH(ROW(DATABASE!$F$3:$F$228),ROW(DATABASE!$F$3:$F$228),0)),ROWS('FILTERED DATA'!$M$3:AB16)),MATCH('FILTERED DATA'!R$2,DATABASE!$B$2:$AA$2,0))</f>
        <v>0</v>
      </c>
      <c r="S16" t="e">
        <f t="array" ref="S16">INDEX(DATABASE!$B$3:$Y$229,SMALL(IF(($B$3=DATABASE!$F$3:$F$228),MATCH(ROW(DATABASE!$F$3:$F$228),ROW(DATABASE!$F$3:$F$228),0)),ROWS('FILTERED DATA'!$M$3:AC16)),MATCH('FILTERED DATA'!S$2,DATABASE!$B$2:$AA$2,0))</f>
        <v>#REF!</v>
      </c>
    </row>
    <row r="17" spans="3:19" x14ac:dyDescent="0.35">
      <c r="C17" t="str">
        <f t="array" ref="C17">INDEX(DATABASE!$B$3:$Y$229,SMALL(IF(($B$3=DATABASE!$F$3:$F$228),MATCH(ROW(DATABASE!$F$3:$F$228),ROW(DATABASE!$F$3:$F$228),0)),ROWS('FILTERED DATA'!$M$3:M17)),MATCH('FILTERED DATA'!C$2,DATABASE!$B$2:$AA$2,0))</f>
        <v>KPASASINI</v>
      </c>
      <c r="D17" t="str">
        <f t="array" ref="D17">INDEX(DATABASE!$B$3:$Y$229,SMALL(IF(($B$3=DATABASE!$F$3:$F$228),MATCH(ROW(DATABASE!$F$3:$F$228),ROW(DATABASE!$F$3:$F$228),0)),ROWS('FILTERED DATA'!$M$3:N17)),MATCH('FILTERED DATA'!D$2,DATABASE!$B$2:$AA$2,0))</f>
        <v>NYEBA JACOB</v>
      </c>
      <c r="E17" t="str">
        <f t="array" ref="E17">INDEX(DATABASE!$B$3:$Y$229,SMALL(IF(($B$3=DATABASE!$F$3:$F$228),MATCH(ROW(DATABASE!$F$3:$F$228),ROW(DATABASE!$F$3:$F$228),0)),ROWS('FILTERED DATA'!$M$3:O17)),MATCH('FILTERED DATA'!E$2,DATABASE!$B$2:$AA$2,0))</f>
        <v>SAKPNYNJ201</v>
      </c>
      <c r="F17" t="str">
        <f t="array" ref="F17">INDEX(DATABASE!$B$3:$Y$229,SMALL(IF(($B$3=DATABASE!$F$3:$F$228),MATCH(ROW(DATABASE!$F$3:$F$228),ROW(DATABASE!$F$3:$F$228),0)),ROWS('FILTERED DATA'!$M$3:P17)),MATCH('FILTERED DATA'!F$2,DATABASE!$B$2:$AA$2,0))</f>
        <v>GMASINBON</v>
      </c>
      <c r="G17" t="str">
        <f t="array" ref="G17">INDEX(DATABASE!$B$3:$Y$229,SMALL(IF(($B$3=DATABASE!$F$3:$F$228),MATCH(ROW(DATABASE!$F$3:$F$228),ROW(DATABASE!$F$3:$F$228),0)),ROWS('FILTERED DATA'!$M$3:Q17)),MATCH('FILTERED DATA'!G$2,DATABASE!$B$2:$AA$2,0))</f>
        <v>NYANJAR</v>
      </c>
      <c r="H17" t="str">
        <f t="array" ref="H17">INDEX(DATABASE!$B$3:$Y$229,SMALL(IF(($B$3=DATABASE!$F$3:$F$228),MATCH(ROW(DATABASE!$F$3:$F$228),ROW(DATABASE!$F$3:$F$228),0)),ROWS('FILTERED DATA'!$M$3:R17)),MATCH('FILTERED DATA'!H$2,DATABASE!$B$2:$AA$2,0))</f>
        <v>MALE</v>
      </c>
      <c r="I17" t="str">
        <f t="array" ref="I17">INDEX(DATABASE!$B$3:$Y$229,SMALL(IF(($B$3=DATABASE!$F$3:$F$228),MATCH(ROW(DATABASE!$F$3:$F$228),ROW(DATABASE!$F$3:$F$228),0)),ROWS('FILTERED DATA'!$M$3:S17)),MATCH('FILTERED DATA'!I$2,DATABASE!$B$2:$AA$2,0))</f>
        <v>-</v>
      </c>
      <c r="J17">
        <f t="array" ref="J17">INDEX(DATABASE!$B$3:$Y$229,SMALL(IF(($B$3=DATABASE!$F$3:$F$228),MATCH(ROW(DATABASE!$F$3:$F$228),ROW(DATABASE!$F$3:$F$228),0)),ROWS('FILTERED DATA'!$M$3:T17)),MATCH('FILTERED DATA'!J$2,DATABASE!$B$2:$AA$2,0))</f>
        <v>0</v>
      </c>
      <c r="K17">
        <f t="array" ref="K17">INDEX(DATABASE!$B$3:$Y$229,SMALL(IF(($B$3=DATABASE!$F$3:$F$228),MATCH(ROW(DATABASE!$F$3:$F$228),ROW(DATABASE!$F$3:$F$228),0)),ROWS('FILTERED DATA'!$M$3:U17)),MATCH('FILTERED DATA'!K$2,DATABASE!$B$2:$AA$2,0))</f>
        <v>1</v>
      </c>
      <c r="L17">
        <f t="array" ref="L17">INDEX(DATABASE!$B$3:$Y$229,SMALL(IF(($B$3=DATABASE!$F$3:$F$228),MATCH(ROW(DATABASE!$F$3:$F$228),ROW(DATABASE!$F$3:$F$228),0)),ROWS('FILTERED DATA'!$M$3:V17)),MATCH('FILTERED DATA'!L$2,DATABASE!$B$2:$AA$2,0))</f>
        <v>1</v>
      </c>
      <c r="M17" t="e">
        <f t="array" ref="M17">INDEX(DATABASE!$B$3:$Y$229,SMALL(IF(($B$3=DATABASE!$F$3:$F$228),MATCH(ROW(DATABASE!$F$3:$F$228),ROW(DATABASE!$F$3:$F$228),0)),ROWS('FILTERED DATA'!$M$3:W17)),MATCH('FILTERED DATA'!M$2,DATABASE!$B$2:$AA$2,0))</f>
        <v>#N/A</v>
      </c>
      <c r="N17">
        <f t="array" ref="N17">INDEX(DATABASE!$B$3:$Y$229,SMALL(IF(($B$3=DATABASE!$F$3:$F$228),MATCH(ROW(DATABASE!$F$3:$F$228),ROW(DATABASE!$F$3:$F$228),0)),ROWS('FILTERED DATA'!$M$3:X17)),MATCH('FILTERED DATA'!N$2,DATABASE!$B$2:$AA$2,0))</f>
        <v>3</v>
      </c>
      <c r="O17">
        <f t="array" ref="O17">INDEX(DATABASE!$B$3:$Y$229,SMALL(IF(($B$3=DATABASE!$F$3:$F$228),MATCH(ROW(DATABASE!$F$3:$F$228),ROW(DATABASE!$F$3:$F$228),0)),ROWS('FILTERED DATA'!$M$3:Y17)),MATCH('FILTERED DATA'!O$2,DATABASE!$B$2:$AA$2,0))</f>
        <v>300</v>
      </c>
      <c r="P17">
        <f t="array" ref="P17">INDEX(DATABASE!$B$3:$Y$229,SMALL(IF(($B$3=DATABASE!$F$3:$F$228),MATCH(ROW(DATABASE!$F$3:$F$228),ROW(DATABASE!$F$3:$F$228),0)),ROWS('FILTERED DATA'!$M$3:Z17)),MATCH('FILTERED DATA'!P$2,DATABASE!$B$2:$AA$2,0))</f>
        <v>5</v>
      </c>
      <c r="Q17">
        <f t="array" ref="Q17">INDEX(DATABASE!$B$3:$Y$229,SMALL(IF(($B$3=DATABASE!$F$3:$F$228),MATCH(ROW(DATABASE!$F$3:$F$228),ROW(DATABASE!$F$3:$F$228),0)),ROWS('FILTERED DATA'!$M$3:AA17)),MATCH('FILTERED DATA'!Q$2,DATABASE!$B$2:$AA$2,0))</f>
        <v>1</v>
      </c>
      <c r="R17">
        <f t="array" ref="R17">INDEX(DATABASE!$B$3:$Y$229,SMALL(IF(($B$3=DATABASE!$F$3:$F$228),MATCH(ROW(DATABASE!$F$3:$F$228),ROW(DATABASE!$F$3:$F$228),0)),ROWS('FILTERED DATA'!$M$3:AB17)),MATCH('FILTERED DATA'!R$2,DATABASE!$B$2:$AA$2,0))</f>
        <v>0</v>
      </c>
      <c r="S17" t="e">
        <f t="array" ref="S17">INDEX(DATABASE!$B$3:$Y$229,SMALL(IF(($B$3=DATABASE!$F$3:$F$228),MATCH(ROW(DATABASE!$F$3:$F$228),ROW(DATABASE!$F$3:$F$228),0)),ROWS('FILTERED DATA'!$M$3:AC17)),MATCH('FILTERED DATA'!S$2,DATABASE!$B$2:$AA$2,0))</f>
        <v>#REF!</v>
      </c>
    </row>
    <row r="18" spans="3:19" x14ac:dyDescent="0.35">
      <c r="C18" t="str">
        <f t="array" ref="C18">INDEX(DATABASE!$B$3:$Y$229,SMALL(IF(($B$3=DATABASE!$F$3:$F$228),MATCH(ROW(DATABASE!$F$3:$F$228),ROW(DATABASE!$F$3:$F$228),0)),ROWS('FILTERED DATA'!$M$3:M18)),MATCH('FILTERED DATA'!C$2,DATABASE!$B$2:$AA$2,0))</f>
        <v>KPASASINI</v>
      </c>
      <c r="D18" t="str">
        <f t="array" ref="D18">INDEX(DATABASE!$B$3:$Y$229,SMALL(IF(($B$3=DATABASE!$F$3:$F$228),MATCH(ROW(DATABASE!$F$3:$F$228),ROW(DATABASE!$F$3:$F$228),0)),ROWS('FILTERED DATA'!$M$3:N18)),MATCH('FILTERED DATA'!D$2,DATABASE!$B$2:$AA$2,0))</f>
        <v>NYEBA JACOB</v>
      </c>
      <c r="E18" t="str">
        <f t="array" ref="E18">INDEX(DATABASE!$B$3:$Y$229,SMALL(IF(($B$3=DATABASE!$F$3:$F$228),MATCH(ROW(DATABASE!$F$3:$F$228),ROW(DATABASE!$F$3:$F$228),0)),ROWS('FILTERED DATA'!$M$3:O18)),MATCH('FILTERED DATA'!E$2,DATABASE!$B$2:$AA$2,0))</f>
        <v>SAKPAWNJ202</v>
      </c>
      <c r="F18" t="str">
        <f t="array" ref="F18">INDEX(DATABASE!$B$3:$Y$229,SMALL(IF(($B$3=DATABASE!$F$3:$F$228),MATCH(ROW(DATABASE!$F$3:$F$228),ROW(DATABASE!$F$3:$F$228),0)),ROWS('FILTERED DATA'!$M$3:P18)),MATCH('FILTERED DATA'!F$2,DATABASE!$B$2:$AA$2,0))</f>
        <v>GMASINBON</v>
      </c>
      <c r="G18" t="str">
        <f t="array" ref="G18">INDEX(DATABASE!$B$3:$Y$229,SMALL(IF(($B$3=DATABASE!$F$3:$F$228),MATCH(ROW(DATABASE!$F$3:$F$228),ROW(DATABASE!$F$3:$F$228),0)),ROWS('FILTERED DATA'!$M$3:Q18)),MATCH('FILTERED DATA'!G$2,DATABASE!$B$2:$AA$2,0))</f>
        <v>AWABU</v>
      </c>
      <c r="H18" t="str">
        <f t="array" ref="H18">INDEX(DATABASE!$B$3:$Y$229,SMALL(IF(($B$3=DATABASE!$F$3:$F$228),MATCH(ROW(DATABASE!$F$3:$F$228),ROW(DATABASE!$F$3:$F$228),0)),ROWS('FILTERED DATA'!$M$3:R18)),MATCH('FILTERED DATA'!H$2,DATABASE!$B$2:$AA$2,0))</f>
        <v>FEMALE</v>
      </c>
      <c r="I18" t="str">
        <f t="array" ref="I18">INDEX(DATABASE!$B$3:$Y$229,SMALL(IF(($B$3=DATABASE!$F$3:$F$228),MATCH(ROW(DATABASE!$F$3:$F$228),ROW(DATABASE!$F$3:$F$228),0)),ROWS('FILTERED DATA'!$M$3:S18)),MATCH('FILTERED DATA'!I$2,DATABASE!$B$2:$AA$2,0))</f>
        <v>-</v>
      </c>
      <c r="J18">
        <f t="array" ref="J18">INDEX(DATABASE!$B$3:$Y$229,SMALL(IF(($B$3=DATABASE!$F$3:$F$228),MATCH(ROW(DATABASE!$F$3:$F$228),ROW(DATABASE!$F$3:$F$228),0)),ROWS('FILTERED DATA'!$M$3:T18)),MATCH('FILTERED DATA'!J$2,DATABASE!$B$2:$AA$2,0))</f>
        <v>0</v>
      </c>
      <c r="K18">
        <f t="array" ref="K18">INDEX(DATABASE!$B$3:$Y$229,SMALL(IF(($B$3=DATABASE!$F$3:$F$228),MATCH(ROW(DATABASE!$F$3:$F$228),ROW(DATABASE!$F$3:$F$228),0)),ROWS('FILTERED DATA'!$M$3:U18)),MATCH('FILTERED DATA'!K$2,DATABASE!$B$2:$AA$2,0))</f>
        <v>1</v>
      </c>
      <c r="L18">
        <f t="array" ref="L18">INDEX(DATABASE!$B$3:$Y$229,SMALL(IF(($B$3=DATABASE!$F$3:$F$228),MATCH(ROW(DATABASE!$F$3:$F$228),ROW(DATABASE!$F$3:$F$228),0)),ROWS('FILTERED DATA'!$M$3:V18)),MATCH('FILTERED DATA'!L$2,DATABASE!$B$2:$AA$2,0))</f>
        <v>1</v>
      </c>
      <c r="M18" t="e">
        <f t="array" ref="M18">INDEX(DATABASE!$B$3:$Y$229,SMALL(IF(($B$3=DATABASE!$F$3:$F$228),MATCH(ROW(DATABASE!$F$3:$F$228),ROW(DATABASE!$F$3:$F$228),0)),ROWS('FILTERED DATA'!$M$3:W18)),MATCH('FILTERED DATA'!M$2,DATABASE!$B$2:$AA$2,0))</f>
        <v>#N/A</v>
      </c>
      <c r="N18">
        <f t="array" ref="N18">INDEX(DATABASE!$B$3:$Y$229,SMALL(IF(($B$3=DATABASE!$F$3:$F$228),MATCH(ROW(DATABASE!$F$3:$F$228),ROW(DATABASE!$F$3:$F$228),0)),ROWS('FILTERED DATA'!$M$3:X18)),MATCH('FILTERED DATA'!N$2,DATABASE!$B$2:$AA$2,0))</f>
        <v>4</v>
      </c>
      <c r="O18">
        <f t="array" ref="O18">INDEX(DATABASE!$B$3:$Y$229,SMALL(IF(($B$3=DATABASE!$F$3:$F$228),MATCH(ROW(DATABASE!$F$3:$F$228),ROW(DATABASE!$F$3:$F$228),0)),ROWS('FILTERED DATA'!$M$3:Y18)),MATCH('FILTERED DATA'!O$2,DATABASE!$B$2:$AA$2,0))</f>
        <v>400</v>
      </c>
      <c r="P18">
        <f t="array" ref="P18">INDEX(DATABASE!$B$3:$Y$229,SMALL(IF(($B$3=DATABASE!$F$3:$F$228),MATCH(ROW(DATABASE!$F$3:$F$228),ROW(DATABASE!$F$3:$F$228),0)),ROWS('FILTERED DATA'!$M$3:Z18)),MATCH('FILTERED DATA'!P$2,DATABASE!$B$2:$AA$2,0))</f>
        <v>6</v>
      </c>
      <c r="Q18">
        <f t="array" ref="Q18">INDEX(DATABASE!$B$3:$Y$229,SMALL(IF(($B$3=DATABASE!$F$3:$F$228),MATCH(ROW(DATABASE!$F$3:$F$228),ROW(DATABASE!$F$3:$F$228),0)),ROWS('FILTERED DATA'!$M$3:AA18)),MATCH('FILTERED DATA'!Q$2,DATABASE!$B$2:$AA$2,0))</f>
        <v>1</v>
      </c>
      <c r="R18">
        <f t="array" ref="R18">INDEX(DATABASE!$B$3:$Y$229,SMALL(IF(($B$3=DATABASE!$F$3:$F$228),MATCH(ROW(DATABASE!$F$3:$F$228),ROW(DATABASE!$F$3:$F$228),0)),ROWS('FILTERED DATA'!$M$3:AB18)),MATCH('FILTERED DATA'!R$2,DATABASE!$B$2:$AA$2,0))</f>
        <v>0</v>
      </c>
      <c r="S18" t="e">
        <f t="array" ref="S18">INDEX(DATABASE!$B$3:$Y$229,SMALL(IF(($B$3=DATABASE!$F$3:$F$228),MATCH(ROW(DATABASE!$F$3:$F$228),ROW(DATABASE!$F$3:$F$228),0)),ROWS('FILTERED DATA'!$M$3:AC18)),MATCH('FILTERED DATA'!S$2,DATABASE!$B$2:$AA$2,0))</f>
        <v>#REF!</v>
      </c>
    </row>
    <row r="19" spans="3:19" x14ac:dyDescent="0.35">
      <c r="C19" t="str">
        <f t="array" ref="C19">INDEX(DATABASE!$B$3:$Y$229,SMALL(IF(($B$3=DATABASE!$F$3:$F$228),MATCH(ROW(DATABASE!$F$3:$F$228),ROW(DATABASE!$F$3:$F$228),0)),ROWS('FILTERED DATA'!$M$3:M19)),MATCH('FILTERED DATA'!C$2,DATABASE!$B$2:$AA$2,0))</f>
        <v>KPASASINI</v>
      </c>
      <c r="D19" t="str">
        <f t="array" ref="D19">INDEX(DATABASE!$B$3:$Y$229,SMALL(IF(($B$3=DATABASE!$F$3:$F$228),MATCH(ROW(DATABASE!$F$3:$F$228),ROW(DATABASE!$F$3:$F$228),0)),ROWS('FILTERED DATA'!$M$3:N19)),MATCH('FILTERED DATA'!D$2,DATABASE!$B$2:$AA$2,0))</f>
        <v>NYEBA JACOB</v>
      </c>
      <c r="E19" t="str">
        <f t="array" ref="E19">INDEX(DATABASE!$B$3:$Y$229,SMALL(IF(($B$3=DATABASE!$F$3:$F$228),MATCH(ROW(DATABASE!$F$3:$F$228),ROW(DATABASE!$F$3:$F$228),0)),ROWS('FILTERED DATA'!$M$3:O19)),MATCH('FILTERED DATA'!E$2,DATABASE!$B$2:$AA$2,0))</f>
        <v>SAKPYANJ203</v>
      </c>
      <c r="F19" t="str">
        <f t="array" ref="F19">INDEX(DATABASE!$B$3:$Y$229,SMALL(IF(($B$3=DATABASE!$F$3:$F$228),MATCH(ROW(DATABASE!$F$3:$F$228),ROW(DATABASE!$F$3:$F$228),0)),ROWS('FILTERED DATA'!$M$3:P19)),MATCH('FILTERED DATA'!F$2,DATABASE!$B$2:$AA$2,0))</f>
        <v>LIYAJOL</v>
      </c>
      <c r="G19" t="str">
        <f t="array" ref="G19">INDEX(DATABASE!$B$3:$Y$229,SMALL(IF(($B$3=DATABASE!$F$3:$F$228),MATCH(ROW(DATABASE!$F$3:$F$228),ROW(DATABASE!$F$3:$F$228),0)),ROWS('FILTERED DATA'!$M$3:Q19)),MATCH('FILTERED DATA'!G$2,DATABASE!$B$2:$AA$2,0))</f>
        <v>YAA</v>
      </c>
      <c r="H19" t="str">
        <f t="array" ref="H19">INDEX(DATABASE!$B$3:$Y$229,SMALL(IF(($B$3=DATABASE!$F$3:$F$228),MATCH(ROW(DATABASE!$F$3:$F$228),ROW(DATABASE!$F$3:$F$228),0)),ROWS('FILTERED DATA'!$M$3:R19)),MATCH('FILTERED DATA'!H$2,DATABASE!$B$2:$AA$2,0))</f>
        <v>FEMALE</v>
      </c>
      <c r="I19" t="str">
        <f t="array" ref="I19">INDEX(DATABASE!$B$3:$Y$229,SMALL(IF(($B$3=DATABASE!$F$3:$F$228),MATCH(ROW(DATABASE!$F$3:$F$228),ROW(DATABASE!$F$3:$F$228),0)),ROWS('FILTERED DATA'!$M$3:S19)),MATCH('FILTERED DATA'!I$2,DATABASE!$B$2:$AA$2,0))</f>
        <v>-</v>
      </c>
      <c r="J19">
        <f t="array" ref="J19">INDEX(DATABASE!$B$3:$Y$229,SMALL(IF(($B$3=DATABASE!$F$3:$F$228),MATCH(ROW(DATABASE!$F$3:$F$228),ROW(DATABASE!$F$3:$F$228),0)),ROWS('FILTERED DATA'!$M$3:T19)),MATCH('FILTERED DATA'!J$2,DATABASE!$B$2:$AA$2,0))</f>
        <v>0</v>
      </c>
      <c r="K19">
        <f t="array" ref="K19">INDEX(DATABASE!$B$3:$Y$229,SMALL(IF(($B$3=DATABASE!$F$3:$F$228),MATCH(ROW(DATABASE!$F$3:$F$228),ROW(DATABASE!$F$3:$F$228),0)),ROWS('FILTERED DATA'!$M$3:U19)),MATCH('FILTERED DATA'!K$2,DATABASE!$B$2:$AA$2,0))</f>
        <v>1</v>
      </c>
      <c r="L19">
        <f t="array" ref="L19">INDEX(DATABASE!$B$3:$Y$229,SMALL(IF(($B$3=DATABASE!$F$3:$F$228),MATCH(ROW(DATABASE!$F$3:$F$228),ROW(DATABASE!$F$3:$F$228),0)),ROWS('FILTERED DATA'!$M$3:V19)),MATCH('FILTERED DATA'!L$2,DATABASE!$B$2:$AA$2,0))</f>
        <v>1</v>
      </c>
      <c r="M19" t="e">
        <f t="array" ref="M19">INDEX(DATABASE!$B$3:$Y$229,SMALL(IF(($B$3=DATABASE!$F$3:$F$228),MATCH(ROW(DATABASE!$F$3:$F$228),ROW(DATABASE!$F$3:$F$228),0)),ROWS('FILTERED DATA'!$M$3:W19)),MATCH('FILTERED DATA'!M$2,DATABASE!$B$2:$AA$2,0))</f>
        <v>#N/A</v>
      </c>
      <c r="N19">
        <f t="array" ref="N19">INDEX(DATABASE!$B$3:$Y$229,SMALL(IF(($B$3=DATABASE!$F$3:$F$228),MATCH(ROW(DATABASE!$F$3:$F$228),ROW(DATABASE!$F$3:$F$228),0)),ROWS('FILTERED DATA'!$M$3:X19)),MATCH('FILTERED DATA'!N$2,DATABASE!$B$2:$AA$2,0))</f>
        <v>4</v>
      </c>
      <c r="O19">
        <f t="array" ref="O19">INDEX(DATABASE!$B$3:$Y$229,SMALL(IF(($B$3=DATABASE!$F$3:$F$228),MATCH(ROW(DATABASE!$F$3:$F$228),ROW(DATABASE!$F$3:$F$228),0)),ROWS('FILTERED DATA'!$M$3:Y19)),MATCH('FILTERED DATA'!O$2,DATABASE!$B$2:$AA$2,0))</f>
        <v>400</v>
      </c>
      <c r="P19">
        <f t="array" ref="P19">INDEX(DATABASE!$B$3:$Y$229,SMALL(IF(($B$3=DATABASE!$F$3:$F$228),MATCH(ROW(DATABASE!$F$3:$F$228),ROW(DATABASE!$F$3:$F$228),0)),ROWS('FILTERED DATA'!$M$3:Z19)),MATCH('FILTERED DATA'!P$2,DATABASE!$B$2:$AA$2,0))</f>
        <v>6</v>
      </c>
      <c r="Q19">
        <f t="array" ref="Q19">INDEX(DATABASE!$B$3:$Y$229,SMALL(IF(($B$3=DATABASE!$F$3:$F$228),MATCH(ROW(DATABASE!$F$3:$F$228),ROW(DATABASE!$F$3:$F$228),0)),ROWS('FILTERED DATA'!$M$3:AA19)),MATCH('FILTERED DATA'!Q$2,DATABASE!$B$2:$AA$2,0))</f>
        <v>1</v>
      </c>
      <c r="R19">
        <f t="array" ref="R19">INDEX(DATABASE!$B$3:$Y$229,SMALL(IF(($B$3=DATABASE!$F$3:$F$228),MATCH(ROW(DATABASE!$F$3:$F$228),ROW(DATABASE!$F$3:$F$228),0)),ROWS('FILTERED DATA'!$M$3:AB19)),MATCH('FILTERED DATA'!R$2,DATABASE!$B$2:$AA$2,0))</f>
        <v>0</v>
      </c>
      <c r="S19" t="e">
        <f t="array" ref="S19">INDEX(DATABASE!$B$3:$Y$229,SMALL(IF(($B$3=DATABASE!$F$3:$F$228),MATCH(ROW(DATABASE!$F$3:$F$228),ROW(DATABASE!$F$3:$F$228),0)),ROWS('FILTERED DATA'!$M$3:AC19)),MATCH('FILTERED DATA'!S$2,DATABASE!$B$2:$AA$2,0))</f>
        <v>#REF!</v>
      </c>
    </row>
    <row r="20" spans="3:19" x14ac:dyDescent="0.35">
      <c r="C20" t="str">
        <f t="array" ref="C20">INDEX(DATABASE!$B$3:$Y$229,SMALL(IF(($B$3=DATABASE!$F$3:$F$228),MATCH(ROW(DATABASE!$F$3:$F$228),ROW(DATABASE!$F$3:$F$228),0)),ROWS('FILTERED DATA'!$M$3:M20)),MATCH('FILTERED DATA'!C$2,DATABASE!$B$2:$AA$2,0))</f>
        <v>KPASASINI</v>
      </c>
      <c r="D20" t="str">
        <f t="array" ref="D20">INDEX(DATABASE!$B$3:$Y$229,SMALL(IF(($B$3=DATABASE!$F$3:$F$228),MATCH(ROW(DATABASE!$F$3:$F$228),ROW(DATABASE!$F$3:$F$228),0)),ROWS('FILTERED DATA'!$M$3:N20)),MATCH('FILTERED DATA'!D$2,DATABASE!$B$2:$AA$2,0))</f>
        <v>NYEBA JACOB</v>
      </c>
      <c r="E20" t="str">
        <f t="array" ref="E20">INDEX(DATABASE!$B$3:$Y$229,SMALL(IF(($B$3=DATABASE!$F$3:$F$228),MATCH(ROW(DATABASE!$F$3:$F$228),ROW(DATABASE!$F$3:$F$228),0)),ROWS('FILTERED DATA'!$M$3:O20)),MATCH('FILTERED DATA'!E$2,DATABASE!$B$2:$AA$2,0))</f>
        <v>SAKPWANJ204</v>
      </c>
      <c r="F20" t="str">
        <f t="array" ref="F20">INDEX(DATABASE!$B$3:$Y$229,SMALL(IF(($B$3=DATABASE!$F$3:$F$228),MATCH(ROW(DATABASE!$F$3:$F$228),ROW(DATABASE!$F$3:$F$228),0)),ROWS('FILTERED DATA'!$M$3:P20)),MATCH('FILTERED DATA'!F$2,DATABASE!$B$2:$AA$2,0))</f>
        <v>GMASINBON</v>
      </c>
      <c r="G20" t="str">
        <f t="array" ref="G20">INDEX(DATABASE!$B$3:$Y$229,SMALL(IF(($B$3=DATABASE!$F$3:$F$228),MATCH(ROW(DATABASE!$F$3:$F$228),ROW(DATABASE!$F$3:$F$228),0)),ROWS('FILTERED DATA'!$M$3:Q20)),MATCH('FILTERED DATA'!G$2,DATABASE!$B$2:$AA$2,0))</f>
        <v>WAJAH</v>
      </c>
      <c r="H20" t="str">
        <f t="array" ref="H20">INDEX(DATABASE!$B$3:$Y$229,SMALL(IF(($B$3=DATABASE!$F$3:$F$228),MATCH(ROW(DATABASE!$F$3:$F$228),ROW(DATABASE!$F$3:$F$228),0)),ROWS('FILTERED DATA'!$M$3:R20)),MATCH('FILTERED DATA'!H$2,DATABASE!$B$2:$AA$2,0))</f>
        <v>MALE</v>
      </c>
      <c r="I20" t="str">
        <f t="array" ref="I20">INDEX(DATABASE!$B$3:$Y$229,SMALL(IF(($B$3=DATABASE!$F$3:$F$228),MATCH(ROW(DATABASE!$F$3:$F$228),ROW(DATABASE!$F$3:$F$228),0)),ROWS('FILTERED DATA'!$M$3:S20)),MATCH('FILTERED DATA'!I$2,DATABASE!$B$2:$AA$2,0))</f>
        <v>0544510075</v>
      </c>
      <c r="J20">
        <f t="array" ref="J20">INDEX(DATABASE!$B$3:$Y$229,SMALL(IF(($B$3=DATABASE!$F$3:$F$228),MATCH(ROW(DATABASE!$F$3:$F$228),ROW(DATABASE!$F$3:$F$228),0)),ROWS('FILTERED DATA'!$M$3:T20)),MATCH('FILTERED DATA'!J$2,DATABASE!$B$2:$AA$2,0))</f>
        <v>0</v>
      </c>
      <c r="K20">
        <f t="array" ref="K20">INDEX(DATABASE!$B$3:$Y$229,SMALL(IF(($B$3=DATABASE!$F$3:$F$228),MATCH(ROW(DATABASE!$F$3:$F$228),ROW(DATABASE!$F$3:$F$228),0)),ROWS('FILTERED DATA'!$M$3:U20)),MATCH('FILTERED DATA'!K$2,DATABASE!$B$2:$AA$2,0))</f>
        <v>2</v>
      </c>
      <c r="L20">
        <f t="array" ref="L20">INDEX(DATABASE!$B$3:$Y$229,SMALL(IF(($B$3=DATABASE!$F$3:$F$228),MATCH(ROW(DATABASE!$F$3:$F$228),ROW(DATABASE!$F$3:$F$228),0)),ROWS('FILTERED DATA'!$M$3:V20)),MATCH('FILTERED DATA'!L$2,DATABASE!$B$2:$AA$2,0))</f>
        <v>6</v>
      </c>
      <c r="M20" t="e">
        <f t="array" ref="M20">INDEX(DATABASE!$B$3:$Y$229,SMALL(IF(($B$3=DATABASE!$F$3:$F$228),MATCH(ROW(DATABASE!$F$3:$F$228),ROW(DATABASE!$F$3:$F$228),0)),ROWS('FILTERED DATA'!$M$3:W20)),MATCH('FILTERED DATA'!M$2,DATABASE!$B$2:$AA$2,0))</f>
        <v>#N/A</v>
      </c>
      <c r="N20">
        <f t="array" ref="N20">INDEX(DATABASE!$B$3:$Y$229,SMALL(IF(($B$3=DATABASE!$F$3:$F$228),MATCH(ROW(DATABASE!$F$3:$F$228),ROW(DATABASE!$F$3:$F$228),0)),ROWS('FILTERED DATA'!$M$3:X20)),MATCH('FILTERED DATA'!N$2,DATABASE!$B$2:$AA$2,0))</f>
        <v>28</v>
      </c>
      <c r="O20">
        <f t="array" ref="O20">INDEX(DATABASE!$B$3:$Y$229,SMALL(IF(($B$3=DATABASE!$F$3:$F$228),MATCH(ROW(DATABASE!$F$3:$F$228),ROW(DATABASE!$F$3:$F$228),0)),ROWS('FILTERED DATA'!$M$3:Y20)),MATCH('FILTERED DATA'!O$2,DATABASE!$B$2:$AA$2,0))</f>
        <v>2800</v>
      </c>
      <c r="P20">
        <f t="array" ref="P20">INDEX(DATABASE!$B$3:$Y$229,SMALL(IF(($B$3=DATABASE!$F$3:$F$228),MATCH(ROW(DATABASE!$F$3:$F$228),ROW(DATABASE!$F$3:$F$228),0)),ROWS('FILTERED DATA'!$M$3:Z20)),MATCH('FILTERED DATA'!P$2,DATABASE!$B$2:$AA$2,0))</f>
        <v>33</v>
      </c>
      <c r="Q20">
        <f t="array" ref="Q20">INDEX(DATABASE!$B$3:$Y$229,SMALL(IF(($B$3=DATABASE!$F$3:$F$228),MATCH(ROW(DATABASE!$F$3:$F$228),ROW(DATABASE!$F$3:$F$228),0)),ROWS('FILTERED DATA'!$M$3:AA20)),MATCH('FILTERED DATA'!Q$2,DATABASE!$B$2:$AA$2,0))</f>
        <v>6</v>
      </c>
      <c r="R20">
        <f t="array" ref="R20">INDEX(DATABASE!$B$3:$Y$229,SMALL(IF(($B$3=DATABASE!$F$3:$F$228),MATCH(ROW(DATABASE!$F$3:$F$228),ROW(DATABASE!$F$3:$F$228),0)),ROWS('FILTERED DATA'!$M$3:AB20)),MATCH('FILTERED DATA'!R$2,DATABASE!$B$2:$AA$2,0))</f>
        <v>0</v>
      </c>
      <c r="S20" t="e">
        <f t="array" ref="S20">INDEX(DATABASE!$B$3:$Y$229,SMALL(IF(($B$3=DATABASE!$F$3:$F$228),MATCH(ROW(DATABASE!$F$3:$F$228),ROW(DATABASE!$F$3:$F$228),0)),ROWS('FILTERED DATA'!$M$3:AC20)),MATCH('FILTERED DATA'!S$2,DATABASE!$B$2:$AA$2,0))</f>
        <v>#REF!</v>
      </c>
    </row>
    <row r="21" spans="3:19" x14ac:dyDescent="0.35">
      <c r="C21" t="str">
        <f t="array" ref="C21">INDEX(DATABASE!$B$3:$Y$229,SMALL(IF(($B$3=DATABASE!$F$3:$F$228),MATCH(ROW(DATABASE!$F$3:$F$228),ROW(DATABASE!$F$3:$F$228),0)),ROWS('FILTERED DATA'!$M$3:M21)),MATCH('FILTERED DATA'!C$2,DATABASE!$B$2:$AA$2,0))</f>
        <v>KPASASINI</v>
      </c>
      <c r="D21" t="str">
        <f t="array" ref="D21">INDEX(DATABASE!$B$3:$Y$229,SMALL(IF(($B$3=DATABASE!$F$3:$F$228),MATCH(ROW(DATABASE!$F$3:$F$228),ROW(DATABASE!$F$3:$F$228),0)),ROWS('FILTERED DATA'!$M$3:N21)),MATCH('FILTERED DATA'!D$2,DATABASE!$B$2:$AA$2,0))</f>
        <v>NYEBA JACOB</v>
      </c>
      <c r="E21" t="str">
        <f t="array" ref="E21">INDEX(DATABASE!$B$3:$Y$229,SMALL(IF(($B$3=DATABASE!$F$3:$F$228),MATCH(ROW(DATABASE!$F$3:$F$228),ROW(DATABASE!$F$3:$F$228),0)),ROWS('FILTERED DATA'!$M$3:O21)),MATCH('FILTERED DATA'!E$2,DATABASE!$B$2:$AA$2,0))</f>
        <v>SAKPFRNJ205</v>
      </c>
      <c r="F21" t="str">
        <f t="array" ref="F21">INDEX(DATABASE!$B$3:$Y$229,SMALL(IF(($B$3=DATABASE!$F$3:$F$228),MATCH(ROW(DATABASE!$F$3:$F$228),ROW(DATABASE!$F$3:$F$228),0)),ROWS('FILTERED DATA'!$M$3:P21)),MATCH('FILTERED DATA'!F$2,DATABASE!$B$2:$AA$2,0))</f>
        <v>NKEABICHE</v>
      </c>
      <c r="G21" t="str">
        <f t="array" ref="G21">INDEX(DATABASE!$B$3:$Y$229,SMALL(IF(($B$3=DATABASE!$F$3:$F$228),MATCH(ROW(DATABASE!$F$3:$F$228),ROW(DATABASE!$F$3:$F$228),0)),ROWS('FILTERED DATA'!$M$3:Q21)),MATCH('FILTERED DATA'!G$2,DATABASE!$B$2:$AA$2,0))</f>
        <v>FREDRICK</v>
      </c>
      <c r="H21" t="str">
        <f t="array" ref="H21">INDEX(DATABASE!$B$3:$Y$229,SMALL(IF(($B$3=DATABASE!$F$3:$F$228),MATCH(ROW(DATABASE!$F$3:$F$228),ROW(DATABASE!$F$3:$F$228),0)),ROWS('FILTERED DATA'!$M$3:R21)),MATCH('FILTERED DATA'!H$2,DATABASE!$B$2:$AA$2,0))</f>
        <v>MALE</v>
      </c>
      <c r="I21" t="str">
        <f t="array" ref="I21">INDEX(DATABASE!$B$3:$Y$229,SMALL(IF(($B$3=DATABASE!$F$3:$F$228),MATCH(ROW(DATABASE!$F$3:$F$228),ROW(DATABASE!$F$3:$F$228),0)),ROWS('FILTERED DATA'!$M$3:S21)),MATCH('FILTERED DATA'!I$2,DATABASE!$B$2:$AA$2,0))</f>
        <v>0256255561</v>
      </c>
      <c r="J21">
        <f t="array" ref="J21">INDEX(DATABASE!$B$3:$Y$229,SMALL(IF(($B$3=DATABASE!$F$3:$F$228),MATCH(ROW(DATABASE!$F$3:$F$228),ROW(DATABASE!$F$3:$F$228),0)),ROWS('FILTERED DATA'!$M$3:T21)),MATCH('FILTERED DATA'!J$2,DATABASE!$B$2:$AA$2,0))</f>
        <v>0</v>
      </c>
      <c r="K21">
        <f t="array" ref="K21">INDEX(DATABASE!$B$3:$Y$229,SMALL(IF(($B$3=DATABASE!$F$3:$F$228),MATCH(ROW(DATABASE!$F$3:$F$228),ROW(DATABASE!$F$3:$F$228),0)),ROWS('FILTERED DATA'!$M$3:U21)),MATCH('FILTERED DATA'!K$2,DATABASE!$B$2:$AA$2,0))</f>
        <v>1</v>
      </c>
      <c r="L21">
        <f t="array" ref="L21">INDEX(DATABASE!$B$3:$Y$229,SMALL(IF(($B$3=DATABASE!$F$3:$F$228),MATCH(ROW(DATABASE!$F$3:$F$228),ROW(DATABASE!$F$3:$F$228),0)),ROWS('FILTERED DATA'!$M$3:V21)),MATCH('FILTERED DATA'!L$2,DATABASE!$B$2:$AA$2,0))</f>
        <v>1</v>
      </c>
      <c r="M21" t="e">
        <f t="array" ref="M21">INDEX(DATABASE!$B$3:$Y$229,SMALL(IF(($B$3=DATABASE!$F$3:$F$228),MATCH(ROW(DATABASE!$F$3:$F$228),ROW(DATABASE!$F$3:$F$228),0)),ROWS('FILTERED DATA'!$M$3:W21)),MATCH('FILTERED DATA'!M$2,DATABASE!$B$2:$AA$2,0))</f>
        <v>#N/A</v>
      </c>
      <c r="N21">
        <f t="array" ref="N21">INDEX(DATABASE!$B$3:$Y$229,SMALL(IF(($B$3=DATABASE!$F$3:$F$228),MATCH(ROW(DATABASE!$F$3:$F$228),ROW(DATABASE!$F$3:$F$228),0)),ROWS('FILTERED DATA'!$M$3:X21)),MATCH('FILTERED DATA'!N$2,DATABASE!$B$2:$AA$2,0))</f>
        <v>3</v>
      </c>
      <c r="O21">
        <f t="array" ref="O21">INDEX(DATABASE!$B$3:$Y$229,SMALL(IF(($B$3=DATABASE!$F$3:$F$228),MATCH(ROW(DATABASE!$F$3:$F$228),ROW(DATABASE!$F$3:$F$228),0)),ROWS('FILTERED DATA'!$M$3:Y21)),MATCH('FILTERED DATA'!O$2,DATABASE!$B$2:$AA$2,0))</f>
        <v>300</v>
      </c>
      <c r="P21">
        <f t="array" ref="P21">INDEX(DATABASE!$B$3:$Y$229,SMALL(IF(($B$3=DATABASE!$F$3:$F$228),MATCH(ROW(DATABASE!$F$3:$F$228),ROW(DATABASE!$F$3:$F$228),0)),ROWS('FILTERED DATA'!$M$3:Z21)),MATCH('FILTERED DATA'!P$2,DATABASE!$B$2:$AA$2,0))</f>
        <v>3</v>
      </c>
      <c r="Q21">
        <f t="array" ref="Q21">INDEX(DATABASE!$B$3:$Y$229,SMALL(IF(($B$3=DATABASE!$F$3:$F$228),MATCH(ROW(DATABASE!$F$3:$F$228),ROW(DATABASE!$F$3:$F$228),0)),ROWS('FILTERED DATA'!$M$3:AA21)),MATCH('FILTERED DATA'!Q$2,DATABASE!$B$2:$AA$2,0))</f>
        <v>1</v>
      </c>
      <c r="R21">
        <f t="array" ref="R21">INDEX(DATABASE!$B$3:$Y$229,SMALL(IF(($B$3=DATABASE!$F$3:$F$228),MATCH(ROW(DATABASE!$F$3:$F$228),ROW(DATABASE!$F$3:$F$228),0)),ROWS('FILTERED DATA'!$M$3:AB21)),MATCH('FILTERED DATA'!R$2,DATABASE!$B$2:$AA$2,0))</f>
        <v>0</v>
      </c>
      <c r="S21" t="e">
        <f t="array" ref="S21">INDEX(DATABASE!$B$3:$Y$229,SMALL(IF(($B$3=DATABASE!$F$3:$F$228),MATCH(ROW(DATABASE!$F$3:$F$228),ROW(DATABASE!$F$3:$F$228),0)),ROWS('FILTERED DATA'!$M$3:AC21)),MATCH('FILTERED DATA'!S$2,DATABASE!$B$2:$AA$2,0))</f>
        <v>#REF!</v>
      </c>
    </row>
    <row r="22" spans="3:19" x14ac:dyDescent="0.35">
      <c r="C22" t="str">
        <f t="array" ref="C22">INDEX(DATABASE!$B$3:$Y$229,SMALL(IF(($B$3=DATABASE!$F$3:$F$228),MATCH(ROW(DATABASE!$F$3:$F$228),ROW(DATABASE!$F$3:$F$228),0)),ROWS('FILTERED DATA'!$M$3:M22)),MATCH('FILTERED DATA'!C$2,DATABASE!$B$2:$AA$2,0))</f>
        <v>KPASASINI</v>
      </c>
      <c r="D22" t="str">
        <f t="array" ref="D22">INDEX(DATABASE!$B$3:$Y$229,SMALL(IF(($B$3=DATABASE!$F$3:$F$228),MATCH(ROW(DATABASE!$F$3:$F$228),ROW(DATABASE!$F$3:$F$228),0)),ROWS('FILTERED DATA'!$M$3:N22)),MATCH('FILTERED DATA'!D$2,DATABASE!$B$2:$AA$2,0))</f>
        <v>NYEBA JACOB</v>
      </c>
      <c r="E22" t="str">
        <f t="array" ref="E22">INDEX(DATABASE!$B$3:$Y$229,SMALL(IF(($B$3=DATABASE!$F$3:$F$228),MATCH(ROW(DATABASE!$F$3:$F$228),ROW(DATABASE!$F$3:$F$228),0)),ROWS('FILTERED DATA'!$M$3:O22)),MATCH('FILTERED DATA'!E$2,DATABASE!$B$2:$AA$2,0))</f>
        <v>SAKPJONJ206</v>
      </c>
      <c r="F22" t="str">
        <f t="array" ref="F22">INDEX(DATABASE!$B$3:$Y$229,SMALL(IF(($B$3=DATABASE!$F$3:$F$228),MATCH(ROW(DATABASE!$F$3:$F$228),ROW(DATABASE!$F$3:$F$228),0)),ROWS('FILTERED DATA'!$M$3:P22)),MATCH('FILTERED DATA'!F$2,DATABASE!$B$2:$AA$2,0))</f>
        <v>NKEABICHE</v>
      </c>
      <c r="G22" t="str">
        <f t="array" ref="G22">INDEX(DATABASE!$B$3:$Y$229,SMALL(IF(($B$3=DATABASE!$F$3:$F$228),MATCH(ROW(DATABASE!$F$3:$F$228),ROW(DATABASE!$F$3:$F$228),0)),ROWS('FILTERED DATA'!$M$3:Q22)),MATCH('FILTERED DATA'!G$2,DATABASE!$B$2:$AA$2,0))</f>
        <v>JOEL</v>
      </c>
      <c r="H22" t="str">
        <f t="array" ref="H22">INDEX(DATABASE!$B$3:$Y$229,SMALL(IF(($B$3=DATABASE!$F$3:$F$228),MATCH(ROW(DATABASE!$F$3:$F$228),ROW(DATABASE!$F$3:$F$228),0)),ROWS('FILTERED DATA'!$M$3:R22)),MATCH('FILTERED DATA'!H$2,DATABASE!$B$2:$AA$2,0))</f>
        <v>MALE</v>
      </c>
      <c r="I22" t="str">
        <f t="array" ref="I22">INDEX(DATABASE!$B$3:$Y$229,SMALL(IF(($B$3=DATABASE!$F$3:$F$228),MATCH(ROW(DATABASE!$F$3:$F$228),ROW(DATABASE!$F$3:$F$228),0)),ROWS('FILTERED DATA'!$M$3:S22)),MATCH('FILTERED DATA'!I$2,DATABASE!$B$2:$AA$2,0))</f>
        <v>0544163634</v>
      </c>
      <c r="J22">
        <f t="array" ref="J22">INDEX(DATABASE!$B$3:$Y$229,SMALL(IF(($B$3=DATABASE!$F$3:$F$228),MATCH(ROW(DATABASE!$F$3:$F$228),ROW(DATABASE!$F$3:$F$228),0)),ROWS('FILTERED DATA'!$M$3:T22)),MATCH('FILTERED DATA'!J$2,DATABASE!$B$2:$AA$2,0))</f>
        <v>0</v>
      </c>
      <c r="K22">
        <f t="array" ref="K22">INDEX(DATABASE!$B$3:$Y$229,SMALL(IF(($B$3=DATABASE!$F$3:$F$228),MATCH(ROW(DATABASE!$F$3:$F$228),ROW(DATABASE!$F$3:$F$228),0)),ROWS('FILTERED DATA'!$M$3:U22)),MATCH('FILTERED DATA'!K$2,DATABASE!$B$2:$AA$2,0))</f>
        <v>3</v>
      </c>
      <c r="L22">
        <f t="array" ref="L22">INDEX(DATABASE!$B$3:$Y$229,SMALL(IF(($B$3=DATABASE!$F$3:$F$228),MATCH(ROW(DATABASE!$F$3:$F$228),ROW(DATABASE!$F$3:$F$228),0)),ROWS('FILTERED DATA'!$M$3:V22)),MATCH('FILTERED DATA'!L$2,DATABASE!$B$2:$AA$2,0))</f>
        <v>4</v>
      </c>
      <c r="M22" t="e">
        <f t="array" ref="M22">INDEX(DATABASE!$B$3:$Y$229,SMALL(IF(($B$3=DATABASE!$F$3:$F$228),MATCH(ROW(DATABASE!$F$3:$F$228),ROW(DATABASE!$F$3:$F$228),0)),ROWS('FILTERED DATA'!$M$3:W22)),MATCH('FILTERED DATA'!M$2,DATABASE!$B$2:$AA$2,0))</f>
        <v>#N/A</v>
      </c>
      <c r="N22">
        <f t="array" ref="N22">INDEX(DATABASE!$B$3:$Y$229,SMALL(IF(($B$3=DATABASE!$F$3:$F$228),MATCH(ROW(DATABASE!$F$3:$F$228),ROW(DATABASE!$F$3:$F$228),0)),ROWS('FILTERED DATA'!$M$3:X22)),MATCH('FILTERED DATA'!N$2,DATABASE!$B$2:$AA$2,0))</f>
        <v>15</v>
      </c>
      <c r="O22">
        <f t="array" ref="O22">INDEX(DATABASE!$B$3:$Y$229,SMALL(IF(($B$3=DATABASE!$F$3:$F$228),MATCH(ROW(DATABASE!$F$3:$F$228),ROW(DATABASE!$F$3:$F$228),0)),ROWS('FILTERED DATA'!$M$3:Y22)),MATCH('FILTERED DATA'!O$2,DATABASE!$B$2:$AA$2,0))</f>
        <v>1500</v>
      </c>
      <c r="P22">
        <f t="array" ref="P22">INDEX(DATABASE!$B$3:$Y$229,SMALL(IF(($B$3=DATABASE!$F$3:$F$228),MATCH(ROW(DATABASE!$F$3:$F$228),ROW(DATABASE!$F$3:$F$228),0)),ROWS('FILTERED DATA'!$M$3:Z22)),MATCH('FILTERED DATA'!P$2,DATABASE!$B$2:$AA$2,0))</f>
        <v>23</v>
      </c>
      <c r="Q22">
        <f t="array" ref="Q22">INDEX(DATABASE!$B$3:$Y$229,SMALL(IF(($B$3=DATABASE!$F$3:$F$228),MATCH(ROW(DATABASE!$F$3:$F$228),ROW(DATABASE!$F$3:$F$228),0)),ROWS('FILTERED DATA'!$M$3:AA22)),MATCH('FILTERED DATA'!Q$2,DATABASE!$B$2:$AA$2,0))</f>
        <v>4</v>
      </c>
      <c r="R22">
        <f t="array" ref="R22">INDEX(DATABASE!$B$3:$Y$229,SMALL(IF(($B$3=DATABASE!$F$3:$F$228),MATCH(ROW(DATABASE!$F$3:$F$228),ROW(DATABASE!$F$3:$F$228),0)),ROWS('FILTERED DATA'!$M$3:AB22)),MATCH('FILTERED DATA'!R$2,DATABASE!$B$2:$AA$2,0))</f>
        <v>0</v>
      </c>
      <c r="S22" t="e">
        <f t="array" ref="S22">INDEX(DATABASE!$B$3:$Y$229,SMALL(IF(($B$3=DATABASE!$F$3:$F$228),MATCH(ROW(DATABASE!$F$3:$F$228),ROW(DATABASE!$F$3:$F$228),0)),ROWS('FILTERED DATA'!$M$3:AC22)),MATCH('FILTERED DATA'!S$2,DATABASE!$B$2:$AA$2,0))</f>
        <v>#REF!</v>
      </c>
    </row>
    <row r="23" spans="3:19" x14ac:dyDescent="0.35">
      <c r="C23" t="str">
        <f t="array" ref="C23">INDEX(DATABASE!$B$3:$Y$229,SMALL(IF(($B$3=DATABASE!$F$3:$F$228),MATCH(ROW(DATABASE!$F$3:$F$228),ROW(DATABASE!$F$3:$F$228),0)),ROWS('FILTERED DATA'!$M$3:M23)),MATCH('FILTERED DATA'!C$2,DATABASE!$B$2:$AA$2,0))</f>
        <v>KPASASINI</v>
      </c>
      <c r="D23" t="str">
        <f t="array" ref="D23">INDEX(DATABASE!$B$3:$Y$229,SMALL(IF(($B$3=DATABASE!$F$3:$F$228),MATCH(ROW(DATABASE!$F$3:$F$228),ROW(DATABASE!$F$3:$F$228),0)),ROWS('FILTERED DATA'!$M$3:N23)),MATCH('FILTERED DATA'!D$2,DATABASE!$B$2:$AA$2,0))</f>
        <v>NYEBA JACOB</v>
      </c>
      <c r="E23" t="str">
        <f t="array" ref="E23">INDEX(DATABASE!$B$3:$Y$229,SMALL(IF(($B$3=DATABASE!$F$3:$F$228),MATCH(ROW(DATABASE!$F$3:$F$228),ROW(DATABASE!$F$3:$F$228),0)),ROWS('FILTERED DATA'!$M$3:O23)),MATCH('FILTERED DATA'!E$2,DATABASE!$B$2:$AA$2,0))</f>
        <v>SAKPASNJ207</v>
      </c>
      <c r="F23" t="str">
        <f t="array" ref="F23">INDEX(DATABASE!$B$3:$Y$229,SMALL(IF(($B$3=DATABASE!$F$3:$F$228),MATCH(ROW(DATABASE!$F$3:$F$228),ROW(DATABASE!$F$3:$F$228),0)),ROWS('FILTERED DATA'!$M$3:P23)),MATCH('FILTERED DATA'!F$2,DATABASE!$B$2:$AA$2,0))</f>
        <v>NKEABICHE</v>
      </c>
      <c r="G23" t="str">
        <f t="array" ref="G23">INDEX(DATABASE!$B$3:$Y$229,SMALL(IF(($B$3=DATABASE!$F$3:$F$228),MATCH(ROW(DATABASE!$F$3:$F$228),ROW(DATABASE!$F$3:$F$228),0)),ROWS('FILTERED DATA'!$M$3:Q23)),MATCH('FILTERED DATA'!G$2,DATABASE!$B$2:$AA$2,0))</f>
        <v>ASNA</v>
      </c>
      <c r="H23" t="str">
        <f t="array" ref="H23">INDEX(DATABASE!$B$3:$Y$229,SMALL(IF(($B$3=DATABASE!$F$3:$F$228),MATCH(ROW(DATABASE!$F$3:$F$228),ROW(DATABASE!$F$3:$F$228),0)),ROWS('FILTERED DATA'!$M$3:R23)),MATCH('FILTERED DATA'!H$2,DATABASE!$B$2:$AA$2,0))</f>
        <v>FEMALE</v>
      </c>
      <c r="I23" t="str">
        <f t="array" ref="I23">INDEX(DATABASE!$B$3:$Y$229,SMALL(IF(($B$3=DATABASE!$F$3:$F$228),MATCH(ROW(DATABASE!$F$3:$F$228),ROW(DATABASE!$F$3:$F$228),0)),ROWS('FILTERED DATA'!$M$3:S23)),MATCH('FILTERED DATA'!I$2,DATABASE!$B$2:$AA$2,0))</f>
        <v>0593886568</v>
      </c>
      <c r="J23">
        <f t="array" ref="J23">INDEX(DATABASE!$B$3:$Y$229,SMALL(IF(($B$3=DATABASE!$F$3:$F$228),MATCH(ROW(DATABASE!$F$3:$F$228),ROW(DATABASE!$F$3:$F$228),0)),ROWS('FILTERED DATA'!$M$3:T23)),MATCH('FILTERED DATA'!J$2,DATABASE!$B$2:$AA$2,0))</f>
        <v>0</v>
      </c>
      <c r="K23">
        <f t="array" ref="K23">INDEX(DATABASE!$B$3:$Y$229,SMALL(IF(($B$3=DATABASE!$F$3:$F$228),MATCH(ROW(DATABASE!$F$3:$F$228),ROW(DATABASE!$F$3:$F$228),0)),ROWS('FILTERED DATA'!$M$3:U23)),MATCH('FILTERED DATA'!K$2,DATABASE!$B$2:$AA$2,0))</f>
        <v>2</v>
      </c>
      <c r="L23">
        <f t="array" ref="L23">INDEX(DATABASE!$B$3:$Y$229,SMALL(IF(($B$3=DATABASE!$F$3:$F$228),MATCH(ROW(DATABASE!$F$3:$F$228),ROW(DATABASE!$F$3:$F$228),0)),ROWS('FILTERED DATA'!$M$3:V23)),MATCH('FILTERED DATA'!L$2,DATABASE!$B$2:$AA$2,0))</f>
        <v>2</v>
      </c>
      <c r="M23" t="e">
        <f t="array" ref="M23">INDEX(DATABASE!$B$3:$Y$229,SMALL(IF(($B$3=DATABASE!$F$3:$F$228),MATCH(ROW(DATABASE!$F$3:$F$228),ROW(DATABASE!$F$3:$F$228),0)),ROWS('FILTERED DATA'!$M$3:W23)),MATCH('FILTERED DATA'!M$2,DATABASE!$B$2:$AA$2,0))</f>
        <v>#N/A</v>
      </c>
      <c r="N23">
        <f t="array" ref="N23">INDEX(DATABASE!$B$3:$Y$229,SMALL(IF(($B$3=DATABASE!$F$3:$F$228),MATCH(ROW(DATABASE!$F$3:$F$228),ROW(DATABASE!$F$3:$F$228),0)),ROWS('FILTERED DATA'!$M$3:X23)),MATCH('FILTERED DATA'!N$2,DATABASE!$B$2:$AA$2,0))</f>
        <v>2</v>
      </c>
      <c r="O23">
        <f t="array" ref="O23">INDEX(DATABASE!$B$3:$Y$229,SMALL(IF(($B$3=DATABASE!$F$3:$F$228),MATCH(ROW(DATABASE!$F$3:$F$228),ROW(DATABASE!$F$3:$F$228),0)),ROWS('FILTERED DATA'!$M$3:Y23)),MATCH('FILTERED DATA'!O$2,DATABASE!$B$2:$AA$2,0))</f>
        <v>200</v>
      </c>
      <c r="P23">
        <f t="array" ref="P23">INDEX(DATABASE!$B$3:$Y$229,SMALL(IF(($B$3=DATABASE!$F$3:$F$228),MATCH(ROW(DATABASE!$F$3:$F$228),ROW(DATABASE!$F$3:$F$228),0)),ROWS('FILTERED DATA'!$M$3:Z23)),MATCH('FILTERED DATA'!P$2,DATABASE!$B$2:$AA$2,0))</f>
        <v>4</v>
      </c>
      <c r="Q23">
        <f t="array" ref="Q23">INDEX(DATABASE!$B$3:$Y$229,SMALL(IF(($B$3=DATABASE!$F$3:$F$228),MATCH(ROW(DATABASE!$F$3:$F$228),ROW(DATABASE!$F$3:$F$228),0)),ROWS('FILTERED DATA'!$M$3:AA23)),MATCH('FILTERED DATA'!Q$2,DATABASE!$B$2:$AA$2,0))</f>
        <v>2</v>
      </c>
      <c r="R23">
        <f t="array" ref="R23">INDEX(DATABASE!$B$3:$Y$229,SMALL(IF(($B$3=DATABASE!$F$3:$F$228),MATCH(ROW(DATABASE!$F$3:$F$228),ROW(DATABASE!$F$3:$F$228),0)),ROWS('FILTERED DATA'!$M$3:AB23)),MATCH('FILTERED DATA'!R$2,DATABASE!$B$2:$AA$2,0))</f>
        <v>0</v>
      </c>
      <c r="S23" t="e">
        <f t="array" ref="S23">INDEX(DATABASE!$B$3:$Y$229,SMALL(IF(($B$3=DATABASE!$F$3:$F$228),MATCH(ROW(DATABASE!$F$3:$F$228),ROW(DATABASE!$F$3:$F$228),0)),ROWS('FILTERED DATA'!$M$3:AC23)),MATCH('FILTERED DATA'!S$2,DATABASE!$B$2:$AA$2,0))</f>
        <v>#REF!</v>
      </c>
    </row>
    <row r="24" spans="3:19" x14ac:dyDescent="0.35">
      <c r="C24" t="str">
        <f t="array" ref="C24">INDEX(DATABASE!$B$3:$Y$229,SMALL(IF(($B$3=DATABASE!$F$3:$F$228),MATCH(ROW(DATABASE!$F$3:$F$228),ROW(DATABASE!$F$3:$F$228),0)),ROWS('FILTERED DATA'!$M$3:M24)),MATCH('FILTERED DATA'!C$2,DATABASE!$B$2:$AA$2,0))</f>
        <v>KPASASINI</v>
      </c>
      <c r="D24" t="str">
        <f t="array" ref="D24">INDEX(DATABASE!$B$3:$Y$229,SMALL(IF(($B$3=DATABASE!$F$3:$F$228),MATCH(ROW(DATABASE!$F$3:$F$228),ROW(DATABASE!$F$3:$F$228),0)),ROWS('FILTERED DATA'!$M$3:N24)),MATCH('FILTERED DATA'!D$2,DATABASE!$B$2:$AA$2,0))</f>
        <v>NYEBA JACOB</v>
      </c>
      <c r="E24" t="str">
        <f t="array" ref="E24">INDEX(DATABASE!$B$3:$Y$229,SMALL(IF(($B$3=DATABASE!$F$3:$F$228),MATCH(ROW(DATABASE!$F$3:$F$228),ROW(DATABASE!$F$3:$F$228),0)),ROWS('FILTERED DATA'!$M$3:O24)),MATCH('FILTERED DATA'!E$2,DATABASE!$B$2:$AA$2,0))</f>
        <v>SAKPMANJ208</v>
      </c>
      <c r="F24" t="str">
        <f t="array" ref="F24">INDEX(DATABASE!$B$3:$Y$229,SMALL(IF(($B$3=DATABASE!$F$3:$F$228),MATCH(ROW(DATABASE!$F$3:$F$228),ROW(DATABASE!$F$3:$F$228),0)),ROWS('FILTERED DATA'!$M$3:P24)),MATCH('FILTERED DATA'!F$2,DATABASE!$B$2:$AA$2,0))</f>
        <v>NKEABICHE</v>
      </c>
      <c r="G24" t="str">
        <f t="array" ref="G24">INDEX(DATABASE!$B$3:$Y$229,SMALL(IF(($B$3=DATABASE!$F$3:$F$228),MATCH(ROW(DATABASE!$F$3:$F$228),ROW(DATABASE!$F$3:$F$228),0)),ROWS('FILTERED DATA'!$M$3:Q24)),MATCH('FILTERED DATA'!G$2,DATABASE!$B$2:$AA$2,0))</f>
        <v>MAGANN</v>
      </c>
      <c r="H24" t="str">
        <f t="array" ref="H24">INDEX(DATABASE!$B$3:$Y$229,SMALL(IF(($B$3=DATABASE!$F$3:$F$228),MATCH(ROW(DATABASE!$F$3:$F$228),ROW(DATABASE!$F$3:$F$228),0)),ROWS('FILTERED DATA'!$M$3:R24)),MATCH('FILTERED DATA'!H$2,DATABASE!$B$2:$AA$2,0))</f>
        <v>FEMALE</v>
      </c>
      <c r="I24" t="str">
        <f t="array" ref="I24">INDEX(DATABASE!$B$3:$Y$229,SMALL(IF(($B$3=DATABASE!$F$3:$F$228),MATCH(ROW(DATABASE!$F$3:$F$228),ROW(DATABASE!$F$3:$F$228),0)),ROWS('FILTERED DATA'!$M$3:S24)),MATCH('FILTERED DATA'!I$2,DATABASE!$B$2:$AA$2,0))</f>
        <v>-</v>
      </c>
      <c r="J24">
        <f t="array" ref="J24">INDEX(DATABASE!$B$3:$Y$229,SMALL(IF(($B$3=DATABASE!$F$3:$F$228),MATCH(ROW(DATABASE!$F$3:$F$228),ROW(DATABASE!$F$3:$F$228),0)),ROWS('FILTERED DATA'!$M$3:T24)),MATCH('FILTERED DATA'!J$2,DATABASE!$B$2:$AA$2,0))</f>
        <v>0</v>
      </c>
      <c r="K24">
        <f t="array" ref="K24">INDEX(DATABASE!$B$3:$Y$229,SMALL(IF(($B$3=DATABASE!$F$3:$F$228),MATCH(ROW(DATABASE!$F$3:$F$228),ROW(DATABASE!$F$3:$F$228),0)),ROWS('FILTERED DATA'!$M$3:U24)),MATCH('FILTERED DATA'!K$2,DATABASE!$B$2:$AA$2,0))</f>
        <v>1</v>
      </c>
      <c r="L24">
        <f t="array" ref="L24">INDEX(DATABASE!$B$3:$Y$229,SMALL(IF(($B$3=DATABASE!$F$3:$F$228),MATCH(ROW(DATABASE!$F$3:$F$228),ROW(DATABASE!$F$3:$F$228),0)),ROWS('FILTERED DATA'!$M$3:V24)),MATCH('FILTERED DATA'!L$2,DATABASE!$B$2:$AA$2,0))</f>
        <v>1</v>
      </c>
      <c r="M24" t="e">
        <f t="array" ref="M24">INDEX(DATABASE!$B$3:$Y$229,SMALL(IF(($B$3=DATABASE!$F$3:$F$228),MATCH(ROW(DATABASE!$F$3:$F$228),ROW(DATABASE!$F$3:$F$228),0)),ROWS('FILTERED DATA'!$M$3:W24)),MATCH('FILTERED DATA'!M$2,DATABASE!$B$2:$AA$2,0))</f>
        <v>#N/A</v>
      </c>
      <c r="N24">
        <f t="array" ref="N24">INDEX(DATABASE!$B$3:$Y$229,SMALL(IF(($B$3=DATABASE!$F$3:$F$228),MATCH(ROW(DATABASE!$F$3:$F$228),ROW(DATABASE!$F$3:$F$228),0)),ROWS('FILTERED DATA'!$M$3:X24)),MATCH('FILTERED DATA'!N$2,DATABASE!$B$2:$AA$2,0))</f>
        <v>1</v>
      </c>
      <c r="O24">
        <f t="array" ref="O24">INDEX(DATABASE!$B$3:$Y$229,SMALL(IF(($B$3=DATABASE!$F$3:$F$228),MATCH(ROW(DATABASE!$F$3:$F$228),ROW(DATABASE!$F$3:$F$228),0)),ROWS('FILTERED DATA'!$M$3:Y24)),MATCH('FILTERED DATA'!O$2,DATABASE!$B$2:$AA$2,0))</f>
        <v>100</v>
      </c>
      <c r="P24">
        <f t="array" ref="P24">INDEX(DATABASE!$B$3:$Y$229,SMALL(IF(($B$3=DATABASE!$F$3:$F$228),MATCH(ROW(DATABASE!$F$3:$F$228),ROW(DATABASE!$F$3:$F$228),0)),ROWS('FILTERED DATA'!$M$3:Z24)),MATCH('FILTERED DATA'!P$2,DATABASE!$B$2:$AA$2,0))</f>
        <v>1</v>
      </c>
      <c r="Q24">
        <f t="array" ref="Q24">INDEX(DATABASE!$B$3:$Y$229,SMALL(IF(($B$3=DATABASE!$F$3:$F$228),MATCH(ROW(DATABASE!$F$3:$F$228),ROW(DATABASE!$F$3:$F$228),0)),ROWS('FILTERED DATA'!$M$3:AA24)),MATCH('FILTERED DATA'!Q$2,DATABASE!$B$2:$AA$2,0))</f>
        <v>1</v>
      </c>
      <c r="R24">
        <f t="array" ref="R24">INDEX(DATABASE!$B$3:$Y$229,SMALL(IF(($B$3=DATABASE!$F$3:$F$228),MATCH(ROW(DATABASE!$F$3:$F$228),ROW(DATABASE!$F$3:$F$228),0)),ROWS('FILTERED DATA'!$M$3:AB24)),MATCH('FILTERED DATA'!R$2,DATABASE!$B$2:$AA$2,0))</f>
        <v>0</v>
      </c>
      <c r="S24" t="e">
        <f t="array" ref="S24">INDEX(DATABASE!$B$3:$Y$229,SMALL(IF(($B$3=DATABASE!$F$3:$F$228),MATCH(ROW(DATABASE!$F$3:$F$228),ROW(DATABASE!$F$3:$F$228),0)),ROWS('FILTERED DATA'!$M$3:AC24)),MATCH('FILTERED DATA'!S$2,DATABASE!$B$2:$AA$2,0))</f>
        <v>#REF!</v>
      </c>
    </row>
    <row r="25" spans="3:19" x14ac:dyDescent="0.35">
      <c r="C25" t="str">
        <f t="array" ref="C25">INDEX(DATABASE!$B$3:$Y$229,SMALL(IF(($B$3=DATABASE!$F$3:$F$228),MATCH(ROW(DATABASE!$F$3:$F$228),ROW(DATABASE!$F$3:$F$228),0)),ROWS('FILTERED DATA'!$M$3:M25)),MATCH('FILTERED DATA'!C$2,DATABASE!$B$2:$AA$2,0))</f>
        <v>KPASASINI</v>
      </c>
      <c r="D25" t="str">
        <f t="array" ref="D25">INDEX(DATABASE!$B$3:$Y$229,SMALL(IF(($B$3=DATABASE!$F$3:$F$228),MATCH(ROW(DATABASE!$F$3:$F$228),ROW(DATABASE!$F$3:$F$228),0)),ROWS('FILTERED DATA'!$M$3:N25)),MATCH('FILTERED DATA'!D$2,DATABASE!$B$2:$AA$2,0))</f>
        <v>NYEBA JACOB</v>
      </c>
      <c r="E25" t="str">
        <f t="array" ref="E25">INDEX(DATABASE!$B$3:$Y$229,SMALL(IF(($B$3=DATABASE!$F$3:$F$228),MATCH(ROW(DATABASE!$F$3:$F$228),ROW(DATABASE!$F$3:$F$228),0)),ROWS('FILTERED DATA'!$M$3:O25)),MATCH('FILTERED DATA'!E$2,DATABASE!$B$2:$AA$2,0))</f>
        <v>SAKPEMNJ209</v>
      </c>
      <c r="F25" t="str">
        <f t="array" ref="F25">INDEX(DATABASE!$B$3:$Y$229,SMALL(IF(($B$3=DATABASE!$F$3:$F$228),MATCH(ROW(DATABASE!$F$3:$F$228),ROW(DATABASE!$F$3:$F$228),0)),ROWS('FILTERED DATA'!$M$3:P25)),MATCH('FILTERED DATA'!F$2,DATABASE!$B$2:$AA$2,0))</f>
        <v>NKEABICHE</v>
      </c>
      <c r="G25" t="str">
        <f t="array" ref="G25">INDEX(DATABASE!$B$3:$Y$229,SMALL(IF(($B$3=DATABASE!$F$3:$F$228),MATCH(ROW(DATABASE!$F$3:$F$228),ROW(DATABASE!$F$3:$F$228),0)),ROWS('FILTERED DATA'!$M$3:Q25)),MATCH('FILTERED DATA'!G$2,DATABASE!$B$2:$AA$2,0))</f>
        <v>EMMANUEL</v>
      </c>
      <c r="H25" t="str">
        <f t="array" ref="H25">INDEX(DATABASE!$B$3:$Y$229,SMALL(IF(($B$3=DATABASE!$F$3:$F$228),MATCH(ROW(DATABASE!$F$3:$F$228),ROW(DATABASE!$F$3:$F$228),0)),ROWS('FILTERED DATA'!$M$3:R25)),MATCH('FILTERED DATA'!H$2,DATABASE!$B$2:$AA$2,0))</f>
        <v>MALE</v>
      </c>
      <c r="I25" t="str">
        <f t="array" ref="I25">INDEX(DATABASE!$B$3:$Y$229,SMALL(IF(($B$3=DATABASE!$F$3:$F$228),MATCH(ROW(DATABASE!$F$3:$F$228),ROW(DATABASE!$F$3:$F$228),0)),ROWS('FILTERED DATA'!$M$3:S25)),MATCH('FILTERED DATA'!I$2,DATABASE!$B$2:$AA$2,0))</f>
        <v>0558001370</v>
      </c>
      <c r="J25">
        <f t="array" ref="J25">INDEX(DATABASE!$B$3:$Y$229,SMALL(IF(($B$3=DATABASE!$F$3:$F$228),MATCH(ROW(DATABASE!$F$3:$F$228),ROW(DATABASE!$F$3:$F$228),0)),ROWS('FILTERED DATA'!$M$3:T25)),MATCH('FILTERED DATA'!J$2,DATABASE!$B$2:$AA$2,0))</f>
        <v>0</v>
      </c>
      <c r="K25">
        <f t="array" ref="K25">INDEX(DATABASE!$B$3:$Y$229,SMALL(IF(($B$3=DATABASE!$F$3:$F$228),MATCH(ROW(DATABASE!$F$3:$F$228),ROW(DATABASE!$F$3:$F$228),0)),ROWS('FILTERED DATA'!$M$3:U25)),MATCH('FILTERED DATA'!K$2,DATABASE!$B$2:$AA$2,0))</f>
        <v>2</v>
      </c>
      <c r="L25">
        <f t="array" ref="L25">INDEX(DATABASE!$B$3:$Y$229,SMALL(IF(($B$3=DATABASE!$F$3:$F$228),MATCH(ROW(DATABASE!$F$3:$F$228),ROW(DATABASE!$F$3:$F$228),0)),ROWS('FILTERED DATA'!$M$3:V25)),MATCH('FILTERED DATA'!L$2,DATABASE!$B$2:$AA$2,0))</f>
        <v>2</v>
      </c>
      <c r="M25" t="e">
        <f t="array" ref="M25">INDEX(DATABASE!$B$3:$Y$229,SMALL(IF(($B$3=DATABASE!$F$3:$F$228),MATCH(ROW(DATABASE!$F$3:$F$228),ROW(DATABASE!$F$3:$F$228),0)),ROWS('FILTERED DATA'!$M$3:W25)),MATCH('FILTERED DATA'!M$2,DATABASE!$B$2:$AA$2,0))</f>
        <v>#N/A</v>
      </c>
      <c r="N25">
        <f t="array" ref="N25">INDEX(DATABASE!$B$3:$Y$229,SMALL(IF(($B$3=DATABASE!$F$3:$F$228),MATCH(ROW(DATABASE!$F$3:$F$228),ROW(DATABASE!$F$3:$F$228),0)),ROWS('FILTERED DATA'!$M$3:X25)),MATCH('FILTERED DATA'!N$2,DATABASE!$B$2:$AA$2,0))</f>
        <v>8</v>
      </c>
      <c r="O25">
        <f t="array" ref="O25">INDEX(DATABASE!$B$3:$Y$229,SMALL(IF(($B$3=DATABASE!$F$3:$F$228),MATCH(ROW(DATABASE!$F$3:$F$228),ROW(DATABASE!$F$3:$F$228),0)),ROWS('FILTERED DATA'!$M$3:Y25)),MATCH('FILTERED DATA'!O$2,DATABASE!$B$2:$AA$2,0))</f>
        <v>800</v>
      </c>
      <c r="P25">
        <f t="array" ref="P25">INDEX(DATABASE!$B$3:$Y$229,SMALL(IF(($B$3=DATABASE!$F$3:$F$228),MATCH(ROW(DATABASE!$F$3:$F$228),ROW(DATABASE!$F$3:$F$228),0)),ROWS('FILTERED DATA'!$M$3:Z25)),MATCH('FILTERED DATA'!P$2,DATABASE!$B$2:$AA$2,0))</f>
        <v>18</v>
      </c>
      <c r="Q25">
        <f t="array" ref="Q25">INDEX(DATABASE!$B$3:$Y$229,SMALL(IF(($B$3=DATABASE!$F$3:$F$228),MATCH(ROW(DATABASE!$F$3:$F$228),ROW(DATABASE!$F$3:$F$228),0)),ROWS('FILTERED DATA'!$M$3:AA25)),MATCH('FILTERED DATA'!Q$2,DATABASE!$B$2:$AA$2,0))</f>
        <v>2</v>
      </c>
      <c r="R25">
        <f t="array" ref="R25">INDEX(DATABASE!$B$3:$Y$229,SMALL(IF(($B$3=DATABASE!$F$3:$F$228),MATCH(ROW(DATABASE!$F$3:$F$228),ROW(DATABASE!$F$3:$F$228),0)),ROWS('FILTERED DATA'!$M$3:AB25)),MATCH('FILTERED DATA'!R$2,DATABASE!$B$2:$AA$2,0))</f>
        <v>0</v>
      </c>
      <c r="S25" t="e">
        <f t="array" ref="S25">INDEX(DATABASE!$B$3:$Y$229,SMALL(IF(($B$3=DATABASE!$F$3:$F$228),MATCH(ROW(DATABASE!$F$3:$F$228),ROW(DATABASE!$F$3:$F$228),0)),ROWS('FILTERED DATA'!$M$3:AC25)),MATCH('FILTERED DATA'!S$2,DATABASE!$B$2:$AA$2,0))</f>
        <v>#REF!</v>
      </c>
    </row>
    <row r="26" spans="3:19" x14ac:dyDescent="0.35">
      <c r="C26" t="str">
        <f t="array" ref="C26">INDEX(DATABASE!$B$3:$Y$229,SMALL(IF(($B$3=DATABASE!$F$3:$F$228),MATCH(ROW(DATABASE!$F$3:$F$228),ROW(DATABASE!$F$3:$F$228),0)),ROWS('FILTERED DATA'!$M$3:M26)),MATCH('FILTERED DATA'!C$2,DATABASE!$B$2:$AA$2,0))</f>
        <v>KPASASINI</v>
      </c>
      <c r="D26" t="str">
        <f t="array" ref="D26">INDEX(DATABASE!$B$3:$Y$229,SMALL(IF(($B$3=DATABASE!$F$3:$F$228),MATCH(ROW(DATABASE!$F$3:$F$228),ROW(DATABASE!$F$3:$F$228),0)),ROWS('FILTERED DATA'!$M$3:N26)),MATCH('FILTERED DATA'!D$2,DATABASE!$B$2:$AA$2,0))</f>
        <v>NYEBA JACOB</v>
      </c>
      <c r="E26" t="str">
        <f t="array" ref="E26">INDEX(DATABASE!$B$3:$Y$229,SMALL(IF(($B$3=DATABASE!$F$3:$F$228),MATCH(ROW(DATABASE!$F$3:$F$228),ROW(DATABASE!$F$3:$F$228),0)),ROWS('FILTERED DATA'!$M$3:O26)),MATCH('FILTERED DATA'!E$2,DATABASE!$B$2:$AA$2,0))</f>
        <v>SAKPN NJ210</v>
      </c>
      <c r="F26" t="str">
        <f t="array" ref="F26">INDEX(DATABASE!$B$3:$Y$229,SMALL(IF(($B$3=DATABASE!$F$3:$F$228),MATCH(ROW(DATABASE!$F$3:$F$228),ROW(DATABASE!$F$3:$F$228),0)),ROWS('FILTERED DATA'!$M$3:P26)),MATCH('FILTERED DATA'!F$2,DATABASE!$B$2:$AA$2,0))</f>
        <v>NIMORNI</v>
      </c>
      <c r="G26" t="str">
        <f t="array" ref="G26">INDEX(DATABASE!$B$3:$Y$229,SMALL(IF(($B$3=DATABASE!$F$3:$F$228),MATCH(ROW(DATABASE!$F$3:$F$228),ROW(DATABASE!$F$3:$F$228),0)),ROWS('FILTERED DATA'!$M$3:Q26)),MATCH('FILTERED DATA'!G$2,DATABASE!$B$2:$AA$2,0))</f>
        <v>N JAKELA</v>
      </c>
      <c r="H26" t="str">
        <f t="array" ref="H26">INDEX(DATABASE!$B$3:$Y$229,SMALL(IF(($B$3=DATABASE!$F$3:$F$228),MATCH(ROW(DATABASE!$F$3:$F$228),ROW(DATABASE!$F$3:$F$228),0)),ROWS('FILTERED DATA'!$M$3:R26)),MATCH('FILTERED DATA'!H$2,DATABASE!$B$2:$AA$2,0))</f>
        <v>FEMALE</v>
      </c>
      <c r="I26" t="str">
        <f t="array" ref="I26">INDEX(DATABASE!$B$3:$Y$229,SMALL(IF(($B$3=DATABASE!$F$3:$F$228),MATCH(ROW(DATABASE!$F$3:$F$228),ROW(DATABASE!$F$3:$F$228),0)),ROWS('FILTERED DATA'!$M$3:S26)),MATCH('FILTERED DATA'!I$2,DATABASE!$B$2:$AA$2,0))</f>
        <v>-</v>
      </c>
      <c r="J26">
        <f t="array" ref="J26">INDEX(DATABASE!$B$3:$Y$229,SMALL(IF(($B$3=DATABASE!$F$3:$F$228),MATCH(ROW(DATABASE!$F$3:$F$228),ROW(DATABASE!$F$3:$F$228),0)),ROWS('FILTERED DATA'!$M$3:T26)),MATCH('FILTERED DATA'!J$2,DATABASE!$B$2:$AA$2,0))</f>
        <v>0</v>
      </c>
      <c r="K26">
        <f t="array" ref="K26">INDEX(DATABASE!$B$3:$Y$229,SMALL(IF(($B$3=DATABASE!$F$3:$F$228),MATCH(ROW(DATABASE!$F$3:$F$228),ROW(DATABASE!$F$3:$F$228),0)),ROWS('FILTERED DATA'!$M$3:U26)),MATCH('FILTERED DATA'!K$2,DATABASE!$B$2:$AA$2,0))</f>
        <v>1</v>
      </c>
      <c r="L26">
        <f t="array" ref="L26">INDEX(DATABASE!$B$3:$Y$229,SMALL(IF(($B$3=DATABASE!$F$3:$F$228),MATCH(ROW(DATABASE!$F$3:$F$228),ROW(DATABASE!$F$3:$F$228),0)),ROWS('FILTERED DATA'!$M$3:V26)),MATCH('FILTERED DATA'!L$2,DATABASE!$B$2:$AA$2,0))</f>
        <v>1</v>
      </c>
      <c r="M26" t="e">
        <f t="array" ref="M26">INDEX(DATABASE!$B$3:$Y$229,SMALL(IF(($B$3=DATABASE!$F$3:$F$228),MATCH(ROW(DATABASE!$F$3:$F$228),ROW(DATABASE!$F$3:$F$228),0)),ROWS('FILTERED DATA'!$M$3:W26)),MATCH('FILTERED DATA'!M$2,DATABASE!$B$2:$AA$2,0))</f>
        <v>#N/A</v>
      </c>
      <c r="N26">
        <f t="array" ref="N26">INDEX(DATABASE!$B$3:$Y$229,SMALL(IF(($B$3=DATABASE!$F$3:$F$228),MATCH(ROW(DATABASE!$F$3:$F$228),ROW(DATABASE!$F$3:$F$228),0)),ROWS('FILTERED DATA'!$M$3:X26)),MATCH('FILTERED DATA'!N$2,DATABASE!$B$2:$AA$2,0))</f>
        <v>2</v>
      </c>
      <c r="O26">
        <f t="array" ref="O26">INDEX(DATABASE!$B$3:$Y$229,SMALL(IF(($B$3=DATABASE!$F$3:$F$228),MATCH(ROW(DATABASE!$F$3:$F$228),ROW(DATABASE!$F$3:$F$228),0)),ROWS('FILTERED DATA'!$M$3:Y26)),MATCH('FILTERED DATA'!O$2,DATABASE!$B$2:$AA$2,0))</f>
        <v>200</v>
      </c>
      <c r="P26">
        <f t="array" ref="P26">INDEX(DATABASE!$B$3:$Y$229,SMALL(IF(($B$3=DATABASE!$F$3:$F$228),MATCH(ROW(DATABASE!$F$3:$F$228),ROW(DATABASE!$F$3:$F$228),0)),ROWS('FILTERED DATA'!$M$3:Z26)),MATCH('FILTERED DATA'!P$2,DATABASE!$B$2:$AA$2,0))</f>
        <v>2</v>
      </c>
      <c r="Q26">
        <f t="array" ref="Q26">INDEX(DATABASE!$B$3:$Y$229,SMALL(IF(($B$3=DATABASE!$F$3:$F$228),MATCH(ROW(DATABASE!$F$3:$F$228),ROW(DATABASE!$F$3:$F$228),0)),ROWS('FILTERED DATA'!$M$3:AA26)),MATCH('FILTERED DATA'!Q$2,DATABASE!$B$2:$AA$2,0))</f>
        <v>1</v>
      </c>
      <c r="R26">
        <f t="array" ref="R26">INDEX(DATABASE!$B$3:$Y$229,SMALL(IF(($B$3=DATABASE!$F$3:$F$228),MATCH(ROW(DATABASE!$F$3:$F$228),ROW(DATABASE!$F$3:$F$228),0)),ROWS('FILTERED DATA'!$M$3:AB26)),MATCH('FILTERED DATA'!R$2,DATABASE!$B$2:$AA$2,0))</f>
        <v>0</v>
      </c>
      <c r="S26" t="e">
        <f t="array" ref="S26">INDEX(DATABASE!$B$3:$Y$229,SMALL(IF(($B$3=DATABASE!$F$3:$F$228),MATCH(ROW(DATABASE!$F$3:$F$228),ROW(DATABASE!$F$3:$F$228),0)),ROWS('FILTERED DATA'!$M$3:AC26)),MATCH('FILTERED DATA'!S$2,DATABASE!$B$2:$AA$2,0))</f>
        <v>#REF!</v>
      </c>
    </row>
    <row r="27" spans="3:19" x14ac:dyDescent="0.35">
      <c r="C27" t="str">
        <f t="array" ref="C27">INDEX(DATABASE!$B$3:$Y$229,SMALL(IF(($B$3=DATABASE!$F$3:$F$228),MATCH(ROW(DATABASE!$F$3:$F$228),ROW(DATABASE!$F$3:$F$228),0)),ROWS('FILTERED DATA'!$M$3:M27)),MATCH('FILTERED DATA'!C$2,DATABASE!$B$2:$AA$2,0))</f>
        <v>KPASASINI</v>
      </c>
      <c r="D27" t="str">
        <f t="array" ref="D27">INDEX(DATABASE!$B$3:$Y$229,SMALL(IF(($B$3=DATABASE!$F$3:$F$228),MATCH(ROW(DATABASE!$F$3:$F$228),ROW(DATABASE!$F$3:$F$228),0)),ROWS('FILTERED DATA'!$M$3:N27)),MATCH('FILTERED DATA'!D$2,DATABASE!$B$2:$AA$2,0))</f>
        <v>NYEBA JACOB</v>
      </c>
      <c r="E27" t="str">
        <f t="array" ref="E27">INDEX(DATABASE!$B$3:$Y$229,SMALL(IF(($B$3=DATABASE!$F$3:$F$228),MATCH(ROW(DATABASE!$F$3:$F$228),ROW(DATABASE!$F$3:$F$228),0)),ROWS('FILTERED DATA'!$M$3:O27)),MATCH('FILTERED DATA'!E$2,DATABASE!$B$2:$AA$2,0))</f>
        <v>SAKPNANJ211</v>
      </c>
      <c r="F27" t="str">
        <f t="array" ref="F27">INDEX(DATABASE!$B$3:$Y$229,SMALL(IF(($B$3=DATABASE!$F$3:$F$228),MATCH(ROW(DATABASE!$F$3:$F$228),ROW(DATABASE!$F$3:$F$228),0)),ROWS('FILTERED DATA'!$M$3:P27)),MATCH('FILTERED DATA'!F$2,DATABASE!$B$2:$AA$2,0))</f>
        <v>WAJAH</v>
      </c>
      <c r="G27" t="str">
        <f t="array" ref="G27">INDEX(DATABASE!$B$3:$Y$229,SMALL(IF(($B$3=DATABASE!$F$3:$F$228),MATCH(ROW(DATABASE!$F$3:$F$228),ROW(DATABASE!$F$3:$F$228),0)),ROWS('FILTERED DATA'!$M$3:Q27)),MATCH('FILTERED DATA'!G$2,DATABASE!$B$2:$AA$2,0))</f>
        <v>NAKPANA</v>
      </c>
      <c r="H27" t="str">
        <f t="array" ref="H27">INDEX(DATABASE!$B$3:$Y$229,SMALL(IF(($B$3=DATABASE!$F$3:$F$228),MATCH(ROW(DATABASE!$F$3:$F$228),ROW(DATABASE!$F$3:$F$228),0)),ROWS('FILTERED DATA'!$M$3:R27)),MATCH('FILTERED DATA'!H$2,DATABASE!$B$2:$AA$2,0))</f>
        <v>MALE</v>
      </c>
      <c r="I27" t="str">
        <f t="array" ref="I27">INDEX(DATABASE!$B$3:$Y$229,SMALL(IF(($B$3=DATABASE!$F$3:$F$228),MATCH(ROW(DATABASE!$F$3:$F$228),ROW(DATABASE!$F$3:$F$228),0)),ROWS('FILTERED DATA'!$M$3:S27)),MATCH('FILTERED DATA'!I$2,DATABASE!$B$2:$AA$2,0))</f>
        <v>0541734258</v>
      </c>
      <c r="J27">
        <f t="array" ref="J27">INDEX(DATABASE!$B$3:$Y$229,SMALL(IF(($B$3=DATABASE!$F$3:$F$228),MATCH(ROW(DATABASE!$F$3:$F$228),ROW(DATABASE!$F$3:$F$228),0)),ROWS('FILTERED DATA'!$M$3:T27)),MATCH('FILTERED DATA'!J$2,DATABASE!$B$2:$AA$2,0))</f>
        <v>0</v>
      </c>
      <c r="K27">
        <f t="array" ref="K27">INDEX(DATABASE!$B$3:$Y$229,SMALL(IF(($B$3=DATABASE!$F$3:$F$228),MATCH(ROW(DATABASE!$F$3:$F$228),ROW(DATABASE!$F$3:$F$228),0)),ROWS('FILTERED DATA'!$M$3:U27)),MATCH('FILTERED DATA'!K$2,DATABASE!$B$2:$AA$2,0))</f>
        <v>3</v>
      </c>
      <c r="L27">
        <f t="array" ref="L27">INDEX(DATABASE!$B$3:$Y$229,SMALL(IF(($B$3=DATABASE!$F$3:$F$228),MATCH(ROW(DATABASE!$F$3:$F$228),ROW(DATABASE!$F$3:$F$228),0)),ROWS('FILTERED DATA'!$M$3:V27)),MATCH('FILTERED DATA'!L$2,DATABASE!$B$2:$AA$2,0))</f>
        <v>6</v>
      </c>
      <c r="M27" t="e">
        <f t="array" ref="M27">INDEX(DATABASE!$B$3:$Y$229,SMALL(IF(($B$3=DATABASE!$F$3:$F$228),MATCH(ROW(DATABASE!$F$3:$F$228),ROW(DATABASE!$F$3:$F$228),0)),ROWS('FILTERED DATA'!$M$3:W27)),MATCH('FILTERED DATA'!M$2,DATABASE!$B$2:$AA$2,0))</f>
        <v>#N/A</v>
      </c>
      <c r="N27">
        <f t="array" ref="N27">INDEX(DATABASE!$B$3:$Y$229,SMALL(IF(($B$3=DATABASE!$F$3:$F$228),MATCH(ROW(DATABASE!$F$3:$F$228),ROW(DATABASE!$F$3:$F$228),0)),ROWS('FILTERED DATA'!$M$3:X27)),MATCH('FILTERED DATA'!N$2,DATABASE!$B$2:$AA$2,0))</f>
        <v>26</v>
      </c>
      <c r="O27">
        <f t="array" ref="O27">INDEX(DATABASE!$B$3:$Y$229,SMALL(IF(($B$3=DATABASE!$F$3:$F$228),MATCH(ROW(DATABASE!$F$3:$F$228),ROW(DATABASE!$F$3:$F$228),0)),ROWS('FILTERED DATA'!$M$3:Y27)),MATCH('FILTERED DATA'!O$2,DATABASE!$B$2:$AA$2,0))</f>
        <v>2600</v>
      </c>
      <c r="P27">
        <f t="array" ref="P27">INDEX(DATABASE!$B$3:$Y$229,SMALL(IF(($B$3=DATABASE!$F$3:$F$228),MATCH(ROW(DATABASE!$F$3:$F$228),ROW(DATABASE!$F$3:$F$228),0)),ROWS('FILTERED DATA'!$M$3:Z27)),MATCH('FILTERED DATA'!P$2,DATABASE!$B$2:$AA$2,0))</f>
        <v>34</v>
      </c>
      <c r="Q27">
        <f t="array" ref="Q27">INDEX(DATABASE!$B$3:$Y$229,SMALL(IF(($B$3=DATABASE!$F$3:$F$228),MATCH(ROW(DATABASE!$F$3:$F$228),ROW(DATABASE!$F$3:$F$228),0)),ROWS('FILTERED DATA'!$M$3:AA27)),MATCH('FILTERED DATA'!Q$2,DATABASE!$B$2:$AA$2,0))</f>
        <v>6</v>
      </c>
      <c r="R27">
        <f t="array" ref="R27">INDEX(DATABASE!$B$3:$Y$229,SMALL(IF(($B$3=DATABASE!$F$3:$F$228),MATCH(ROW(DATABASE!$F$3:$F$228),ROW(DATABASE!$F$3:$F$228),0)),ROWS('FILTERED DATA'!$M$3:AB27)),MATCH('FILTERED DATA'!R$2,DATABASE!$B$2:$AA$2,0))</f>
        <v>0</v>
      </c>
      <c r="S27" t="e">
        <f t="array" ref="S27">INDEX(DATABASE!$B$3:$Y$229,SMALL(IF(($B$3=DATABASE!$F$3:$F$228),MATCH(ROW(DATABASE!$F$3:$F$228),ROW(DATABASE!$F$3:$F$228),0)),ROWS('FILTERED DATA'!$M$3:AC27)),MATCH('FILTERED DATA'!S$2,DATABASE!$B$2:$AA$2,0))</f>
        <v>#REF!</v>
      </c>
    </row>
    <row r="28" spans="3:19" x14ac:dyDescent="0.35">
      <c r="C28" t="str">
        <f t="array" ref="C28">INDEX(DATABASE!$B$3:$Y$229,SMALL(IF(($B$3=DATABASE!$F$3:$F$228),MATCH(ROW(DATABASE!$F$3:$F$228),ROW(DATABASE!$F$3:$F$228),0)),ROWS('FILTERED DATA'!$M$3:M28)),MATCH('FILTERED DATA'!C$2,DATABASE!$B$2:$AA$2,0))</f>
        <v>KPASASINI</v>
      </c>
      <c r="D28" t="str">
        <f t="array" ref="D28">INDEX(DATABASE!$B$3:$Y$229,SMALL(IF(($B$3=DATABASE!$F$3:$F$228),MATCH(ROW(DATABASE!$F$3:$F$228),ROW(DATABASE!$F$3:$F$228),0)),ROWS('FILTERED DATA'!$M$3:N28)),MATCH('FILTERED DATA'!D$2,DATABASE!$B$2:$AA$2,0))</f>
        <v>NYEBA JACOB</v>
      </c>
      <c r="E28" t="str">
        <f t="array" ref="E28">INDEX(DATABASE!$B$3:$Y$229,SMALL(IF(($B$3=DATABASE!$F$3:$F$228),MATCH(ROW(DATABASE!$F$3:$F$228),ROW(DATABASE!$F$3:$F$228),0)),ROWS('FILTERED DATA'!$M$3:O28)),MATCH('FILTERED DATA'!E$2,DATABASE!$B$2:$AA$2,0))</f>
        <v>SAKPTANJ212</v>
      </c>
      <c r="F28" t="str">
        <f t="array" ref="F28">INDEX(DATABASE!$B$3:$Y$229,SMALL(IF(($B$3=DATABASE!$F$3:$F$228),MATCH(ROW(DATABASE!$F$3:$F$228),ROW(DATABASE!$F$3:$F$228),0)),ROWS('FILTERED DATA'!$M$3:P28)),MATCH('FILTERED DATA'!F$2,DATABASE!$B$2:$AA$2,0))</f>
        <v xml:space="preserve">ABU </v>
      </c>
      <c r="G28" t="str">
        <f t="array" ref="G28">INDEX(DATABASE!$B$3:$Y$229,SMALL(IF(($B$3=DATABASE!$F$3:$F$228),MATCH(ROW(DATABASE!$F$3:$F$228),ROW(DATABASE!$F$3:$F$228),0)),ROWS('FILTERED DATA'!$M$3:Q28)),MATCH('FILTERED DATA'!G$2,DATABASE!$B$2:$AA$2,0))</f>
        <v>TALEUTULU</v>
      </c>
      <c r="H28" t="str">
        <f t="array" ref="H28">INDEX(DATABASE!$B$3:$Y$229,SMALL(IF(($B$3=DATABASE!$F$3:$F$228),MATCH(ROW(DATABASE!$F$3:$F$228),ROW(DATABASE!$F$3:$F$228),0)),ROWS('FILTERED DATA'!$M$3:R28)),MATCH('FILTERED DATA'!H$2,DATABASE!$B$2:$AA$2,0))</f>
        <v>FEMALE</v>
      </c>
      <c r="I28" t="str">
        <f t="array" ref="I28">INDEX(DATABASE!$B$3:$Y$229,SMALL(IF(($B$3=DATABASE!$F$3:$F$228),MATCH(ROW(DATABASE!$F$3:$F$228),ROW(DATABASE!$F$3:$F$228),0)),ROWS('FILTERED DATA'!$M$3:S28)),MATCH('FILTERED DATA'!I$2,DATABASE!$B$2:$AA$2,0))</f>
        <v>-</v>
      </c>
      <c r="J28">
        <f t="array" ref="J28">INDEX(DATABASE!$B$3:$Y$229,SMALL(IF(($B$3=DATABASE!$F$3:$F$228),MATCH(ROW(DATABASE!$F$3:$F$228),ROW(DATABASE!$F$3:$F$228),0)),ROWS('FILTERED DATA'!$M$3:T28)),MATCH('FILTERED DATA'!J$2,DATABASE!$B$2:$AA$2,0))</f>
        <v>0</v>
      </c>
      <c r="K28">
        <f t="array" ref="K28">INDEX(DATABASE!$B$3:$Y$229,SMALL(IF(($B$3=DATABASE!$F$3:$F$228),MATCH(ROW(DATABASE!$F$3:$F$228),ROW(DATABASE!$F$3:$F$228),0)),ROWS('FILTERED DATA'!$M$3:U28)),MATCH('FILTERED DATA'!K$2,DATABASE!$B$2:$AA$2,0))</f>
        <v>1</v>
      </c>
      <c r="L28">
        <f t="array" ref="L28">INDEX(DATABASE!$B$3:$Y$229,SMALL(IF(($B$3=DATABASE!$F$3:$F$228),MATCH(ROW(DATABASE!$F$3:$F$228),ROW(DATABASE!$F$3:$F$228),0)),ROWS('FILTERED DATA'!$M$3:V28)),MATCH('FILTERED DATA'!L$2,DATABASE!$B$2:$AA$2,0))</f>
        <v>1</v>
      </c>
      <c r="M28" t="e">
        <f t="array" ref="M28">INDEX(DATABASE!$B$3:$Y$229,SMALL(IF(($B$3=DATABASE!$F$3:$F$228),MATCH(ROW(DATABASE!$F$3:$F$228),ROW(DATABASE!$F$3:$F$228),0)),ROWS('FILTERED DATA'!$M$3:W28)),MATCH('FILTERED DATA'!M$2,DATABASE!$B$2:$AA$2,0))</f>
        <v>#N/A</v>
      </c>
      <c r="N28">
        <f t="array" ref="N28">INDEX(DATABASE!$B$3:$Y$229,SMALL(IF(($B$3=DATABASE!$F$3:$F$228),MATCH(ROW(DATABASE!$F$3:$F$228),ROW(DATABASE!$F$3:$F$228),0)),ROWS('FILTERED DATA'!$M$3:X28)),MATCH('FILTERED DATA'!N$2,DATABASE!$B$2:$AA$2,0))</f>
        <v>3</v>
      </c>
      <c r="O28">
        <f t="array" ref="O28">INDEX(DATABASE!$B$3:$Y$229,SMALL(IF(($B$3=DATABASE!$F$3:$F$228),MATCH(ROW(DATABASE!$F$3:$F$228),ROW(DATABASE!$F$3:$F$228),0)),ROWS('FILTERED DATA'!$M$3:Y28)),MATCH('FILTERED DATA'!O$2,DATABASE!$B$2:$AA$2,0))</f>
        <v>300</v>
      </c>
      <c r="P28">
        <f t="array" ref="P28">INDEX(DATABASE!$B$3:$Y$229,SMALL(IF(($B$3=DATABASE!$F$3:$F$228),MATCH(ROW(DATABASE!$F$3:$F$228),ROW(DATABASE!$F$3:$F$228),0)),ROWS('FILTERED DATA'!$M$3:Z28)),MATCH('FILTERED DATA'!P$2,DATABASE!$B$2:$AA$2,0))</f>
        <v>5</v>
      </c>
      <c r="Q28">
        <f t="array" ref="Q28">INDEX(DATABASE!$B$3:$Y$229,SMALL(IF(($B$3=DATABASE!$F$3:$F$228),MATCH(ROW(DATABASE!$F$3:$F$228),ROW(DATABASE!$F$3:$F$228),0)),ROWS('FILTERED DATA'!$M$3:AA28)),MATCH('FILTERED DATA'!Q$2,DATABASE!$B$2:$AA$2,0))</f>
        <v>1</v>
      </c>
      <c r="R28">
        <f t="array" ref="R28">INDEX(DATABASE!$B$3:$Y$229,SMALL(IF(($B$3=DATABASE!$F$3:$F$228),MATCH(ROW(DATABASE!$F$3:$F$228),ROW(DATABASE!$F$3:$F$228),0)),ROWS('FILTERED DATA'!$M$3:AB28)),MATCH('FILTERED DATA'!R$2,DATABASE!$B$2:$AA$2,0))</f>
        <v>0</v>
      </c>
      <c r="S28" t="e">
        <f t="array" ref="S28">INDEX(DATABASE!$B$3:$Y$229,SMALL(IF(($B$3=DATABASE!$F$3:$F$228),MATCH(ROW(DATABASE!$F$3:$F$228),ROW(DATABASE!$F$3:$F$228),0)),ROWS('FILTERED DATA'!$M$3:AC28)),MATCH('FILTERED DATA'!S$2,DATABASE!$B$2:$AA$2,0))</f>
        <v>#REF!</v>
      </c>
    </row>
    <row r="29" spans="3:19" x14ac:dyDescent="0.35">
      <c r="C29" t="str">
        <f t="array" ref="C29">INDEX(DATABASE!$B$3:$Y$229,SMALL(IF(($B$3=DATABASE!$F$3:$F$228),MATCH(ROW(DATABASE!$F$3:$F$228),ROW(DATABASE!$F$3:$F$228),0)),ROWS('FILTERED DATA'!$M$3:M29)),MATCH('FILTERED DATA'!C$2,DATABASE!$B$2:$AA$2,0))</f>
        <v>KPASASINI</v>
      </c>
      <c r="D29" t="str">
        <f t="array" ref="D29">INDEX(DATABASE!$B$3:$Y$229,SMALL(IF(($B$3=DATABASE!$F$3:$F$228),MATCH(ROW(DATABASE!$F$3:$F$228),ROW(DATABASE!$F$3:$F$228),0)),ROWS('FILTERED DATA'!$M$3:N29)),MATCH('FILTERED DATA'!D$2,DATABASE!$B$2:$AA$2,0))</f>
        <v>NYEBA JACOB</v>
      </c>
      <c r="E29" t="str">
        <f t="array" ref="E29">INDEX(DATABASE!$B$3:$Y$229,SMALL(IF(($B$3=DATABASE!$F$3:$F$228),MATCH(ROW(DATABASE!$F$3:$F$228),ROW(DATABASE!$F$3:$F$228),0)),ROWS('FILTERED DATA'!$M$3:O29)),MATCH('FILTERED DATA'!E$2,DATABASE!$B$2:$AA$2,0))</f>
        <v>SAKPMANJ213</v>
      </c>
      <c r="F29" t="str">
        <f t="array" ref="F29">INDEX(DATABASE!$B$3:$Y$229,SMALL(IF(($B$3=DATABASE!$F$3:$F$228),MATCH(ROW(DATABASE!$F$3:$F$228),ROW(DATABASE!$F$3:$F$228),0)),ROWS('FILTERED DATA'!$M$3:P29)),MATCH('FILTERED DATA'!F$2,DATABASE!$B$2:$AA$2,0))</f>
        <v>BINEIBU</v>
      </c>
      <c r="G29" t="str">
        <f t="array" ref="G29">INDEX(DATABASE!$B$3:$Y$229,SMALL(IF(($B$3=DATABASE!$F$3:$F$228),MATCH(ROW(DATABASE!$F$3:$F$228),ROW(DATABASE!$F$3:$F$228),0)),ROWS('FILTERED DATA'!$M$3:Q29)),MATCH('FILTERED DATA'!G$2,DATABASE!$B$2:$AA$2,0))</f>
        <v>MAGETI</v>
      </c>
      <c r="H29" t="str">
        <f t="array" ref="H29">INDEX(DATABASE!$B$3:$Y$229,SMALL(IF(($B$3=DATABASE!$F$3:$F$228),MATCH(ROW(DATABASE!$F$3:$F$228),ROW(DATABASE!$F$3:$F$228),0)),ROWS('FILTERED DATA'!$M$3:R29)),MATCH('FILTERED DATA'!H$2,DATABASE!$B$2:$AA$2,0))</f>
        <v>MALE</v>
      </c>
      <c r="I29" t="str">
        <f t="array" ref="I29">INDEX(DATABASE!$B$3:$Y$229,SMALL(IF(($B$3=DATABASE!$F$3:$F$228),MATCH(ROW(DATABASE!$F$3:$F$228),ROW(DATABASE!$F$3:$F$228),0)),ROWS('FILTERED DATA'!$M$3:S29)),MATCH('FILTERED DATA'!I$2,DATABASE!$B$2:$AA$2,0))</f>
        <v>0556821922</v>
      </c>
      <c r="J29">
        <f t="array" ref="J29">INDEX(DATABASE!$B$3:$Y$229,SMALL(IF(($B$3=DATABASE!$F$3:$F$228),MATCH(ROW(DATABASE!$F$3:$F$228),ROW(DATABASE!$F$3:$F$228),0)),ROWS('FILTERED DATA'!$M$3:T29)),MATCH('FILTERED DATA'!J$2,DATABASE!$B$2:$AA$2,0))</f>
        <v>0</v>
      </c>
      <c r="K29">
        <f t="array" ref="K29">INDEX(DATABASE!$B$3:$Y$229,SMALL(IF(($B$3=DATABASE!$F$3:$F$228),MATCH(ROW(DATABASE!$F$3:$F$228),ROW(DATABASE!$F$3:$F$228),0)),ROWS('FILTERED DATA'!$M$3:U29)),MATCH('FILTERED DATA'!K$2,DATABASE!$B$2:$AA$2,0))</f>
        <v>2</v>
      </c>
      <c r="L29">
        <f t="array" ref="L29">INDEX(DATABASE!$B$3:$Y$229,SMALL(IF(($B$3=DATABASE!$F$3:$F$228),MATCH(ROW(DATABASE!$F$3:$F$228),ROW(DATABASE!$F$3:$F$228),0)),ROWS('FILTERED DATA'!$M$3:V29)),MATCH('FILTERED DATA'!L$2,DATABASE!$B$2:$AA$2,0))</f>
        <v>2</v>
      </c>
      <c r="M29" t="e">
        <f t="array" ref="M29">INDEX(DATABASE!$B$3:$Y$229,SMALL(IF(($B$3=DATABASE!$F$3:$F$228),MATCH(ROW(DATABASE!$F$3:$F$228),ROW(DATABASE!$F$3:$F$228),0)),ROWS('FILTERED DATA'!$M$3:W29)),MATCH('FILTERED DATA'!M$2,DATABASE!$B$2:$AA$2,0))</f>
        <v>#N/A</v>
      </c>
      <c r="N29">
        <f t="array" ref="N29">INDEX(DATABASE!$B$3:$Y$229,SMALL(IF(($B$3=DATABASE!$F$3:$F$228),MATCH(ROW(DATABASE!$F$3:$F$228),ROW(DATABASE!$F$3:$F$228),0)),ROWS('FILTERED DATA'!$M$3:X29)),MATCH('FILTERED DATA'!N$2,DATABASE!$B$2:$AA$2,0))</f>
        <v>7</v>
      </c>
      <c r="O29">
        <f t="array" ref="O29">INDEX(DATABASE!$B$3:$Y$229,SMALL(IF(($B$3=DATABASE!$F$3:$F$228),MATCH(ROW(DATABASE!$F$3:$F$228),ROW(DATABASE!$F$3:$F$228),0)),ROWS('FILTERED DATA'!$M$3:Y29)),MATCH('FILTERED DATA'!O$2,DATABASE!$B$2:$AA$2,0))</f>
        <v>700</v>
      </c>
      <c r="P29">
        <f t="array" ref="P29">INDEX(DATABASE!$B$3:$Y$229,SMALL(IF(($B$3=DATABASE!$F$3:$F$228),MATCH(ROW(DATABASE!$F$3:$F$228),ROW(DATABASE!$F$3:$F$228),0)),ROWS('FILTERED DATA'!$M$3:Z29)),MATCH('FILTERED DATA'!P$2,DATABASE!$B$2:$AA$2,0))</f>
        <v>11</v>
      </c>
      <c r="Q29">
        <f t="array" ref="Q29">INDEX(DATABASE!$B$3:$Y$229,SMALL(IF(($B$3=DATABASE!$F$3:$F$228),MATCH(ROW(DATABASE!$F$3:$F$228),ROW(DATABASE!$F$3:$F$228),0)),ROWS('FILTERED DATA'!$M$3:AA29)),MATCH('FILTERED DATA'!Q$2,DATABASE!$B$2:$AA$2,0))</f>
        <v>2</v>
      </c>
      <c r="R29">
        <f t="array" ref="R29">INDEX(DATABASE!$B$3:$Y$229,SMALL(IF(($B$3=DATABASE!$F$3:$F$228),MATCH(ROW(DATABASE!$F$3:$F$228),ROW(DATABASE!$F$3:$F$228),0)),ROWS('FILTERED DATA'!$M$3:AB29)),MATCH('FILTERED DATA'!R$2,DATABASE!$B$2:$AA$2,0))</f>
        <v>0</v>
      </c>
      <c r="S29" t="e">
        <f t="array" ref="S29">INDEX(DATABASE!$B$3:$Y$229,SMALL(IF(($B$3=DATABASE!$F$3:$F$228),MATCH(ROW(DATABASE!$F$3:$F$228),ROW(DATABASE!$F$3:$F$228),0)),ROWS('FILTERED DATA'!$M$3:AC29)),MATCH('FILTERED DATA'!S$2,DATABASE!$B$2:$AA$2,0))</f>
        <v>#REF!</v>
      </c>
    </row>
    <row r="30" spans="3:19" x14ac:dyDescent="0.35">
      <c r="C30" t="str">
        <f t="array" ref="C30">INDEX(DATABASE!$B$3:$Y$229,SMALL(IF(($B$3=DATABASE!$F$3:$F$228),MATCH(ROW(DATABASE!$F$3:$F$228),ROW(DATABASE!$F$3:$F$228),0)),ROWS('FILTERED DATA'!$M$3:M30)),MATCH('FILTERED DATA'!C$2,DATABASE!$B$2:$AA$2,0))</f>
        <v>KPASASINI</v>
      </c>
      <c r="D30" t="str">
        <f t="array" ref="D30">INDEX(DATABASE!$B$3:$Y$229,SMALL(IF(($B$3=DATABASE!$F$3:$F$228),MATCH(ROW(DATABASE!$F$3:$F$228),ROW(DATABASE!$F$3:$F$228),0)),ROWS('FILTERED DATA'!$M$3:N30)),MATCH('FILTERED DATA'!D$2,DATABASE!$B$2:$AA$2,0))</f>
        <v>NYEBA JACOB</v>
      </c>
      <c r="E30" t="str">
        <f t="array" ref="E30">INDEX(DATABASE!$B$3:$Y$229,SMALL(IF(($B$3=DATABASE!$F$3:$F$228),MATCH(ROW(DATABASE!$F$3:$F$228),ROW(DATABASE!$F$3:$F$228),0)),ROWS('FILTERED DATA'!$M$3:O30)),MATCH('FILTERED DATA'!E$2,DATABASE!$B$2:$AA$2,0))</f>
        <v>SAKPNYNJ214</v>
      </c>
      <c r="F30" t="str">
        <f t="array" ref="F30">INDEX(DATABASE!$B$3:$Y$229,SMALL(IF(($B$3=DATABASE!$F$3:$F$228),MATCH(ROW(DATABASE!$F$3:$F$228),ROW(DATABASE!$F$3:$F$228),0)),ROWS('FILTERED DATA'!$M$3:P30)),MATCH('FILTERED DATA'!F$2,DATABASE!$B$2:$AA$2,0))</f>
        <v>WAJAH</v>
      </c>
      <c r="G30" t="str">
        <f t="array" ref="G30">INDEX(DATABASE!$B$3:$Y$229,SMALL(IF(($B$3=DATABASE!$F$3:$F$228),MATCH(ROW(DATABASE!$F$3:$F$228),ROW(DATABASE!$F$3:$F$228),0)),ROWS('FILTERED DATA'!$M$3:Q30)),MATCH('FILTERED DATA'!G$2,DATABASE!$B$2:$AA$2,0))</f>
        <v>NYEBA</v>
      </c>
      <c r="H30" t="str">
        <f t="array" ref="H30">INDEX(DATABASE!$B$3:$Y$229,SMALL(IF(($B$3=DATABASE!$F$3:$F$228),MATCH(ROW(DATABASE!$F$3:$F$228),ROW(DATABASE!$F$3:$F$228),0)),ROWS('FILTERED DATA'!$M$3:R30)),MATCH('FILTERED DATA'!H$2,DATABASE!$B$2:$AA$2,0))</f>
        <v>MALE</v>
      </c>
      <c r="I30" t="str">
        <f t="array" ref="I30">INDEX(DATABASE!$B$3:$Y$229,SMALL(IF(($B$3=DATABASE!$F$3:$F$228),MATCH(ROW(DATABASE!$F$3:$F$228),ROW(DATABASE!$F$3:$F$228),0)),ROWS('FILTERED DATA'!$M$3:S30)),MATCH('FILTERED DATA'!I$2,DATABASE!$B$2:$AA$2,0))</f>
        <v>0541810140</v>
      </c>
      <c r="J30">
        <f t="array" ref="J30">INDEX(DATABASE!$B$3:$Y$229,SMALL(IF(($B$3=DATABASE!$F$3:$F$228),MATCH(ROW(DATABASE!$F$3:$F$228),ROW(DATABASE!$F$3:$F$228),0)),ROWS('FILTERED DATA'!$M$3:T30)),MATCH('FILTERED DATA'!J$2,DATABASE!$B$2:$AA$2,0))</f>
        <v>0</v>
      </c>
      <c r="K30">
        <f t="array" ref="K30">INDEX(DATABASE!$B$3:$Y$229,SMALL(IF(($B$3=DATABASE!$F$3:$F$228),MATCH(ROW(DATABASE!$F$3:$F$228),ROW(DATABASE!$F$3:$F$228),0)),ROWS('FILTERED DATA'!$M$3:U30)),MATCH('FILTERED DATA'!K$2,DATABASE!$B$2:$AA$2,0))</f>
        <v>3</v>
      </c>
      <c r="L30">
        <f t="array" ref="L30">INDEX(DATABASE!$B$3:$Y$229,SMALL(IF(($B$3=DATABASE!$F$3:$F$228),MATCH(ROW(DATABASE!$F$3:$F$228),ROW(DATABASE!$F$3:$F$228),0)),ROWS('FILTERED DATA'!$M$3:V30)),MATCH('FILTERED DATA'!L$2,DATABASE!$B$2:$AA$2,0))</f>
        <v>8</v>
      </c>
      <c r="M30" t="e">
        <f t="array" ref="M30">INDEX(DATABASE!$B$3:$Y$229,SMALL(IF(($B$3=DATABASE!$F$3:$F$228),MATCH(ROW(DATABASE!$F$3:$F$228),ROW(DATABASE!$F$3:$F$228),0)),ROWS('FILTERED DATA'!$M$3:W30)),MATCH('FILTERED DATA'!M$2,DATABASE!$B$2:$AA$2,0))</f>
        <v>#N/A</v>
      </c>
      <c r="N30">
        <f t="array" ref="N30">INDEX(DATABASE!$B$3:$Y$229,SMALL(IF(($B$3=DATABASE!$F$3:$F$228),MATCH(ROW(DATABASE!$F$3:$F$228),ROW(DATABASE!$F$3:$F$228),0)),ROWS('FILTERED DATA'!$M$3:X30)),MATCH('FILTERED DATA'!N$2,DATABASE!$B$2:$AA$2,0))</f>
        <v>41</v>
      </c>
      <c r="O30">
        <f t="array" ref="O30">INDEX(DATABASE!$B$3:$Y$229,SMALL(IF(($B$3=DATABASE!$F$3:$F$228),MATCH(ROW(DATABASE!$F$3:$F$228),ROW(DATABASE!$F$3:$F$228),0)),ROWS('FILTERED DATA'!$M$3:Y30)),MATCH('FILTERED DATA'!O$2,DATABASE!$B$2:$AA$2,0))</f>
        <v>4100</v>
      </c>
      <c r="P30">
        <f t="array" ref="P30">INDEX(DATABASE!$B$3:$Y$229,SMALL(IF(($B$3=DATABASE!$F$3:$F$228),MATCH(ROW(DATABASE!$F$3:$F$228),ROW(DATABASE!$F$3:$F$228),0)),ROWS('FILTERED DATA'!$M$3:Z30)),MATCH('FILTERED DATA'!P$2,DATABASE!$B$2:$AA$2,0))</f>
        <v>51</v>
      </c>
      <c r="Q30">
        <f t="array" ref="Q30">INDEX(DATABASE!$B$3:$Y$229,SMALL(IF(($B$3=DATABASE!$F$3:$F$228),MATCH(ROW(DATABASE!$F$3:$F$228),ROW(DATABASE!$F$3:$F$228),0)),ROWS('FILTERED DATA'!$M$3:AA30)),MATCH('FILTERED DATA'!Q$2,DATABASE!$B$2:$AA$2,0))</f>
        <v>8</v>
      </c>
      <c r="R30">
        <f t="array" ref="R30">INDEX(DATABASE!$B$3:$Y$229,SMALL(IF(($B$3=DATABASE!$F$3:$F$228),MATCH(ROW(DATABASE!$F$3:$F$228),ROW(DATABASE!$F$3:$F$228),0)),ROWS('FILTERED DATA'!$M$3:AB30)),MATCH('FILTERED DATA'!R$2,DATABASE!$B$2:$AA$2,0))</f>
        <v>0</v>
      </c>
      <c r="S30" t="e">
        <f t="array" ref="S30">INDEX(DATABASE!$B$3:$Y$229,SMALL(IF(($B$3=DATABASE!$F$3:$F$228),MATCH(ROW(DATABASE!$F$3:$F$228),ROW(DATABASE!$F$3:$F$228),0)),ROWS('FILTERED DATA'!$M$3:AC30)),MATCH('FILTERED DATA'!S$2,DATABASE!$B$2:$AA$2,0))</f>
        <v>#REF!</v>
      </c>
    </row>
    <row r="31" spans="3:19" x14ac:dyDescent="0.35">
      <c r="C31" t="str">
        <f t="array" ref="C31">INDEX(DATABASE!$B$3:$Y$229,SMALL(IF(($B$3=DATABASE!$F$3:$F$228),MATCH(ROW(DATABASE!$F$3:$F$228),ROW(DATABASE!$F$3:$F$228),0)),ROWS('FILTERED DATA'!$M$3:M31)),MATCH('FILTERED DATA'!C$2,DATABASE!$B$2:$AA$2,0))</f>
        <v>KPASASINI</v>
      </c>
      <c r="D31" t="str">
        <f t="array" ref="D31">INDEX(DATABASE!$B$3:$Y$229,SMALL(IF(($B$3=DATABASE!$F$3:$F$228),MATCH(ROW(DATABASE!$F$3:$F$228),ROW(DATABASE!$F$3:$F$228),0)),ROWS('FILTERED DATA'!$M$3:N31)),MATCH('FILTERED DATA'!D$2,DATABASE!$B$2:$AA$2,0))</f>
        <v>NYEBA JACOB</v>
      </c>
      <c r="E31" t="str">
        <f t="array" ref="E31">INDEX(DATABASE!$B$3:$Y$229,SMALL(IF(($B$3=DATABASE!$F$3:$F$228),MATCH(ROW(DATABASE!$F$3:$F$228),ROW(DATABASE!$F$3:$F$228),0)),ROWS('FILTERED DATA'!$M$3:O31)),MATCH('FILTERED DATA'!E$2,DATABASE!$B$2:$AA$2,0))</f>
        <v>SAKPJANJ215</v>
      </c>
      <c r="F31" t="str">
        <f t="array" ref="F31">INDEX(DATABASE!$B$3:$Y$229,SMALL(IF(($B$3=DATABASE!$F$3:$F$228),MATCH(ROW(DATABASE!$F$3:$F$228),ROW(DATABASE!$F$3:$F$228),0)),ROWS('FILTERED DATA'!$M$3:P31)),MATCH('FILTERED DATA'!F$2,DATABASE!$B$2:$AA$2,0))</f>
        <v>NYEBA</v>
      </c>
      <c r="G31" t="str">
        <f t="array" ref="G31">INDEX(DATABASE!$B$3:$Y$229,SMALL(IF(($B$3=DATABASE!$F$3:$F$228),MATCH(ROW(DATABASE!$F$3:$F$228),ROW(DATABASE!$F$3:$F$228),0)),ROWS('FILTERED DATA'!$M$3:Q31)),MATCH('FILTERED DATA'!G$2,DATABASE!$B$2:$AA$2,0))</f>
        <v>JACOB</v>
      </c>
      <c r="H31" t="str">
        <f t="array" ref="H31">INDEX(DATABASE!$B$3:$Y$229,SMALL(IF(($B$3=DATABASE!$F$3:$F$228),MATCH(ROW(DATABASE!$F$3:$F$228),ROW(DATABASE!$F$3:$F$228),0)),ROWS('FILTERED DATA'!$M$3:R31)),MATCH('FILTERED DATA'!H$2,DATABASE!$B$2:$AA$2,0))</f>
        <v>MALE</v>
      </c>
      <c r="I31" t="str">
        <f t="array" ref="I31">INDEX(DATABASE!$B$3:$Y$229,SMALL(IF(($B$3=DATABASE!$F$3:$F$228),MATCH(ROW(DATABASE!$F$3:$F$228),ROW(DATABASE!$F$3:$F$228),0)),ROWS('FILTERED DATA'!$M$3:S31)),MATCH('FILTERED DATA'!I$2,DATABASE!$B$2:$AA$2,0))</f>
        <v>0554101240</v>
      </c>
      <c r="J31">
        <f t="array" ref="J31">INDEX(DATABASE!$B$3:$Y$229,SMALL(IF(($B$3=DATABASE!$F$3:$F$228),MATCH(ROW(DATABASE!$F$3:$F$228),ROW(DATABASE!$F$3:$F$228),0)),ROWS('FILTERED DATA'!$M$3:T31)),MATCH('FILTERED DATA'!J$2,DATABASE!$B$2:$AA$2,0))</f>
        <v>0</v>
      </c>
      <c r="K31">
        <f t="array" ref="K31">INDEX(DATABASE!$B$3:$Y$229,SMALL(IF(($B$3=DATABASE!$F$3:$F$228),MATCH(ROW(DATABASE!$F$3:$F$228),ROW(DATABASE!$F$3:$F$228),0)),ROWS('FILTERED DATA'!$M$3:U31)),MATCH('FILTERED DATA'!K$2,DATABASE!$B$2:$AA$2,0))</f>
        <v>3</v>
      </c>
      <c r="L31">
        <f t="array" ref="L31">INDEX(DATABASE!$B$3:$Y$229,SMALL(IF(($B$3=DATABASE!$F$3:$F$228),MATCH(ROW(DATABASE!$F$3:$F$228),ROW(DATABASE!$F$3:$F$228),0)),ROWS('FILTERED DATA'!$M$3:V31)),MATCH('FILTERED DATA'!L$2,DATABASE!$B$2:$AA$2,0))</f>
        <v>3</v>
      </c>
      <c r="M31" t="e">
        <f t="array" ref="M31">INDEX(DATABASE!$B$3:$Y$229,SMALL(IF(($B$3=DATABASE!$F$3:$F$228),MATCH(ROW(DATABASE!$F$3:$F$228),ROW(DATABASE!$F$3:$F$228),0)),ROWS('FILTERED DATA'!$M$3:W31)),MATCH('FILTERED DATA'!M$2,DATABASE!$B$2:$AA$2,0))</f>
        <v>#N/A</v>
      </c>
      <c r="N31">
        <f t="array" ref="N31">INDEX(DATABASE!$B$3:$Y$229,SMALL(IF(($B$3=DATABASE!$F$3:$F$228),MATCH(ROW(DATABASE!$F$3:$F$228),ROW(DATABASE!$F$3:$F$228),0)),ROWS('FILTERED DATA'!$M$3:X31)),MATCH('FILTERED DATA'!N$2,DATABASE!$B$2:$AA$2,0))</f>
        <v>15</v>
      </c>
      <c r="O31">
        <f t="array" ref="O31">INDEX(DATABASE!$B$3:$Y$229,SMALL(IF(($B$3=DATABASE!$F$3:$F$228),MATCH(ROW(DATABASE!$F$3:$F$228),ROW(DATABASE!$F$3:$F$228),0)),ROWS('FILTERED DATA'!$M$3:Y31)),MATCH('FILTERED DATA'!O$2,DATABASE!$B$2:$AA$2,0))</f>
        <v>1500</v>
      </c>
      <c r="P31">
        <f t="array" ref="P31">INDEX(DATABASE!$B$3:$Y$229,SMALL(IF(($B$3=DATABASE!$F$3:$F$228),MATCH(ROW(DATABASE!$F$3:$F$228),ROW(DATABASE!$F$3:$F$228),0)),ROWS('FILTERED DATA'!$M$3:Z31)),MATCH('FILTERED DATA'!P$2,DATABASE!$B$2:$AA$2,0))</f>
        <v>16</v>
      </c>
      <c r="Q31">
        <f t="array" ref="Q31">INDEX(DATABASE!$B$3:$Y$229,SMALL(IF(($B$3=DATABASE!$F$3:$F$228),MATCH(ROW(DATABASE!$F$3:$F$228),ROW(DATABASE!$F$3:$F$228),0)),ROWS('FILTERED DATA'!$M$3:AA31)),MATCH('FILTERED DATA'!Q$2,DATABASE!$B$2:$AA$2,0))</f>
        <v>3</v>
      </c>
      <c r="R31">
        <f t="array" ref="R31">INDEX(DATABASE!$B$3:$Y$229,SMALL(IF(($B$3=DATABASE!$F$3:$F$228),MATCH(ROW(DATABASE!$F$3:$F$228),ROW(DATABASE!$F$3:$F$228),0)),ROWS('FILTERED DATA'!$M$3:AB31)),MATCH('FILTERED DATA'!R$2,DATABASE!$B$2:$AA$2,0))</f>
        <v>0</v>
      </c>
      <c r="S31" t="e">
        <f t="array" ref="S31">INDEX(DATABASE!$B$3:$Y$229,SMALL(IF(($B$3=DATABASE!$F$3:$F$228),MATCH(ROW(DATABASE!$F$3:$F$228),ROW(DATABASE!$F$3:$F$228),0)),ROWS('FILTERED DATA'!$M$3:AC31)),MATCH('FILTERED DATA'!S$2,DATABASE!$B$2:$AA$2,0))</f>
        <v>#REF!</v>
      </c>
    </row>
    <row r="32" spans="3:19" x14ac:dyDescent="0.35">
      <c r="C32" t="str">
        <f t="array" ref="C32">INDEX(DATABASE!$B$3:$Y$229,SMALL(IF(($B$3=DATABASE!$F$3:$F$228),MATCH(ROW(DATABASE!$F$3:$F$228),ROW(DATABASE!$F$3:$F$228),0)),ROWS('FILTERED DATA'!$M$3:M32)),MATCH('FILTERED DATA'!C$2,DATABASE!$B$2:$AA$2,0))</f>
        <v>KPASASINI</v>
      </c>
      <c r="D32" t="str">
        <f t="array" ref="D32">INDEX(DATABASE!$B$3:$Y$229,SMALL(IF(($B$3=DATABASE!$F$3:$F$228),MATCH(ROW(DATABASE!$F$3:$F$228),ROW(DATABASE!$F$3:$F$228),0)),ROWS('FILTERED DATA'!$M$3:N32)),MATCH('FILTERED DATA'!D$2,DATABASE!$B$2:$AA$2,0))</f>
        <v>NYEBA JACOB</v>
      </c>
      <c r="E32" t="str">
        <f t="array" ref="E32">INDEX(DATABASE!$B$3:$Y$229,SMALL(IF(($B$3=DATABASE!$F$3:$F$228),MATCH(ROW(DATABASE!$F$3:$F$228),ROW(DATABASE!$F$3:$F$228),0)),ROWS('FILTERED DATA'!$M$3:O32)),MATCH('FILTERED DATA'!E$2,DATABASE!$B$2:$AA$2,0))</f>
        <v>SAKPNINJ216</v>
      </c>
      <c r="F32" t="str">
        <f t="array" ref="F32">INDEX(DATABASE!$B$3:$Y$229,SMALL(IF(($B$3=DATABASE!$F$3:$F$228),MATCH(ROW(DATABASE!$F$3:$F$228),ROW(DATABASE!$F$3:$F$228),0)),ROWS('FILTERED DATA'!$M$3:P32)),MATCH('FILTERED DATA'!F$2,DATABASE!$B$2:$AA$2,0))</f>
        <v>ABU</v>
      </c>
      <c r="G32" t="str">
        <f t="array" ref="G32">INDEX(DATABASE!$B$3:$Y$229,SMALL(IF(($B$3=DATABASE!$F$3:$F$228),MATCH(ROW(DATABASE!$F$3:$F$228),ROW(DATABASE!$F$3:$F$228),0)),ROWS('FILTERED DATA'!$M$3:Q32)),MATCH('FILTERED DATA'!G$2,DATABASE!$B$2:$AA$2,0))</f>
        <v>NIMORMI</v>
      </c>
      <c r="H32" t="str">
        <f t="array" ref="H32">INDEX(DATABASE!$B$3:$Y$229,SMALL(IF(($B$3=DATABASE!$F$3:$F$228),MATCH(ROW(DATABASE!$F$3:$F$228),ROW(DATABASE!$F$3:$F$228),0)),ROWS('FILTERED DATA'!$M$3:R32)),MATCH('FILTERED DATA'!H$2,DATABASE!$B$2:$AA$2,0))</f>
        <v>MALE</v>
      </c>
      <c r="I32" t="str">
        <f t="array" ref="I32">INDEX(DATABASE!$B$3:$Y$229,SMALL(IF(($B$3=DATABASE!$F$3:$F$228),MATCH(ROW(DATABASE!$F$3:$F$228),ROW(DATABASE!$F$3:$F$228),0)),ROWS('FILTERED DATA'!$M$3:S32)),MATCH('FILTERED DATA'!I$2,DATABASE!$B$2:$AA$2,0))</f>
        <v>0553167398</v>
      </c>
      <c r="J32">
        <f t="array" ref="J32">INDEX(DATABASE!$B$3:$Y$229,SMALL(IF(($B$3=DATABASE!$F$3:$F$228),MATCH(ROW(DATABASE!$F$3:$F$228),ROW(DATABASE!$F$3:$F$228),0)),ROWS('FILTERED DATA'!$M$3:T32)),MATCH('FILTERED DATA'!J$2,DATABASE!$B$2:$AA$2,0))</f>
        <v>0</v>
      </c>
      <c r="K32">
        <f t="array" ref="K32">INDEX(DATABASE!$B$3:$Y$229,SMALL(IF(($B$3=DATABASE!$F$3:$F$228),MATCH(ROW(DATABASE!$F$3:$F$228),ROW(DATABASE!$F$3:$F$228),0)),ROWS('FILTERED DATA'!$M$3:U32)),MATCH('FILTERED DATA'!K$2,DATABASE!$B$2:$AA$2,0))</f>
        <v>3</v>
      </c>
      <c r="L32">
        <f t="array" ref="L32">INDEX(DATABASE!$B$3:$Y$229,SMALL(IF(($B$3=DATABASE!$F$3:$F$228),MATCH(ROW(DATABASE!$F$3:$F$228),ROW(DATABASE!$F$3:$F$228),0)),ROWS('FILTERED DATA'!$M$3:V32)),MATCH('FILTERED DATA'!L$2,DATABASE!$B$2:$AA$2,0))</f>
        <v>6</v>
      </c>
      <c r="M32" t="e">
        <f t="array" ref="M32">INDEX(DATABASE!$B$3:$Y$229,SMALL(IF(($B$3=DATABASE!$F$3:$F$228),MATCH(ROW(DATABASE!$F$3:$F$228),ROW(DATABASE!$F$3:$F$228),0)),ROWS('FILTERED DATA'!$M$3:W32)),MATCH('FILTERED DATA'!M$2,DATABASE!$B$2:$AA$2,0))</f>
        <v>#N/A</v>
      </c>
      <c r="N32">
        <f t="array" ref="N32">INDEX(DATABASE!$B$3:$Y$229,SMALL(IF(($B$3=DATABASE!$F$3:$F$228),MATCH(ROW(DATABASE!$F$3:$F$228),ROW(DATABASE!$F$3:$F$228),0)),ROWS('FILTERED DATA'!$M$3:X32)),MATCH('FILTERED DATA'!N$2,DATABASE!$B$2:$AA$2,0))</f>
        <v>36</v>
      </c>
      <c r="O32">
        <f t="array" ref="O32">INDEX(DATABASE!$B$3:$Y$229,SMALL(IF(($B$3=DATABASE!$F$3:$F$228),MATCH(ROW(DATABASE!$F$3:$F$228),ROW(DATABASE!$F$3:$F$228),0)),ROWS('FILTERED DATA'!$M$3:Y32)),MATCH('FILTERED DATA'!O$2,DATABASE!$B$2:$AA$2,0))</f>
        <v>3600</v>
      </c>
      <c r="P32">
        <f t="array" ref="P32">INDEX(DATABASE!$B$3:$Y$229,SMALL(IF(($B$3=DATABASE!$F$3:$F$228),MATCH(ROW(DATABASE!$F$3:$F$228),ROW(DATABASE!$F$3:$F$228),0)),ROWS('FILTERED DATA'!$M$3:Z32)),MATCH('FILTERED DATA'!P$2,DATABASE!$B$2:$AA$2,0))</f>
        <v>47</v>
      </c>
      <c r="Q32">
        <f t="array" ref="Q32">INDEX(DATABASE!$B$3:$Y$229,SMALL(IF(($B$3=DATABASE!$F$3:$F$228),MATCH(ROW(DATABASE!$F$3:$F$228),ROW(DATABASE!$F$3:$F$228),0)),ROWS('FILTERED DATA'!$M$3:AA32)),MATCH('FILTERED DATA'!Q$2,DATABASE!$B$2:$AA$2,0))</f>
        <v>6</v>
      </c>
      <c r="R32">
        <f t="array" ref="R32">INDEX(DATABASE!$B$3:$Y$229,SMALL(IF(($B$3=DATABASE!$F$3:$F$228),MATCH(ROW(DATABASE!$F$3:$F$228),ROW(DATABASE!$F$3:$F$228),0)),ROWS('FILTERED DATA'!$M$3:AB32)),MATCH('FILTERED DATA'!R$2,DATABASE!$B$2:$AA$2,0))</f>
        <v>0</v>
      </c>
      <c r="S32" t="e">
        <f t="array" ref="S32">INDEX(DATABASE!$B$3:$Y$229,SMALL(IF(($B$3=DATABASE!$F$3:$F$228),MATCH(ROW(DATABASE!$F$3:$F$228),ROW(DATABASE!$F$3:$F$228),0)),ROWS('FILTERED DATA'!$M$3:AC32)),MATCH('FILTERED DATA'!S$2,DATABASE!$B$2:$AA$2,0))</f>
        <v>#REF!</v>
      </c>
    </row>
    <row r="33" spans="3:19" x14ac:dyDescent="0.35">
      <c r="C33" t="str">
        <f t="array" ref="C33">INDEX(DATABASE!$B$3:$Y$229,SMALL(IF(($B$3=DATABASE!$F$3:$F$228),MATCH(ROW(DATABASE!$F$3:$F$228),ROW(DATABASE!$F$3:$F$228),0)),ROWS('FILTERED DATA'!$M$3:M33)),MATCH('FILTERED DATA'!C$2,DATABASE!$B$2:$AA$2,0))</f>
        <v>KPASASINI</v>
      </c>
      <c r="D33" t="str">
        <f t="array" ref="D33">INDEX(DATABASE!$B$3:$Y$229,SMALL(IF(($B$3=DATABASE!$F$3:$F$228),MATCH(ROW(DATABASE!$F$3:$F$228),ROW(DATABASE!$F$3:$F$228),0)),ROWS('FILTERED DATA'!$M$3:N33)),MATCH('FILTERED DATA'!D$2,DATABASE!$B$2:$AA$2,0))</f>
        <v>NYEBA JACOB</v>
      </c>
      <c r="E33" t="str">
        <f t="array" ref="E33">INDEX(DATABASE!$B$3:$Y$229,SMALL(IF(($B$3=DATABASE!$F$3:$F$228),MATCH(ROW(DATABASE!$F$3:$F$228),ROW(DATABASE!$F$3:$F$228),0)),ROWS('FILTERED DATA'!$M$3:O33)),MATCH('FILTERED DATA'!E$2,DATABASE!$B$2:$AA$2,0))</f>
        <v>SAKPMANJ217</v>
      </c>
      <c r="F33" t="str">
        <f t="array" ref="F33">INDEX(DATABASE!$B$3:$Y$229,SMALL(IF(($B$3=DATABASE!$F$3:$F$228),MATCH(ROW(DATABASE!$F$3:$F$228),ROW(DATABASE!$F$3:$F$228),0)),ROWS('FILTERED DATA'!$M$3:P33)),MATCH('FILTERED DATA'!F$2,DATABASE!$B$2:$AA$2,0))</f>
        <v>GAMTU</v>
      </c>
      <c r="G33" t="str">
        <f t="array" ref="G33">INDEX(DATABASE!$B$3:$Y$229,SMALL(IF(($B$3=DATABASE!$F$3:$F$228),MATCH(ROW(DATABASE!$F$3:$F$228),ROW(DATABASE!$F$3:$F$228),0)),ROWS('FILTERED DATA'!$M$3:Q33)),MATCH('FILTERED DATA'!G$2,DATABASE!$B$2:$AA$2,0))</f>
        <v>MACHEAL</v>
      </c>
      <c r="H33" t="str">
        <f t="array" ref="H33">INDEX(DATABASE!$B$3:$Y$229,SMALL(IF(($B$3=DATABASE!$F$3:$F$228),MATCH(ROW(DATABASE!$F$3:$F$228),ROW(DATABASE!$F$3:$F$228),0)),ROWS('FILTERED DATA'!$M$3:R33)),MATCH('FILTERED DATA'!H$2,DATABASE!$B$2:$AA$2,0))</f>
        <v>MALE</v>
      </c>
      <c r="I33" t="str">
        <f t="array" ref="I33">INDEX(DATABASE!$B$3:$Y$229,SMALL(IF(($B$3=DATABASE!$F$3:$F$228),MATCH(ROW(DATABASE!$F$3:$F$228),ROW(DATABASE!$F$3:$F$228),0)),ROWS('FILTERED DATA'!$M$3:S33)),MATCH('FILTERED DATA'!I$2,DATABASE!$B$2:$AA$2,0))</f>
        <v>0248046898</v>
      </c>
      <c r="J33">
        <f t="array" ref="J33">INDEX(DATABASE!$B$3:$Y$229,SMALL(IF(($B$3=DATABASE!$F$3:$F$228),MATCH(ROW(DATABASE!$F$3:$F$228),ROW(DATABASE!$F$3:$F$228),0)),ROWS('FILTERED DATA'!$M$3:T33)),MATCH('FILTERED DATA'!J$2,DATABASE!$B$2:$AA$2,0))</f>
        <v>0</v>
      </c>
      <c r="K33">
        <f t="array" ref="K33">INDEX(DATABASE!$B$3:$Y$229,SMALL(IF(($B$3=DATABASE!$F$3:$F$228),MATCH(ROW(DATABASE!$F$3:$F$228),ROW(DATABASE!$F$3:$F$228),0)),ROWS('FILTERED DATA'!$M$3:U33)),MATCH('FILTERED DATA'!K$2,DATABASE!$B$2:$AA$2,0))</f>
        <v>2</v>
      </c>
      <c r="L33">
        <f t="array" ref="L33">INDEX(DATABASE!$B$3:$Y$229,SMALL(IF(($B$3=DATABASE!$F$3:$F$228),MATCH(ROW(DATABASE!$F$3:$F$228),ROW(DATABASE!$F$3:$F$228),0)),ROWS('FILTERED DATA'!$M$3:V33)),MATCH('FILTERED DATA'!L$2,DATABASE!$B$2:$AA$2,0))</f>
        <v>3</v>
      </c>
      <c r="M33" t="e">
        <f t="array" ref="M33">INDEX(DATABASE!$B$3:$Y$229,SMALL(IF(($B$3=DATABASE!$F$3:$F$228),MATCH(ROW(DATABASE!$F$3:$F$228),ROW(DATABASE!$F$3:$F$228),0)),ROWS('FILTERED DATA'!$M$3:W33)),MATCH('FILTERED DATA'!M$2,DATABASE!$B$2:$AA$2,0))</f>
        <v>#N/A</v>
      </c>
      <c r="N33">
        <f t="array" ref="N33">INDEX(DATABASE!$B$3:$Y$229,SMALL(IF(($B$3=DATABASE!$F$3:$F$228),MATCH(ROW(DATABASE!$F$3:$F$228),ROW(DATABASE!$F$3:$F$228),0)),ROWS('FILTERED DATA'!$M$3:X33)),MATCH('FILTERED DATA'!N$2,DATABASE!$B$2:$AA$2,0))</f>
        <v>12</v>
      </c>
      <c r="O33">
        <f t="array" ref="O33">INDEX(DATABASE!$B$3:$Y$229,SMALL(IF(($B$3=DATABASE!$F$3:$F$228),MATCH(ROW(DATABASE!$F$3:$F$228),ROW(DATABASE!$F$3:$F$228),0)),ROWS('FILTERED DATA'!$M$3:Y33)),MATCH('FILTERED DATA'!O$2,DATABASE!$B$2:$AA$2,0))</f>
        <v>1200</v>
      </c>
      <c r="P33">
        <f t="array" ref="P33">INDEX(DATABASE!$B$3:$Y$229,SMALL(IF(($B$3=DATABASE!$F$3:$F$228),MATCH(ROW(DATABASE!$F$3:$F$228),ROW(DATABASE!$F$3:$F$228),0)),ROWS('FILTERED DATA'!$M$3:Z33)),MATCH('FILTERED DATA'!P$2,DATABASE!$B$2:$AA$2,0))</f>
        <v>17</v>
      </c>
      <c r="Q33">
        <f t="array" ref="Q33">INDEX(DATABASE!$B$3:$Y$229,SMALL(IF(($B$3=DATABASE!$F$3:$F$228),MATCH(ROW(DATABASE!$F$3:$F$228),ROW(DATABASE!$F$3:$F$228),0)),ROWS('FILTERED DATA'!$M$3:AA33)),MATCH('FILTERED DATA'!Q$2,DATABASE!$B$2:$AA$2,0))</f>
        <v>3</v>
      </c>
      <c r="R33">
        <f t="array" ref="R33">INDEX(DATABASE!$B$3:$Y$229,SMALL(IF(($B$3=DATABASE!$F$3:$F$228),MATCH(ROW(DATABASE!$F$3:$F$228),ROW(DATABASE!$F$3:$F$228),0)),ROWS('FILTERED DATA'!$M$3:AB33)),MATCH('FILTERED DATA'!R$2,DATABASE!$B$2:$AA$2,0))</f>
        <v>0</v>
      </c>
      <c r="S33" t="e">
        <f t="array" ref="S33">INDEX(DATABASE!$B$3:$Y$229,SMALL(IF(($B$3=DATABASE!$F$3:$F$228),MATCH(ROW(DATABASE!$F$3:$F$228),ROW(DATABASE!$F$3:$F$228),0)),ROWS('FILTERED DATA'!$M$3:AC33)),MATCH('FILTERED DATA'!S$2,DATABASE!$B$2:$AA$2,0))</f>
        <v>#REF!</v>
      </c>
    </row>
    <row r="34" spans="3:19" x14ac:dyDescent="0.35">
      <c r="C34" t="str">
        <f t="array" ref="C34">INDEX(DATABASE!$B$3:$Y$229,SMALL(IF(($B$3=DATABASE!$F$3:$F$228),MATCH(ROW(DATABASE!$F$3:$F$228),ROW(DATABASE!$F$3:$F$228),0)),ROWS('FILTERED DATA'!$M$3:M34)),MATCH('FILTERED DATA'!C$2,DATABASE!$B$2:$AA$2,0))</f>
        <v>KPASASINI</v>
      </c>
      <c r="D34" t="str">
        <f t="array" ref="D34">INDEX(DATABASE!$B$3:$Y$229,SMALL(IF(($B$3=DATABASE!$F$3:$F$228),MATCH(ROW(DATABASE!$F$3:$F$228),ROW(DATABASE!$F$3:$F$228),0)),ROWS('FILTERED DATA'!$M$3:N34)),MATCH('FILTERED DATA'!D$2,DATABASE!$B$2:$AA$2,0))</f>
        <v>NYEBA JACOB</v>
      </c>
      <c r="E34" t="str">
        <f t="array" ref="E34">INDEX(DATABASE!$B$3:$Y$229,SMALL(IF(($B$3=DATABASE!$F$3:$F$228),MATCH(ROW(DATABASE!$F$3:$F$228),ROW(DATABASE!$F$3:$F$228),0)),ROWS('FILTERED DATA'!$M$3:O34)),MATCH('FILTERED DATA'!E$2,DATABASE!$B$2:$AA$2,0))</f>
        <v>SAKPNKNJ218</v>
      </c>
      <c r="F34" t="str">
        <f t="array" ref="F34">INDEX(DATABASE!$B$3:$Y$229,SMALL(IF(($B$3=DATABASE!$F$3:$F$228),MATCH(ROW(DATABASE!$F$3:$F$228),ROW(DATABASE!$F$3:$F$228),0)),ROWS('FILTERED DATA'!$M$3:P34)),MATCH('FILTERED DATA'!F$2,DATABASE!$B$2:$AA$2,0))</f>
        <v>WAJAH</v>
      </c>
      <c r="G34" t="str">
        <f t="array" ref="G34">INDEX(DATABASE!$B$3:$Y$229,SMALL(IF(($B$3=DATABASE!$F$3:$F$228),MATCH(ROW(DATABASE!$F$3:$F$228),ROW(DATABASE!$F$3:$F$228),0)),ROWS('FILTERED DATA'!$M$3:Q34)),MATCH('FILTERED DATA'!G$2,DATABASE!$B$2:$AA$2,0))</f>
        <v>NKENBICHE</v>
      </c>
      <c r="H34" t="str">
        <f t="array" ref="H34">INDEX(DATABASE!$B$3:$Y$229,SMALL(IF(($B$3=DATABASE!$F$3:$F$228),MATCH(ROW(DATABASE!$F$3:$F$228),ROW(DATABASE!$F$3:$F$228),0)),ROWS('FILTERED DATA'!$M$3:R34)),MATCH('FILTERED DATA'!H$2,DATABASE!$B$2:$AA$2,0))</f>
        <v>MALE</v>
      </c>
      <c r="I34" t="str">
        <f t="array" ref="I34">INDEX(DATABASE!$B$3:$Y$229,SMALL(IF(($B$3=DATABASE!$F$3:$F$228),MATCH(ROW(DATABASE!$F$3:$F$228),ROW(DATABASE!$F$3:$F$228),0)),ROWS('FILTERED DATA'!$M$3:S34)),MATCH('FILTERED DATA'!I$2,DATABASE!$B$2:$AA$2,0))</f>
        <v>0541522167</v>
      </c>
      <c r="J34">
        <f t="array" ref="J34">INDEX(DATABASE!$B$3:$Y$229,SMALL(IF(($B$3=DATABASE!$F$3:$F$228),MATCH(ROW(DATABASE!$F$3:$F$228),ROW(DATABASE!$F$3:$F$228),0)),ROWS('FILTERED DATA'!$M$3:T34)),MATCH('FILTERED DATA'!J$2,DATABASE!$B$2:$AA$2,0))</f>
        <v>0</v>
      </c>
      <c r="K34">
        <f t="array" ref="K34">INDEX(DATABASE!$B$3:$Y$229,SMALL(IF(($B$3=DATABASE!$F$3:$F$228),MATCH(ROW(DATABASE!$F$3:$F$228),ROW(DATABASE!$F$3:$F$228),0)),ROWS('FILTERED DATA'!$M$3:U34)),MATCH('FILTERED DATA'!K$2,DATABASE!$B$2:$AA$2,0))</f>
        <v>4</v>
      </c>
      <c r="L34">
        <f t="array" ref="L34">INDEX(DATABASE!$B$3:$Y$229,SMALL(IF(($B$3=DATABASE!$F$3:$F$228),MATCH(ROW(DATABASE!$F$3:$F$228),ROW(DATABASE!$F$3:$F$228),0)),ROWS('FILTERED DATA'!$M$3:V34)),MATCH('FILTERED DATA'!L$2,DATABASE!$B$2:$AA$2,0))</f>
        <v>6</v>
      </c>
      <c r="M34" t="e">
        <f t="array" ref="M34">INDEX(DATABASE!$B$3:$Y$229,SMALL(IF(($B$3=DATABASE!$F$3:$F$228),MATCH(ROW(DATABASE!$F$3:$F$228),ROW(DATABASE!$F$3:$F$228),0)),ROWS('FILTERED DATA'!$M$3:W34)),MATCH('FILTERED DATA'!M$2,DATABASE!$B$2:$AA$2,0))</f>
        <v>#N/A</v>
      </c>
      <c r="N34">
        <f t="array" ref="N34">INDEX(DATABASE!$B$3:$Y$229,SMALL(IF(($B$3=DATABASE!$F$3:$F$228),MATCH(ROW(DATABASE!$F$3:$F$228),ROW(DATABASE!$F$3:$F$228),0)),ROWS('FILTERED DATA'!$M$3:X34)),MATCH('FILTERED DATA'!N$2,DATABASE!$B$2:$AA$2,0))</f>
        <v>24</v>
      </c>
      <c r="O34">
        <f t="array" ref="O34">INDEX(DATABASE!$B$3:$Y$229,SMALL(IF(($B$3=DATABASE!$F$3:$F$228),MATCH(ROW(DATABASE!$F$3:$F$228),ROW(DATABASE!$F$3:$F$228),0)),ROWS('FILTERED DATA'!$M$3:Y34)),MATCH('FILTERED DATA'!O$2,DATABASE!$B$2:$AA$2,0))</f>
        <v>2400</v>
      </c>
      <c r="P34">
        <f t="array" ref="P34">INDEX(DATABASE!$B$3:$Y$229,SMALL(IF(($B$3=DATABASE!$F$3:$F$228),MATCH(ROW(DATABASE!$F$3:$F$228),ROW(DATABASE!$F$3:$F$228),0)),ROWS('FILTERED DATA'!$M$3:Z34)),MATCH('FILTERED DATA'!P$2,DATABASE!$B$2:$AA$2,0))</f>
        <v>34</v>
      </c>
      <c r="Q34">
        <f t="array" ref="Q34">INDEX(DATABASE!$B$3:$Y$229,SMALL(IF(($B$3=DATABASE!$F$3:$F$228),MATCH(ROW(DATABASE!$F$3:$F$228),ROW(DATABASE!$F$3:$F$228),0)),ROWS('FILTERED DATA'!$M$3:AA34)),MATCH('FILTERED DATA'!Q$2,DATABASE!$B$2:$AA$2,0))</f>
        <v>6</v>
      </c>
      <c r="R34">
        <f t="array" ref="R34">INDEX(DATABASE!$B$3:$Y$229,SMALL(IF(($B$3=DATABASE!$F$3:$F$228),MATCH(ROW(DATABASE!$F$3:$F$228),ROW(DATABASE!$F$3:$F$228),0)),ROWS('FILTERED DATA'!$M$3:AB34)),MATCH('FILTERED DATA'!R$2,DATABASE!$B$2:$AA$2,0))</f>
        <v>0</v>
      </c>
      <c r="S34" t="e">
        <f t="array" ref="S34">INDEX(DATABASE!$B$3:$Y$229,SMALL(IF(($B$3=DATABASE!$F$3:$F$228),MATCH(ROW(DATABASE!$F$3:$F$228),ROW(DATABASE!$F$3:$F$228),0)),ROWS('FILTERED DATA'!$M$3:AC34)),MATCH('FILTERED DATA'!S$2,DATABASE!$B$2:$AA$2,0))</f>
        <v>#REF!</v>
      </c>
    </row>
    <row r="35" spans="3:19" x14ac:dyDescent="0.35">
      <c r="C35" t="str">
        <f t="array" ref="C35">INDEX(DATABASE!$B$3:$Y$229,SMALL(IF(($B$3=DATABASE!$F$3:$F$228),MATCH(ROW(DATABASE!$F$3:$F$228),ROW(DATABASE!$F$3:$F$228),0)),ROWS('FILTERED DATA'!$M$3:M35)),MATCH('FILTERED DATA'!C$2,DATABASE!$B$2:$AA$2,0))</f>
        <v>KPASASINI</v>
      </c>
      <c r="D35" t="str">
        <f t="array" ref="D35">INDEX(DATABASE!$B$3:$Y$229,SMALL(IF(($B$3=DATABASE!$F$3:$F$228),MATCH(ROW(DATABASE!$F$3:$F$228),ROW(DATABASE!$F$3:$F$228),0)),ROWS('FILTERED DATA'!$M$3:N35)),MATCH('FILTERED DATA'!D$2,DATABASE!$B$2:$AA$2,0))</f>
        <v>NYEBA JACOB</v>
      </c>
      <c r="E35" t="str">
        <f t="array" ref="E35">INDEX(DATABASE!$B$3:$Y$229,SMALL(IF(($B$3=DATABASE!$F$3:$F$228),MATCH(ROW(DATABASE!$F$3:$F$228),ROW(DATABASE!$F$3:$F$228),0)),ROWS('FILTERED DATA'!$M$3:O35)),MATCH('FILTERED DATA'!E$2,DATABASE!$B$2:$AA$2,0))</f>
        <v>SAKPLINJ219</v>
      </c>
      <c r="F35" t="str">
        <f t="array" ref="F35">INDEX(DATABASE!$B$3:$Y$229,SMALL(IF(($B$3=DATABASE!$F$3:$F$228),MATCH(ROW(DATABASE!$F$3:$F$228),ROW(DATABASE!$F$3:$F$228),0)),ROWS('FILTERED DATA'!$M$3:P35)),MATCH('FILTERED DATA'!F$2,DATABASE!$B$2:$AA$2,0))</f>
        <v>WAJAH</v>
      </c>
      <c r="G35" t="str">
        <f t="array" ref="G35">INDEX(DATABASE!$B$3:$Y$229,SMALL(IF(($B$3=DATABASE!$F$3:$F$228),MATCH(ROW(DATABASE!$F$3:$F$228),ROW(DATABASE!$F$3:$F$228),0)),ROWS('FILTERED DATA'!$M$3:Q35)),MATCH('FILTERED DATA'!G$2,DATABASE!$B$2:$AA$2,0))</f>
        <v>LIYAJOL</v>
      </c>
      <c r="H35" t="str">
        <f t="array" ref="H35">INDEX(DATABASE!$B$3:$Y$229,SMALL(IF(($B$3=DATABASE!$F$3:$F$228),MATCH(ROW(DATABASE!$F$3:$F$228),ROW(DATABASE!$F$3:$F$228),0)),ROWS('FILTERED DATA'!$M$3:R35)),MATCH('FILTERED DATA'!H$2,DATABASE!$B$2:$AA$2,0))</f>
        <v>MALE</v>
      </c>
      <c r="I35" t="str">
        <f t="array" ref="I35">INDEX(DATABASE!$B$3:$Y$229,SMALL(IF(($B$3=DATABASE!$F$3:$F$228),MATCH(ROW(DATABASE!$F$3:$F$228),ROW(DATABASE!$F$3:$F$228),0)),ROWS('FILTERED DATA'!$M$3:S35)),MATCH('FILTERED DATA'!I$2,DATABASE!$B$2:$AA$2,0))</f>
        <v>0599805822</v>
      </c>
      <c r="J35">
        <f t="array" ref="J35">INDEX(DATABASE!$B$3:$Y$229,SMALL(IF(($B$3=DATABASE!$F$3:$F$228),MATCH(ROW(DATABASE!$F$3:$F$228),ROW(DATABASE!$F$3:$F$228),0)),ROWS('FILTERED DATA'!$M$3:T35)),MATCH('FILTERED DATA'!J$2,DATABASE!$B$2:$AA$2,0))</f>
        <v>0</v>
      </c>
      <c r="K35">
        <f t="array" ref="K35">INDEX(DATABASE!$B$3:$Y$229,SMALL(IF(($B$3=DATABASE!$F$3:$F$228),MATCH(ROW(DATABASE!$F$3:$F$228),ROW(DATABASE!$F$3:$F$228),0)),ROWS('FILTERED DATA'!$M$3:U35)),MATCH('FILTERED DATA'!K$2,DATABASE!$B$2:$AA$2,0))</f>
        <v>3</v>
      </c>
      <c r="L35">
        <f t="array" ref="L35">INDEX(DATABASE!$B$3:$Y$229,SMALL(IF(($B$3=DATABASE!$F$3:$F$228),MATCH(ROW(DATABASE!$F$3:$F$228),ROW(DATABASE!$F$3:$F$228),0)),ROWS('FILTERED DATA'!$M$3:V35)),MATCH('FILTERED DATA'!L$2,DATABASE!$B$2:$AA$2,0))</f>
        <v>5</v>
      </c>
      <c r="M35" t="e">
        <f t="array" ref="M35">INDEX(DATABASE!$B$3:$Y$229,SMALL(IF(($B$3=DATABASE!$F$3:$F$228),MATCH(ROW(DATABASE!$F$3:$F$228),ROW(DATABASE!$F$3:$F$228),0)),ROWS('FILTERED DATA'!$M$3:W35)),MATCH('FILTERED DATA'!M$2,DATABASE!$B$2:$AA$2,0))</f>
        <v>#N/A</v>
      </c>
      <c r="N35">
        <f t="array" ref="N35">INDEX(DATABASE!$B$3:$Y$229,SMALL(IF(($B$3=DATABASE!$F$3:$F$228),MATCH(ROW(DATABASE!$F$3:$F$228),ROW(DATABASE!$F$3:$F$228),0)),ROWS('FILTERED DATA'!$M$3:X35)),MATCH('FILTERED DATA'!N$2,DATABASE!$B$2:$AA$2,0))</f>
        <v>20</v>
      </c>
      <c r="O35">
        <f t="array" ref="O35">INDEX(DATABASE!$B$3:$Y$229,SMALL(IF(($B$3=DATABASE!$F$3:$F$228),MATCH(ROW(DATABASE!$F$3:$F$228),ROW(DATABASE!$F$3:$F$228),0)),ROWS('FILTERED DATA'!$M$3:Y35)),MATCH('FILTERED DATA'!O$2,DATABASE!$B$2:$AA$2,0))</f>
        <v>2000</v>
      </c>
      <c r="P35">
        <f t="array" ref="P35">INDEX(DATABASE!$B$3:$Y$229,SMALL(IF(($B$3=DATABASE!$F$3:$F$228),MATCH(ROW(DATABASE!$F$3:$F$228),ROW(DATABASE!$F$3:$F$228),0)),ROWS('FILTERED DATA'!$M$3:Z35)),MATCH('FILTERED DATA'!P$2,DATABASE!$B$2:$AA$2,0))</f>
        <v>27</v>
      </c>
      <c r="Q35">
        <f t="array" ref="Q35">INDEX(DATABASE!$B$3:$Y$229,SMALL(IF(($B$3=DATABASE!$F$3:$F$228),MATCH(ROW(DATABASE!$F$3:$F$228),ROW(DATABASE!$F$3:$F$228),0)),ROWS('FILTERED DATA'!$M$3:AA35)),MATCH('FILTERED DATA'!Q$2,DATABASE!$B$2:$AA$2,0))</f>
        <v>5</v>
      </c>
      <c r="R35">
        <f t="array" ref="R35">INDEX(DATABASE!$B$3:$Y$229,SMALL(IF(($B$3=DATABASE!$F$3:$F$228),MATCH(ROW(DATABASE!$F$3:$F$228),ROW(DATABASE!$F$3:$F$228),0)),ROWS('FILTERED DATA'!$M$3:AB35)),MATCH('FILTERED DATA'!R$2,DATABASE!$B$2:$AA$2,0))</f>
        <v>0</v>
      </c>
      <c r="S35" t="e">
        <f t="array" ref="S35">INDEX(DATABASE!$B$3:$Y$229,SMALL(IF(($B$3=DATABASE!$F$3:$F$228),MATCH(ROW(DATABASE!$F$3:$F$228),ROW(DATABASE!$F$3:$F$228),0)),ROWS('FILTERED DATA'!$M$3:AC35)),MATCH('FILTERED DATA'!S$2,DATABASE!$B$2:$AA$2,0))</f>
        <v>#REF!</v>
      </c>
    </row>
    <row r="36" spans="3:19" x14ac:dyDescent="0.35">
      <c r="C36" t="str">
        <f t="array" ref="C36">INDEX(DATABASE!$B$3:$Y$229,SMALL(IF(($B$3=DATABASE!$F$3:$F$228),MATCH(ROW(DATABASE!$F$3:$F$228),ROW(DATABASE!$F$3:$F$228),0)),ROWS('FILTERED DATA'!$M$3:M36)),MATCH('FILTERED DATA'!C$2,DATABASE!$B$2:$AA$2,0))</f>
        <v>KPASASINI</v>
      </c>
      <c r="D36" t="str">
        <f t="array" ref="D36">INDEX(DATABASE!$B$3:$Y$229,SMALL(IF(($B$3=DATABASE!$F$3:$F$228),MATCH(ROW(DATABASE!$F$3:$F$228),ROW(DATABASE!$F$3:$F$228),0)),ROWS('FILTERED DATA'!$M$3:N36)),MATCH('FILTERED DATA'!D$2,DATABASE!$B$2:$AA$2,0))</f>
        <v>NYEBA JACOB</v>
      </c>
      <c r="E36" t="str">
        <f t="array" ref="E36">INDEX(DATABASE!$B$3:$Y$229,SMALL(IF(($B$3=DATABASE!$F$3:$F$228),MATCH(ROW(DATABASE!$F$3:$F$228),ROW(DATABASE!$F$3:$F$228),0)),ROWS('FILTERED DATA'!$M$3:O36)),MATCH('FILTERED DATA'!E$2,DATABASE!$B$2:$AA$2,0))</f>
        <v>SAKPUSNJ220</v>
      </c>
      <c r="F36" t="str">
        <f t="array" ref="F36">INDEX(DATABASE!$B$3:$Y$229,SMALL(IF(($B$3=DATABASE!$F$3:$F$228),MATCH(ROW(DATABASE!$F$3:$F$228),ROW(DATABASE!$F$3:$F$228),0)),ROWS('FILTERED DATA'!$M$3:P36)),MATCH('FILTERED DATA'!F$2,DATABASE!$B$2:$AA$2,0))</f>
        <v>NAKPANA</v>
      </c>
      <c r="G36" t="str">
        <f t="array" ref="G36">INDEX(DATABASE!$B$3:$Y$229,SMALL(IF(($B$3=DATABASE!$F$3:$F$228),MATCH(ROW(DATABASE!$F$3:$F$228),ROW(DATABASE!$F$3:$F$228),0)),ROWS('FILTERED DATA'!$M$3:Q36)),MATCH('FILTERED DATA'!G$2,DATABASE!$B$2:$AA$2,0))</f>
        <v>USURABE</v>
      </c>
      <c r="H36" t="str">
        <f t="array" ref="H36">INDEX(DATABASE!$B$3:$Y$229,SMALL(IF(($B$3=DATABASE!$F$3:$F$228),MATCH(ROW(DATABASE!$F$3:$F$228),ROW(DATABASE!$F$3:$F$228),0)),ROWS('FILTERED DATA'!$M$3:R36)),MATCH('FILTERED DATA'!H$2,DATABASE!$B$2:$AA$2,0))</f>
        <v>FEMALE</v>
      </c>
      <c r="I36" t="str">
        <f t="array" ref="I36">INDEX(DATABASE!$B$3:$Y$229,SMALL(IF(($B$3=DATABASE!$F$3:$F$228),MATCH(ROW(DATABASE!$F$3:$F$228),ROW(DATABASE!$F$3:$F$228),0)),ROWS('FILTERED DATA'!$M$3:S36)),MATCH('FILTERED DATA'!I$2,DATABASE!$B$2:$AA$2,0))</f>
        <v>-</v>
      </c>
      <c r="J36">
        <f t="array" ref="J36">INDEX(DATABASE!$B$3:$Y$229,SMALL(IF(($B$3=DATABASE!$F$3:$F$228),MATCH(ROW(DATABASE!$F$3:$F$228),ROW(DATABASE!$F$3:$F$228),0)),ROWS('FILTERED DATA'!$M$3:T36)),MATCH('FILTERED DATA'!J$2,DATABASE!$B$2:$AA$2,0))</f>
        <v>0</v>
      </c>
      <c r="K36">
        <f t="array" ref="K36">INDEX(DATABASE!$B$3:$Y$229,SMALL(IF(($B$3=DATABASE!$F$3:$F$228),MATCH(ROW(DATABASE!$F$3:$F$228),ROW(DATABASE!$F$3:$F$228),0)),ROWS('FILTERED DATA'!$M$3:U36)),MATCH('FILTERED DATA'!K$2,DATABASE!$B$2:$AA$2,0))</f>
        <v>1</v>
      </c>
      <c r="L36">
        <f t="array" ref="L36">INDEX(DATABASE!$B$3:$Y$229,SMALL(IF(($B$3=DATABASE!$F$3:$F$228),MATCH(ROW(DATABASE!$F$3:$F$228),ROW(DATABASE!$F$3:$F$228),0)),ROWS('FILTERED DATA'!$M$3:V36)),MATCH('FILTERED DATA'!L$2,DATABASE!$B$2:$AA$2,0))</f>
        <v>1</v>
      </c>
      <c r="M36" t="e">
        <f t="array" ref="M36">INDEX(DATABASE!$B$3:$Y$229,SMALL(IF(($B$3=DATABASE!$F$3:$F$228),MATCH(ROW(DATABASE!$F$3:$F$228),ROW(DATABASE!$F$3:$F$228),0)),ROWS('FILTERED DATA'!$M$3:W36)),MATCH('FILTERED DATA'!M$2,DATABASE!$B$2:$AA$2,0))</f>
        <v>#N/A</v>
      </c>
      <c r="N36">
        <f t="array" ref="N36">INDEX(DATABASE!$B$3:$Y$229,SMALL(IF(($B$3=DATABASE!$F$3:$F$228),MATCH(ROW(DATABASE!$F$3:$F$228),ROW(DATABASE!$F$3:$F$228),0)),ROWS('FILTERED DATA'!$M$3:X36)),MATCH('FILTERED DATA'!N$2,DATABASE!$B$2:$AA$2,0))</f>
        <v>2</v>
      </c>
      <c r="O36">
        <f t="array" ref="O36">INDEX(DATABASE!$B$3:$Y$229,SMALL(IF(($B$3=DATABASE!$F$3:$F$228),MATCH(ROW(DATABASE!$F$3:$F$228),ROW(DATABASE!$F$3:$F$228),0)),ROWS('FILTERED DATA'!$M$3:Y36)),MATCH('FILTERED DATA'!O$2,DATABASE!$B$2:$AA$2,0))</f>
        <v>200</v>
      </c>
      <c r="P36">
        <f t="array" ref="P36">INDEX(DATABASE!$B$3:$Y$229,SMALL(IF(($B$3=DATABASE!$F$3:$F$228),MATCH(ROW(DATABASE!$F$3:$F$228),ROW(DATABASE!$F$3:$F$228),0)),ROWS('FILTERED DATA'!$M$3:Z36)),MATCH('FILTERED DATA'!P$2,DATABASE!$B$2:$AA$2,0))</f>
        <v>3</v>
      </c>
      <c r="Q36">
        <f t="array" ref="Q36">INDEX(DATABASE!$B$3:$Y$229,SMALL(IF(($B$3=DATABASE!$F$3:$F$228),MATCH(ROW(DATABASE!$F$3:$F$228),ROW(DATABASE!$F$3:$F$228),0)),ROWS('FILTERED DATA'!$M$3:AA36)),MATCH('FILTERED DATA'!Q$2,DATABASE!$B$2:$AA$2,0))</f>
        <v>1</v>
      </c>
      <c r="R36">
        <f t="array" ref="R36">INDEX(DATABASE!$B$3:$Y$229,SMALL(IF(($B$3=DATABASE!$F$3:$F$228),MATCH(ROW(DATABASE!$F$3:$F$228),ROW(DATABASE!$F$3:$F$228),0)),ROWS('FILTERED DATA'!$M$3:AB36)),MATCH('FILTERED DATA'!R$2,DATABASE!$B$2:$AA$2,0))</f>
        <v>0</v>
      </c>
      <c r="S36" t="e">
        <f t="array" ref="S36">INDEX(DATABASE!$B$3:$Y$229,SMALL(IF(($B$3=DATABASE!$F$3:$F$228),MATCH(ROW(DATABASE!$F$3:$F$228),ROW(DATABASE!$F$3:$F$228),0)),ROWS('FILTERED DATA'!$M$3:AC36)),MATCH('FILTERED DATA'!S$2,DATABASE!$B$2:$AA$2,0))</f>
        <v>#REF!</v>
      </c>
    </row>
    <row r="37" spans="3:19" x14ac:dyDescent="0.35">
      <c r="C37" t="str">
        <f t="array" ref="C37">INDEX(DATABASE!$B$3:$Y$229,SMALL(IF(($B$3=DATABASE!$F$3:$F$228),MATCH(ROW(DATABASE!$F$3:$F$228),ROW(DATABASE!$F$3:$F$228),0)),ROWS('FILTERED DATA'!$M$3:M37)),MATCH('FILTERED DATA'!C$2,DATABASE!$B$2:$AA$2,0))</f>
        <v>KPASASINI</v>
      </c>
      <c r="D37" t="str">
        <f t="array" ref="D37">INDEX(DATABASE!$B$3:$Y$229,SMALL(IF(($B$3=DATABASE!$F$3:$F$228),MATCH(ROW(DATABASE!$F$3:$F$228),ROW(DATABASE!$F$3:$F$228),0)),ROWS('FILTERED DATA'!$M$3:N37)),MATCH('FILTERED DATA'!D$2,DATABASE!$B$2:$AA$2,0))</f>
        <v>NYEBA JACOB</v>
      </c>
      <c r="E37" t="str">
        <f t="array" ref="E37">INDEX(DATABASE!$B$3:$Y$229,SMALL(IF(($B$3=DATABASE!$F$3:$F$228),MATCH(ROW(DATABASE!$F$3:$F$228),ROW(DATABASE!$F$3:$F$228),0)),ROWS('FILTERED DATA'!$M$3:O37)),MATCH('FILTERED DATA'!E$2,DATABASE!$B$2:$AA$2,0))</f>
        <v>SAKPBINJ221</v>
      </c>
      <c r="F37" t="str">
        <f t="array" ref="F37">INDEX(DATABASE!$B$3:$Y$229,SMALL(IF(($B$3=DATABASE!$F$3:$F$228),MATCH(ROW(DATABASE!$F$3:$F$228),ROW(DATABASE!$F$3:$F$228),0)),ROWS('FILTERED DATA'!$M$3:P37)),MATCH('FILTERED DATA'!F$2,DATABASE!$B$2:$AA$2,0))</f>
        <v>NAKPANA</v>
      </c>
      <c r="G37" t="str">
        <f t="array" ref="G37">INDEX(DATABASE!$B$3:$Y$229,SMALL(IF(($B$3=DATABASE!$F$3:$F$228),MATCH(ROW(DATABASE!$F$3:$F$228),ROW(DATABASE!$F$3:$F$228),0)),ROWS('FILTERED DATA'!$M$3:Q37)),MATCH('FILTERED DATA'!G$2,DATABASE!$B$2:$AA$2,0))</f>
        <v>BITAYARMO</v>
      </c>
      <c r="H37" t="str">
        <f t="array" ref="H37">INDEX(DATABASE!$B$3:$Y$229,SMALL(IF(($B$3=DATABASE!$F$3:$F$228),MATCH(ROW(DATABASE!$F$3:$F$228),ROW(DATABASE!$F$3:$F$228),0)),ROWS('FILTERED DATA'!$M$3:R37)),MATCH('FILTERED DATA'!H$2,DATABASE!$B$2:$AA$2,0))</f>
        <v>FEMALE</v>
      </c>
      <c r="I37" t="str">
        <f t="array" ref="I37">INDEX(DATABASE!$B$3:$Y$229,SMALL(IF(($B$3=DATABASE!$F$3:$F$228),MATCH(ROW(DATABASE!$F$3:$F$228),ROW(DATABASE!$F$3:$F$228),0)),ROWS('FILTERED DATA'!$M$3:S37)),MATCH('FILTERED DATA'!I$2,DATABASE!$B$2:$AA$2,0))</f>
        <v>-</v>
      </c>
      <c r="J37">
        <f t="array" ref="J37">INDEX(DATABASE!$B$3:$Y$229,SMALL(IF(($B$3=DATABASE!$F$3:$F$228),MATCH(ROW(DATABASE!$F$3:$F$228),ROW(DATABASE!$F$3:$F$228),0)),ROWS('FILTERED DATA'!$M$3:T37)),MATCH('FILTERED DATA'!J$2,DATABASE!$B$2:$AA$2,0))</f>
        <v>0</v>
      </c>
      <c r="K37">
        <f t="array" ref="K37">INDEX(DATABASE!$B$3:$Y$229,SMALL(IF(($B$3=DATABASE!$F$3:$F$228),MATCH(ROW(DATABASE!$F$3:$F$228),ROW(DATABASE!$F$3:$F$228),0)),ROWS('FILTERED DATA'!$M$3:U37)),MATCH('FILTERED DATA'!K$2,DATABASE!$B$2:$AA$2,0))</f>
        <v>1</v>
      </c>
      <c r="L37">
        <f t="array" ref="L37">INDEX(DATABASE!$B$3:$Y$229,SMALL(IF(($B$3=DATABASE!$F$3:$F$228),MATCH(ROW(DATABASE!$F$3:$F$228),ROW(DATABASE!$F$3:$F$228),0)),ROWS('FILTERED DATA'!$M$3:V37)),MATCH('FILTERED DATA'!L$2,DATABASE!$B$2:$AA$2,0))</f>
        <v>1</v>
      </c>
      <c r="M37" t="e">
        <f t="array" ref="M37">INDEX(DATABASE!$B$3:$Y$229,SMALL(IF(($B$3=DATABASE!$F$3:$F$228),MATCH(ROW(DATABASE!$F$3:$F$228),ROW(DATABASE!$F$3:$F$228),0)),ROWS('FILTERED DATA'!$M$3:W37)),MATCH('FILTERED DATA'!M$2,DATABASE!$B$2:$AA$2,0))</f>
        <v>#N/A</v>
      </c>
      <c r="N37">
        <f t="array" ref="N37">INDEX(DATABASE!$B$3:$Y$229,SMALL(IF(($B$3=DATABASE!$F$3:$F$228),MATCH(ROW(DATABASE!$F$3:$F$228),ROW(DATABASE!$F$3:$F$228),0)),ROWS('FILTERED DATA'!$M$3:X37)),MATCH('FILTERED DATA'!N$2,DATABASE!$B$2:$AA$2,0))</f>
        <v>1</v>
      </c>
      <c r="O37">
        <f t="array" ref="O37">INDEX(DATABASE!$B$3:$Y$229,SMALL(IF(($B$3=DATABASE!$F$3:$F$228),MATCH(ROW(DATABASE!$F$3:$F$228),ROW(DATABASE!$F$3:$F$228),0)),ROWS('FILTERED DATA'!$M$3:Y37)),MATCH('FILTERED DATA'!O$2,DATABASE!$B$2:$AA$2,0))</f>
        <v>100</v>
      </c>
      <c r="P37">
        <f t="array" ref="P37">INDEX(DATABASE!$B$3:$Y$229,SMALL(IF(($B$3=DATABASE!$F$3:$F$228),MATCH(ROW(DATABASE!$F$3:$F$228),ROW(DATABASE!$F$3:$F$228),0)),ROWS('FILTERED DATA'!$M$3:Z37)),MATCH('FILTERED DATA'!P$2,DATABASE!$B$2:$AA$2,0))</f>
        <v>1</v>
      </c>
      <c r="Q37">
        <f t="array" ref="Q37">INDEX(DATABASE!$B$3:$Y$229,SMALL(IF(($B$3=DATABASE!$F$3:$F$228),MATCH(ROW(DATABASE!$F$3:$F$228),ROW(DATABASE!$F$3:$F$228),0)),ROWS('FILTERED DATA'!$M$3:AA37)),MATCH('FILTERED DATA'!Q$2,DATABASE!$B$2:$AA$2,0))</f>
        <v>1</v>
      </c>
      <c r="R37">
        <f t="array" ref="R37">INDEX(DATABASE!$B$3:$Y$229,SMALL(IF(($B$3=DATABASE!$F$3:$F$228),MATCH(ROW(DATABASE!$F$3:$F$228),ROW(DATABASE!$F$3:$F$228),0)),ROWS('FILTERED DATA'!$M$3:AB37)),MATCH('FILTERED DATA'!R$2,DATABASE!$B$2:$AA$2,0))</f>
        <v>0</v>
      </c>
      <c r="S37" t="e">
        <f t="array" ref="S37">INDEX(DATABASE!$B$3:$Y$229,SMALL(IF(($B$3=DATABASE!$F$3:$F$228),MATCH(ROW(DATABASE!$F$3:$F$228),ROW(DATABASE!$F$3:$F$228),0)),ROWS('FILTERED DATA'!$M$3:AC37)),MATCH('FILTERED DATA'!S$2,DATABASE!$B$2:$AA$2,0))</f>
        <v>#REF!</v>
      </c>
    </row>
    <row r="38" spans="3:19" x14ac:dyDescent="0.35">
      <c r="C38" t="str">
        <f t="array" ref="C38">INDEX(DATABASE!$B$3:$Y$229,SMALL(IF(($B$3=DATABASE!$F$3:$F$228),MATCH(ROW(DATABASE!$F$3:$F$228),ROW(DATABASE!$F$3:$F$228),0)),ROWS('FILTERED DATA'!$M$3:M38)),MATCH('FILTERED DATA'!C$2,DATABASE!$B$2:$AA$2,0))</f>
        <v>KPASASINI</v>
      </c>
      <c r="D38" t="str">
        <f t="array" ref="D38">INDEX(DATABASE!$B$3:$Y$229,SMALL(IF(($B$3=DATABASE!$F$3:$F$228),MATCH(ROW(DATABASE!$F$3:$F$228),ROW(DATABASE!$F$3:$F$228),0)),ROWS('FILTERED DATA'!$M$3:N38)),MATCH('FILTERED DATA'!D$2,DATABASE!$B$2:$AA$2,0))</f>
        <v>NYEBA JACOB</v>
      </c>
      <c r="E38" t="str">
        <f t="array" ref="E38">INDEX(DATABASE!$B$3:$Y$229,SMALL(IF(($B$3=DATABASE!$F$3:$F$228),MATCH(ROW(DATABASE!$F$3:$F$228),ROW(DATABASE!$F$3:$F$228),0)),ROWS('FILTERED DATA'!$M$3:O38)),MATCH('FILTERED DATA'!E$2,DATABASE!$B$2:$AA$2,0))</f>
        <v>SAKPWANJ222</v>
      </c>
      <c r="F38" t="str">
        <f t="array" ref="F38">INDEX(DATABASE!$B$3:$Y$229,SMALL(IF(($B$3=DATABASE!$F$3:$F$228),MATCH(ROW(DATABASE!$F$3:$F$228),ROW(DATABASE!$F$3:$F$228),0)),ROWS('FILTERED DATA'!$M$3:P38)),MATCH('FILTERED DATA'!F$2,DATABASE!$B$2:$AA$2,0))</f>
        <v>DAMBA</v>
      </c>
      <c r="G38" t="str">
        <f t="array" ref="G38">INDEX(DATABASE!$B$3:$Y$229,SMALL(IF(($B$3=DATABASE!$F$3:$F$228),MATCH(ROW(DATABASE!$F$3:$F$228),ROW(DATABASE!$F$3:$F$228),0)),ROWS('FILTERED DATA'!$M$3:Q38)),MATCH('FILTERED DATA'!G$2,DATABASE!$B$2:$AA$2,0))</f>
        <v>WAPO</v>
      </c>
      <c r="H38" t="str">
        <f t="array" ref="H38">INDEX(DATABASE!$B$3:$Y$229,SMALL(IF(($B$3=DATABASE!$F$3:$F$228),MATCH(ROW(DATABASE!$F$3:$F$228),ROW(DATABASE!$F$3:$F$228),0)),ROWS('FILTERED DATA'!$M$3:R38)),MATCH('FILTERED DATA'!H$2,DATABASE!$B$2:$AA$2,0))</f>
        <v>FEMALE</v>
      </c>
      <c r="I38" t="str">
        <f t="array" ref="I38">INDEX(DATABASE!$B$3:$Y$229,SMALL(IF(($B$3=DATABASE!$F$3:$F$228),MATCH(ROW(DATABASE!$F$3:$F$228),ROW(DATABASE!$F$3:$F$228),0)),ROWS('FILTERED DATA'!$M$3:S38)),MATCH('FILTERED DATA'!I$2,DATABASE!$B$2:$AA$2,0))</f>
        <v>0551001870</v>
      </c>
      <c r="J38">
        <f t="array" ref="J38">INDEX(DATABASE!$B$3:$Y$229,SMALL(IF(($B$3=DATABASE!$F$3:$F$228),MATCH(ROW(DATABASE!$F$3:$F$228),ROW(DATABASE!$F$3:$F$228),0)),ROWS('FILTERED DATA'!$M$3:T38)),MATCH('FILTERED DATA'!J$2,DATABASE!$B$2:$AA$2,0))</f>
        <v>0</v>
      </c>
      <c r="K38">
        <f t="array" ref="K38">INDEX(DATABASE!$B$3:$Y$229,SMALL(IF(($B$3=DATABASE!$F$3:$F$228),MATCH(ROW(DATABASE!$F$3:$F$228),ROW(DATABASE!$F$3:$F$228),0)),ROWS('FILTERED DATA'!$M$3:U38)),MATCH('FILTERED DATA'!K$2,DATABASE!$B$2:$AA$2,0))</f>
        <v>1</v>
      </c>
      <c r="L38">
        <f t="array" ref="L38">INDEX(DATABASE!$B$3:$Y$229,SMALL(IF(($B$3=DATABASE!$F$3:$F$228),MATCH(ROW(DATABASE!$F$3:$F$228),ROW(DATABASE!$F$3:$F$228),0)),ROWS('FILTERED DATA'!$M$3:V38)),MATCH('FILTERED DATA'!L$2,DATABASE!$B$2:$AA$2,0))</f>
        <v>1</v>
      </c>
      <c r="M38" t="e">
        <f t="array" ref="M38">INDEX(DATABASE!$B$3:$Y$229,SMALL(IF(($B$3=DATABASE!$F$3:$F$228),MATCH(ROW(DATABASE!$F$3:$F$228),ROW(DATABASE!$F$3:$F$228),0)),ROWS('FILTERED DATA'!$M$3:W38)),MATCH('FILTERED DATA'!M$2,DATABASE!$B$2:$AA$2,0))</f>
        <v>#N/A</v>
      </c>
      <c r="N38">
        <f t="array" ref="N38">INDEX(DATABASE!$B$3:$Y$229,SMALL(IF(($B$3=DATABASE!$F$3:$F$228),MATCH(ROW(DATABASE!$F$3:$F$228),ROW(DATABASE!$F$3:$F$228),0)),ROWS('FILTERED DATA'!$M$3:X38)),MATCH('FILTERED DATA'!N$2,DATABASE!$B$2:$AA$2,0))</f>
        <v>4</v>
      </c>
      <c r="O38">
        <f t="array" ref="O38">INDEX(DATABASE!$B$3:$Y$229,SMALL(IF(($B$3=DATABASE!$F$3:$F$228),MATCH(ROW(DATABASE!$F$3:$F$228),ROW(DATABASE!$F$3:$F$228),0)),ROWS('FILTERED DATA'!$M$3:Y38)),MATCH('FILTERED DATA'!O$2,DATABASE!$B$2:$AA$2,0))</f>
        <v>400</v>
      </c>
      <c r="P38">
        <f t="array" ref="P38">INDEX(DATABASE!$B$3:$Y$229,SMALL(IF(($B$3=DATABASE!$F$3:$F$228),MATCH(ROW(DATABASE!$F$3:$F$228),ROW(DATABASE!$F$3:$F$228),0)),ROWS('FILTERED DATA'!$M$3:Z38)),MATCH('FILTERED DATA'!P$2,DATABASE!$B$2:$AA$2,0))</f>
        <v>6</v>
      </c>
      <c r="Q38">
        <f t="array" ref="Q38">INDEX(DATABASE!$B$3:$Y$229,SMALL(IF(($B$3=DATABASE!$F$3:$F$228),MATCH(ROW(DATABASE!$F$3:$F$228),ROW(DATABASE!$F$3:$F$228),0)),ROWS('FILTERED DATA'!$M$3:AA38)),MATCH('FILTERED DATA'!Q$2,DATABASE!$B$2:$AA$2,0))</f>
        <v>1</v>
      </c>
      <c r="R38">
        <f t="array" ref="R38">INDEX(DATABASE!$B$3:$Y$229,SMALL(IF(($B$3=DATABASE!$F$3:$F$228),MATCH(ROW(DATABASE!$F$3:$F$228),ROW(DATABASE!$F$3:$F$228),0)),ROWS('FILTERED DATA'!$M$3:AB38)),MATCH('FILTERED DATA'!R$2,DATABASE!$B$2:$AA$2,0))</f>
        <v>0</v>
      </c>
      <c r="S38" t="e">
        <f t="array" ref="S38">INDEX(DATABASE!$B$3:$Y$229,SMALL(IF(($B$3=DATABASE!$F$3:$F$228),MATCH(ROW(DATABASE!$F$3:$F$228),ROW(DATABASE!$F$3:$F$228),0)),ROWS('FILTERED DATA'!$M$3:AC38)),MATCH('FILTERED DATA'!S$2,DATABASE!$B$2:$AA$2,0))</f>
        <v>#REF!</v>
      </c>
    </row>
    <row r="39" spans="3:19" x14ac:dyDescent="0.35">
      <c r="C39" t="str">
        <f t="array" ref="C39">INDEX(DATABASE!$B$3:$Y$229,SMALL(IF(($B$3=DATABASE!$F$3:$F$228),MATCH(ROW(DATABASE!$F$3:$F$228),ROW(DATABASE!$F$3:$F$228),0)),ROWS('FILTERED DATA'!$M$3:M39)),MATCH('FILTERED DATA'!C$2,DATABASE!$B$2:$AA$2,0))</f>
        <v>KPASASINI</v>
      </c>
      <c r="D39" t="str">
        <f t="array" ref="D39">INDEX(DATABASE!$B$3:$Y$229,SMALL(IF(($B$3=DATABASE!$F$3:$F$228),MATCH(ROW(DATABASE!$F$3:$F$228),ROW(DATABASE!$F$3:$F$228),0)),ROWS('FILTERED DATA'!$M$3:N39)),MATCH('FILTERED DATA'!D$2,DATABASE!$B$2:$AA$2,0))</f>
        <v>NYEBA JACOB</v>
      </c>
      <c r="E39" t="str">
        <f t="array" ref="E39">INDEX(DATABASE!$B$3:$Y$229,SMALL(IF(($B$3=DATABASE!$F$3:$F$228),MATCH(ROW(DATABASE!$F$3:$F$228),ROW(DATABASE!$F$3:$F$228),0)),ROWS('FILTERED DATA'!$M$3:O39)),MATCH('FILTERED DATA'!E$2,DATABASE!$B$2:$AA$2,0))</f>
        <v>SAKPN-NJ223</v>
      </c>
      <c r="F39" t="str">
        <f t="array" ref="F39">INDEX(DATABASE!$B$3:$Y$229,SMALL(IF(($B$3=DATABASE!$F$3:$F$228),MATCH(ROW(DATABASE!$F$3:$F$228),ROW(DATABASE!$F$3:$F$228),0)),ROWS('FILTERED DATA'!$M$3:P39)),MATCH('FILTERED DATA'!F$2,DATABASE!$B$2:$AA$2,0))</f>
        <v>BIDIPUMI</v>
      </c>
      <c r="G39" t="str">
        <f t="array" ref="G39">INDEX(DATABASE!$B$3:$Y$229,SMALL(IF(($B$3=DATABASE!$F$3:$F$228),MATCH(ROW(DATABASE!$F$3:$F$228),ROW(DATABASE!$F$3:$F$228),0)),ROWS('FILTERED DATA'!$M$3:Q39)),MATCH('FILTERED DATA'!G$2,DATABASE!$B$2:$AA$2,0))</f>
        <v>N-NADO</v>
      </c>
      <c r="H39" t="str">
        <f t="array" ref="H39">INDEX(DATABASE!$B$3:$Y$229,SMALL(IF(($B$3=DATABASE!$F$3:$F$228),MATCH(ROW(DATABASE!$F$3:$F$228),ROW(DATABASE!$F$3:$F$228),0)),ROWS('FILTERED DATA'!$M$3:R39)),MATCH('FILTERED DATA'!H$2,DATABASE!$B$2:$AA$2,0))</f>
        <v>FEMALE</v>
      </c>
      <c r="I39" t="str">
        <f t="array" ref="I39">INDEX(DATABASE!$B$3:$Y$229,SMALL(IF(($B$3=DATABASE!$F$3:$F$228),MATCH(ROW(DATABASE!$F$3:$F$228),ROW(DATABASE!$F$3:$F$228),0)),ROWS('FILTERED DATA'!$M$3:S39)),MATCH('FILTERED DATA'!I$2,DATABASE!$B$2:$AA$2,0))</f>
        <v>-</v>
      </c>
      <c r="J39">
        <f t="array" ref="J39">INDEX(DATABASE!$B$3:$Y$229,SMALL(IF(($B$3=DATABASE!$F$3:$F$228),MATCH(ROW(DATABASE!$F$3:$F$228),ROW(DATABASE!$F$3:$F$228),0)),ROWS('FILTERED DATA'!$M$3:T39)),MATCH('FILTERED DATA'!J$2,DATABASE!$B$2:$AA$2,0))</f>
        <v>0</v>
      </c>
      <c r="K39">
        <f t="array" ref="K39">INDEX(DATABASE!$B$3:$Y$229,SMALL(IF(($B$3=DATABASE!$F$3:$F$228),MATCH(ROW(DATABASE!$F$3:$F$228),ROW(DATABASE!$F$3:$F$228),0)),ROWS('FILTERED DATA'!$M$3:U39)),MATCH('FILTERED DATA'!K$2,DATABASE!$B$2:$AA$2,0))</f>
        <v>1</v>
      </c>
      <c r="L39">
        <f t="array" ref="L39">INDEX(DATABASE!$B$3:$Y$229,SMALL(IF(($B$3=DATABASE!$F$3:$F$228),MATCH(ROW(DATABASE!$F$3:$F$228),ROW(DATABASE!$F$3:$F$228),0)),ROWS('FILTERED DATA'!$M$3:V39)),MATCH('FILTERED DATA'!L$2,DATABASE!$B$2:$AA$2,0))</f>
        <v>1</v>
      </c>
      <c r="M39" t="e">
        <f t="array" ref="M39">INDEX(DATABASE!$B$3:$Y$229,SMALL(IF(($B$3=DATABASE!$F$3:$F$228),MATCH(ROW(DATABASE!$F$3:$F$228),ROW(DATABASE!$F$3:$F$228),0)),ROWS('FILTERED DATA'!$M$3:W39)),MATCH('FILTERED DATA'!M$2,DATABASE!$B$2:$AA$2,0))</f>
        <v>#N/A</v>
      </c>
      <c r="N39">
        <f t="array" ref="N39">INDEX(DATABASE!$B$3:$Y$229,SMALL(IF(($B$3=DATABASE!$F$3:$F$228),MATCH(ROW(DATABASE!$F$3:$F$228),ROW(DATABASE!$F$3:$F$228),0)),ROWS('FILTERED DATA'!$M$3:X39)),MATCH('FILTERED DATA'!N$2,DATABASE!$B$2:$AA$2,0))</f>
        <v>2</v>
      </c>
      <c r="O39">
        <f t="array" ref="O39">INDEX(DATABASE!$B$3:$Y$229,SMALL(IF(($B$3=DATABASE!$F$3:$F$228),MATCH(ROW(DATABASE!$F$3:$F$228),ROW(DATABASE!$F$3:$F$228),0)),ROWS('FILTERED DATA'!$M$3:Y39)),MATCH('FILTERED DATA'!O$2,DATABASE!$B$2:$AA$2,0))</f>
        <v>200</v>
      </c>
      <c r="P39">
        <f t="array" ref="P39">INDEX(DATABASE!$B$3:$Y$229,SMALL(IF(($B$3=DATABASE!$F$3:$F$228),MATCH(ROW(DATABASE!$F$3:$F$228),ROW(DATABASE!$F$3:$F$228),0)),ROWS('FILTERED DATA'!$M$3:Z39)),MATCH('FILTERED DATA'!P$2,DATABASE!$B$2:$AA$2,0))</f>
        <v>4</v>
      </c>
      <c r="Q39">
        <f t="array" ref="Q39">INDEX(DATABASE!$B$3:$Y$229,SMALL(IF(($B$3=DATABASE!$F$3:$F$228),MATCH(ROW(DATABASE!$F$3:$F$228),ROW(DATABASE!$F$3:$F$228),0)),ROWS('FILTERED DATA'!$M$3:AA39)),MATCH('FILTERED DATA'!Q$2,DATABASE!$B$2:$AA$2,0))</f>
        <v>1</v>
      </c>
      <c r="R39">
        <f t="array" ref="R39">INDEX(DATABASE!$B$3:$Y$229,SMALL(IF(($B$3=DATABASE!$F$3:$F$228),MATCH(ROW(DATABASE!$F$3:$F$228),ROW(DATABASE!$F$3:$F$228),0)),ROWS('FILTERED DATA'!$M$3:AB39)),MATCH('FILTERED DATA'!R$2,DATABASE!$B$2:$AA$2,0))</f>
        <v>0</v>
      </c>
      <c r="S39" t="e">
        <f t="array" ref="S39">INDEX(DATABASE!$B$3:$Y$229,SMALL(IF(($B$3=DATABASE!$F$3:$F$228),MATCH(ROW(DATABASE!$F$3:$F$228),ROW(DATABASE!$F$3:$F$228),0)),ROWS('FILTERED DATA'!$M$3:AC39)),MATCH('FILTERED DATA'!S$2,DATABASE!$B$2:$AA$2,0))</f>
        <v>#REF!</v>
      </c>
    </row>
    <row r="40" spans="3:19" x14ac:dyDescent="0.35">
      <c r="C40" t="str">
        <f t="array" ref="C40">INDEX(DATABASE!$B$3:$Y$229,SMALL(IF(($B$3=DATABASE!$F$3:$F$228),MATCH(ROW(DATABASE!$F$3:$F$228),ROW(DATABASE!$F$3:$F$228),0)),ROWS('FILTERED DATA'!$M$3:M40)),MATCH('FILTERED DATA'!C$2,DATABASE!$B$2:$AA$2,0))</f>
        <v>KPASASINI</v>
      </c>
      <c r="D40" t="str">
        <f t="array" ref="D40">INDEX(DATABASE!$B$3:$Y$229,SMALL(IF(($B$3=DATABASE!$F$3:$F$228),MATCH(ROW(DATABASE!$F$3:$F$228),ROW(DATABASE!$F$3:$F$228),0)),ROWS('FILTERED DATA'!$M$3:N40)),MATCH('FILTERED DATA'!D$2,DATABASE!$B$2:$AA$2,0))</f>
        <v>NYEBA JACOB</v>
      </c>
      <c r="E40" t="str">
        <f t="array" ref="E40">INDEX(DATABASE!$B$3:$Y$229,SMALL(IF(($B$3=DATABASE!$F$3:$F$228),MATCH(ROW(DATABASE!$F$3:$F$228),ROW(DATABASE!$F$3:$F$228),0)),ROWS('FILTERED DATA'!$M$3:O40)),MATCH('FILTERED DATA'!E$2,DATABASE!$B$2:$AA$2,0))</f>
        <v>SAKPNWNJ224</v>
      </c>
      <c r="F40" t="str">
        <f t="array" ref="F40">INDEX(DATABASE!$B$3:$Y$229,SMALL(IF(($B$3=DATABASE!$F$3:$F$228),MATCH(ROW(DATABASE!$F$3:$F$228),ROW(DATABASE!$F$3:$F$228),0)),ROWS('FILTERED DATA'!$M$3:P40)),MATCH('FILTERED DATA'!F$2,DATABASE!$B$2:$AA$2,0))</f>
        <v>WASSAH</v>
      </c>
      <c r="G40" t="str">
        <f t="array" ref="G40">INDEX(DATABASE!$B$3:$Y$229,SMALL(IF(($B$3=DATABASE!$F$3:$F$228),MATCH(ROW(DATABASE!$F$3:$F$228),ROW(DATABASE!$F$3:$F$228),0)),ROWS('FILTERED DATA'!$M$3:Q40)),MATCH('FILTERED DATA'!G$2,DATABASE!$B$2:$AA$2,0))</f>
        <v>NWASAN</v>
      </c>
      <c r="H40" t="str">
        <f t="array" ref="H40">INDEX(DATABASE!$B$3:$Y$229,SMALL(IF(($B$3=DATABASE!$F$3:$F$228),MATCH(ROW(DATABASE!$F$3:$F$228),ROW(DATABASE!$F$3:$F$228),0)),ROWS('FILTERED DATA'!$M$3:R40)),MATCH('FILTERED DATA'!H$2,DATABASE!$B$2:$AA$2,0))</f>
        <v>MALE</v>
      </c>
      <c r="I40" t="str">
        <f t="array" ref="I40">INDEX(DATABASE!$B$3:$Y$229,SMALL(IF(($B$3=DATABASE!$F$3:$F$228),MATCH(ROW(DATABASE!$F$3:$F$228),ROW(DATABASE!$F$3:$F$228),0)),ROWS('FILTERED DATA'!$M$3:S40)),MATCH('FILTERED DATA'!I$2,DATABASE!$B$2:$AA$2,0))</f>
        <v>0556841747</v>
      </c>
      <c r="J40">
        <f t="array" ref="J40">INDEX(DATABASE!$B$3:$Y$229,SMALL(IF(($B$3=DATABASE!$F$3:$F$228),MATCH(ROW(DATABASE!$F$3:$F$228),ROW(DATABASE!$F$3:$F$228),0)),ROWS('FILTERED DATA'!$M$3:T40)),MATCH('FILTERED DATA'!J$2,DATABASE!$B$2:$AA$2,0))</f>
        <v>0</v>
      </c>
      <c r="K40">
        <f t="array" ref="K40">INDEX(DATABASE!$B$3:$Y$229,SMALL(IF(($B$3=DATABASE!$F$3:$F$228),MATCH(ROW(DATABASE!$F$3:$F$228),ROW(DATABASE!$F$3:$F$228),0)),ROWS('FILTERED DATA'!$M$3:U40)),MATCH('FILTERED DATA'!K$2,DATABASE!$B$2:$AA$2,0))</f>
        <v>3</v>
      </c>
      <c r="L40">
        <f t="array" ref="L40">INDEX(DATABASE!$B$3:$Y$229,SMALL(IF(($B$3=DATABASE!$F$3:$F$228),MATCH(ROW(DATABASE!$F$3:$F$228),ROW(DATABASE!$F$3:$F$228),0)),ROWS('FILTERED DATA'!$M$3:V40)),MATCH('FILTERED DATA'!L$2,DATABASE!$B$2:$AA$2,0))</f>
        <v>6</v>
      </c>
      <c r="M40" t="e">
        <f t="array" ref="M40">INDEX(DATABASE!$B$3:$Y$229,SMALL(IF(($B$3=DATABASE!$F$3:$F$228),MATCH(ROW(DATABASE!$F$3:$F$228),ROW(DATABASE!$F$3:$F$228),0)),ROWS('FILTERED DATA'!$M$3:W40)),MATCH('FILTERED DATA'!M$2,DATABASE!$B$2:$AA$2,0))</f>
        <v>#N/A</v>
      </c>
      <c r="N40">
        <f t="array" ref="N40">INDEX(DATABASE!$B$3:$Y$229,SMALL(IF(($B$3=DATABASE!$F$3:$F$228),MATCH(ROW(DATABASE!$F$3:$F$228),ROW(DATABASE!$F$3:$F$228),0)),ROWS('FILTERED DATA'!$M$3:X40)),MATCH('FILTERED DATA'!N$2,DATABASE!$B$2:$AA$2,0))</f>
        <v>12</v>
      </c>
      <c r="O40">
        <f t="array" ref="O40">INDEX(DATABASE!$B$3:$Y$229,SMALL(IF(($B$3=DATABASE!$F$3:$F$228),MATCH(ROW(DATABASE!$F$3:$F$228),ROW(DATABASE!$F$3:$F$228),0)),ROWS('FILTERED DATA'!$M$3:Y40)),MATCH('FILTERED DATA'!O$2,DATABASE!$B$2:$AA$2,0))</f>
        <v>1200</v>
      </c>
      <c r="P40">
        <f t="array" ref="P40">INDEX(DATABASE!$B$3:$Y$229,SMALL(IF(($B$3=DATABASE!$F$3:$F$228),MATCH(ROW(DATABASE!$F$3:$F$228),ROW(DATABASE!$F$3:$F$228),0)),ROWS('FILTERED DATA'!$M$3:Z40)),MATCH('FILTERED DATA'!P$2,DATABASE!$B$2:$AA$2,0))</f>
        <v>15</v>
      </c>
      <c r="Q40">
        <f t="array" ref="Q40">INDEX(DATABASE!$B$3:$Y$229,SMALL(IF(($B$3=DATABASE!$F$3:$F$228),MATCH(ROW(DATABASE!$F$3:$F$228),ROW(DATABASE!$F$3:$F$228),0)),ROWS('FILTERED DATA'!$M$3:AA40)),MATCH('FILTERED DATA'!Q$2,DATABASE!$B$2:$AA$2,0))</f>
        <v>6</v>
      </c>
      <c r="R40">
        <f t="array" ref="R40">INDEX(DATABASE!$B$3:$Y$229,SMALL(IF(($B$3=DATABASE!$F$3:$F$228),MATCH(ROW(DATABASE!$F$3:$F$228),ROW(DATABASE!$F$3:$F$228),0)),ROWS('FILTERED DATA'!$M$3:AB40)),MATCH('FILTERED DATA'!R$2,DATABASE!$B$2:$AA$2,0))</f>
        <v>0</v>
      </c>
      <c r="S40" t="e">
        <f t="array" ref="S40">INDEX(DATABASE!$B$3:$Y$229,SMALL(IF(($B$3=DATABASE!$F$3:$F$228),MATCH(ROW(DATABASE!$F$3:$F$228),ROW(DATABASE!$F$3:$F$228),0)),ROWS('FILTERED DATA'!$M$3:AC40)),MATCH('FILTERED DATA'!S$2,DATABASE!$B$2:$AA$2,0))</f>
        <v>#REF!</v>
      </c>
    </row>
    <row r="41" spans="3:19" x14ac:dyDescent="0.35">
      <c r="C41" t="str">
        <f t="array" ref="C41">INDEX(DATABASE!$B$3:$Y$229,SMALL(IF(($B$3=DATABASE!$F$3:$F$228),MATCH(ROW(DATABASE!$F$3:$F$228),ROW(DATABASE!$F$3:$F$228),0)),ROWS('FILTERED DATA'!$M$3:M41)),MATCH('FILTERED DATA'!C$2,DATABASE!$B$2:$AA$2,0))</f>
        <v>KPASASINI</v>
      </c>
      <c r="D41" t="str">
        <f t="array" ref="D41">INDEX(DATABASE!$B$3:$Y$229,SMALL(IF(($B$3=DATABASE!$F$3:$F$228),MATCH(ROW(DATABASE!$F$3:$F$228),ROW(DATABASE!$F$3:$F$228),0)),ROWS('FILTERED DATA'!$M$3:N41)),MATCH('FILTERED DATA'!D$2,DATABASE!$B$2:$AA$2,0))</f>
        <v>NYEBA JACOB</v>
      </c>
      <c r="E41" t="str">
        <f t="array" ref="E41">INDEX(DATABASE!$B$3:$Y$229,SMALL(IF(($B$3=DATABASE!$F$3:$F$228),MATCH(ROW(DATABASE!$F$3:$F$228),ROW(DATABASE!$F$3:$F$228),0)),ROWS('FILTERED DATA'!$M$3:O41)),MATCH('FILTERED DATA'!E$2,DATABASE!$B$2:$AA$2,0))</f>
        <v>SAKPTINJ225</v>
      </c>
      <c r="F41" t="str">
        <f t="array" ref="F41">INDEX(DATABASE!$B$3:$Y$229,SMALL(IF(($B$3=DATABASE!$F$3:$F$228),MATCH(ROW(DATABASE!$F$3:$F$228),ROW(DATABASE!$F$3:$F$228),0)),ROWS('FILTERED DATA'!$M$3:P41)),MATCH('FILTERED DATA'!F$2,DATABASE!$B$2:$AA$2,0))</f>
        <v>NGIWIIBA</v>
      </c>
      <c r="G41" t="str">
        <f t="array" ref="G41">INDEX(DATABASE!$B$3:$Y$229,SMALL(IF(($B$3=DATABASE!$F$3:$F$228),MATCH(ROW(DATABASE!$F$3:$F$228),ROW(DATABASE!$F$3:$F$228),0)),ROWS('FILTERED DATA'!$M$3:Q41)),MATCH('FILTERED DATA'!G$2,DATABASE!$B$2:$AA$2,0))</f>
        <v>TINANLA</v>
      </c>
      <c r="H41" t="str">
        <f t="array" ref="H41">INDEX(DATABASE!$B$3:$Y$229,SMALL(IF(($B$3=DATABASE!$F$3:$F$228),MATCH(ROW(DATABASE!$F$3:$F$228),ROW(DATABASE!$F$3:$F$228),0)),ROWS('FILTERED DATA'!$M$3:R41)),MATCH('FILTERED DATA'!H$2,DATABASE!$B$2:$AA$2,0))</f>
        <v>MALE</v>
      </c>
      <c r="I41" t="str">
        <f t="array" ref="I41">INDEX(DATABASE!$B$3:$Y$229,SMALL(IF(($B$3=DATABASE!$F$3:$F$228),MATCH(ROW(DATABASE!$F$3:$F$228),ROW(DATABASE!$F$3:$F$228),0)),ROWS('FILTERED DATA'!$M$3:S41)),MATCH('FILTERED DATA'!I$2,DATABASE!$B$2:$AA$2,0))</f>
        <v>-</v>
      </c>
      <c r="J41">
        <f t="array" ref="J41">INDEX(DATABASE!$B$3:$Y$229,SMALL(IF(($B$3=DATABASE!$F$3:$F$228),MATCH(ROW(DATABASE!$F$3:$F$228),ROW(DATABASE!$F$3:$F$228),0)),ROWS('FILTERED DATA'!$M$3:T41)),MATCH('FILTERED DATA'!J$2,DATABASE!$B$2:$AA$2,0))</f>
        <v>0</v>
      </c>
      <c r="K41">
        <f t="array" ref="K41">INDEX(DATABASE!$B$3:$Y$229,SMALL(IF(($B$3=DATABASE!$F$3:$F$228),MATCH(ROW(DATABASE!$F$3:$F$228),ROW(DATABASE!$F$3:$F$228),0)),ROWS('FILTERED DATA'!$M$3:U41)),MATCH('FILTERED DATA'!K$2,DATABASE!$B$2:$AA$2,0))</f>
        <v>1</v>
      </c>
      <c r="L41">
        <f t="array" ref="L41">INDEX(DATABASE!$B$3:$Y$229,SMALL(IF(($B$3=DATABASE!$F$3:$F$228),MATCH(ROW(DATABASE!$F$3:$F$228),ROW(DATABASE!$F$3:$F$228),0)),ROWS('FILTERED DATA'!$M$3:V41)),MATCH('FILTERED DATA'!L$2,DATABASE!$B$2:$AA$2,0))</f>
        <v>1</v>
      </c>
      <c r="M41" t="e">
        <f t="array" ref="M41">INDEX(DATABASE!$B$3:$Y$229,SMALL(IF(($B$3=DATABASE!$F$3:$F$228),MATCH(ROW(DATABASE!$F$3:$F$228),ROW(DATABASE!$F$3:$F$228),0)),ROWS('FILTERED DATA'!$M$3:W41)),MATCH('FILTERED DATA'!M$2,DATABASE!$B$2:$AA$2,0))</f>
        <v>#N/A</v>
      </c>
      <c r="N41">
        <f t="array" ref="N41">INDEX(DATABASE!$B$3:$Y$229,SMALL(IF(($B$3=DATABASE!$F$3:$F$228),MATCH(ROW(DATABASE!$F$3:$F$228),ROW(DATABASE!$F$3:$F$228),0)),ROWS('FILTERED DATA'!$M$3:X41)),MATCH('FILTERED DATA'!N$2,DATABASE!$B$2:$AA$2,0))</f>
        <v>5</v>
      </c>
      <c r="O41">
        <f t="array" ref="O41">INDEX(DATABASE!$B$3:$Y$229,SMALL(IF(($B$3=DATABASE!$F$3:$F$228),MATCH(ROW(DATABASE!$F$3:$F$228),ROW(DATABASE!$F$3:$F$228),0)),ROWS('FILTERED DATA'!$M$3:Y41)),MATCH('FILTERED DATA'!O$2,DATABASE!$B$2:$AA$2,0))</f>
        <v>500</v>
      </c>
      <c r="P41">
        <f t="array" ref="P41">INDEX(DATABASE!$B$3:$Y$229,SMALL(IF(($B$3=DATABASE!$F$3:$F$228),MATCH(ROW(DATABASE!$F$3:$F$228),ROW(DATABASE!$F$3:$F$228),0)),ROWS('FILTERED DATA'!$M$3:Z41)),MATCH('FILTERED DATA'!P$2,DATABASE!$B$2:$AA$2,0))</f>
        <v>5</v>
      </c>
      <c r="Q41">
        <f t="array" ref="Q41">INDEX(DATABASE!$B$3:$Y$229,SMALL(IF(($B$3=DATABASE!$F$3:$F$228),MATCH(ROW(DATABASE!$F$3:$F$228),ROW(DATABASE!$F$3:$F$228),0)),ROWS('FILTERED DATA'!$M$3:AA41)),MATCH('FILTERED DATA'!Q$2,DATABASE!$B$2:$AA$2,0))</f>
        <v>1</v>
      </c>
      <c r="R41">
        <f t="array" ref="R41">INDEX(DATABASE!$B$3:$Y$229,SMALL(IF(($B$3=DATABASE!$F$3:$F$228),MATCH(ROW(DATABASE!$F$3:$F$228),ROW(DATABASE!$F$3:$F$228),0)),ROWS('FILTERED DATA'!$M$3:AB41)),MATCH('FILTERED DATA'!R$2,DATABASE!$B$2:$AA$2,0))</f>
        <v>0</v>
      </c>
      <c r="S41" t="e">
        <f t="array" ref="S41">INDEX(DATABASE!$B$3:$Y$229,SMALL(IF(($B$3=DATABASE!$F$3:$F$228),MATCH(ROW(DATABASE!$F$3:$F$228),ROW(DATABASE!$F$3:$F$228),0)),ROWS('FILTERED DATA'!$M$3:AC41)),MATCH('FILTERED DATA'!S$2,DATABASE!$B$2:$AA$2,0))</f>
        <v>#REF!</v>
      </c>
    </row>
    <row r="42" spans="3:19" x14ac:dyDescent="0.35">
      <c r="C42" t="str">
        <f t="array" ref="C42">INDEX(DATABASE!$B$3:$Y$229,SMALL(IF(($B$3=DATABASE!$F$3:$F$228),MATCH(ROW(DATABASE!$F$3:$F$228),ROW(DATABASE!$F$3:$F$228),0)),ROWS('FILTERED DATA'!$M$3:M42)),MATCH('FILTERED DATA'!C$2,DATABASE!$B$2:$AA$2,0))</f>
        <v>KPASASINI</v>
      </c>
      <c r="D42" t="str">
        <f t="array" ref="D42">INDEX(DATABASE!$B$3:$Y$229,SMALL(IF(($B$3=DATABASE!$F$3:$F$228),MATCH(ROW(DATABASE!$F$3:$F$228),ROW(DATABASE!$F$3:$F$228),0)),ROWS('FILTERED DATA'!$M$3:N42)),MATCH('FILTERED DATA'!D$2,DATABASE!$B$2:$AA$2,0))</f>
        <v>NYEBA JACOB</v>
      </c>
      <c r="E42" t="str">
        <f t="array" ref="E42">INDEX(DATABASE!$B$3:$Y$229,SMALL(IF(($B$3=DATABASE!$F$3:$F$228),MATCH(ROW(DATABASE!$F$3:$F$228),ROW(DATABASE!$F$3:$F$228),0)),ROWS('FILTERED DATA'!$M$3:O42)),MATCH('FILTERED DATA'!E$2,DATABASE!$B$2:$AA$2,0))</f>
        <v>SAKPDANJ226</v>
      </c>
      <c r="F42" t="str">
        <f t="array" ref="F42">INDEX(DATABASE!$B$3:$Y$229,SMALL(IF(($B$3=DATABASE!$F$3:$F$228),MATCH(ROW(DATABASE!$F$3:$F$228),ROW(DATABASE!$F$3:$F$228),0)),ROWS('FILTERED DATA'!$M$3:P42)),MATCH('FILTERED DATA'!F$2,DATABASE!$B$2:$AA$2,0))</f>
        <v>NDEEBI</v>
      </c>
      <c r="G42" t="str">
        <f t="array" ref="G42">INDEX(DATABASE!$B$3:$Y$229,SMALL(IF(($B$3=DATABASE!$F$3:$F$228),MATCH(ROW(DATABASE!$F$3:$F$228),ROW(DATABASE!$F$3:$F$228),0)),ROWS('FILTERED DATA'!$M$3:Q42)),MATCH('FILTERED DATA'!G$2,DATABASE!$B$2:$AA$2,0))</f>
        <v>DAMBA</v>
      </c>
      <c r="H42" t="str">
        <f t="array" ref="H42">INDEX(DATABASE!$B$3:$Y$229,SMALL(IF(($B$3=DATABASE!$F$3:$F$228),MATCH(ROW(DATABASE!$F$3:$F$228),ROW(DATABASE!$F$3:$F$228),0)),ROWS('FILTERED DATA'!$M$3:R42)),MATCH('FILTERED DATA'!H$2,DATABASE!$B$2:$AA$2,0))</f>
        <v>MALE</v>
      </c>
      <c r="I42" t="str">
        <f t="array" ref="I42">INDEX(DATABASE!$B$3:$Y$229,SMALL(IF(($B$3=DATABASE!$F$3:$F$228),MATCH(ROW(DATABASE!$F$3:$F$228),ROW(DATABASE!$F$3:$F$228),0)),ROWS('FILTERED DATA'!$M$3:S42)),MATCH('FILTERED DATA'!I$2,DATABASE!$B$2:$AA$2,0))</f>
        <v>0541166661</v>
      </c>
      <c r="J42">
        <f t="array" ref="J42">INDEX(DATABASE!$B$3:$Y$229,SMALL(IF(($B$3=DATABASE!$F$3:$F$228),MATCH(ROW(DATABASE!$F$3:$F$228),ROW(DATABASE!$F$3:$F$228),0)),ROWS('FILTERED DATA'!$M$3:T42)),MATCH('FILTERED DATA'!J$2,DATABASE!$B$2:$AA$2,0))</f>
        <v>0</v>
      </c>
      <c r="K42">
        <f t="array" ref="K42">INDEX(DATABASE!$B$3:$Y$229,SMALL(IF(($B$3=DATABASE!$F$3:$F$228),MATCH(ROW(DATABASE!$F$3:$F$228),ROW(DATABASE!$F$3:$F$228),0)),ROWS('FILTERED DATA'!$M$3:U42)),MATCH('FILTERED DATA'!K$2,DATABASE!$B$2:$AA$2,0))</f>
        <v>3</v>
      </c>
      <c r="L42">
        <f t="array" ref="L42">INDEX(DATABASE!$B$3:$Y$229,SMALL(IF(($B$3=DATABASE!$F$3:$F$228),MATCH(ROW(DATABASE!$F$3:$F$228),ROW(DATABASE!$F$3:$F$228),0)),ROWS('FILTERED DATA'!$M$3:V42)),MATCH('FILTERED DATA'!L$2,DATABASE!$B$2:$AA$2,0))</f>
        <v>7</v>
      </c>
      <c r="M42" t="e">
        <f t="array" ref="M42">INDEX(DATABASE!$B$3:$Y$229,SMALL(IF(($B$3=DATABASE!$F$3:$F$228),MATCH(ROW(DATABASE!$F$3:$F$228),ROW(DATABASE!$F$3:$F$228),0)),ROWS('FILTERED DATA'!$M$3:W42)),MATCH('FILTERED DATA'!M$2,DATABASE!$B$2:$AA$2,0))</f>
        <v>#N/A</v>
      </c>
      <c r="N42">
        <f t="array" ref="N42">INDEX(DATABASE!$B$3:$Y$229,SMALL(IF(($B$3=DATABASE!$F$3:$F$228),MATCH(ROW(DATABASE!$F$3:$F$228),ROW(DATABASE!$F$3:$F$228),0)),ROWS('FILTERED DATA'!$M$3:X42)),MATCH('FILTERED DATA'!N$2,DATABASE!$B$2:$AA$2,0))</f>
        <v>28</v>
      </c>
      <c r="O42">
        <f t="array" ref="O42">INDEX(DATABASE!$B$3:$Y$229,SMALL(IF(($B$3=DATABASE!$F$3:$F$228),MATCH(ROW(DATABASE!$F$3:$F$228),ROW(DATABASE!$F$3:$F$228),0)),ROWS('FILTERED DATA'!$M$3:Y42)),MATCH('FILTERED DATA'!O$2,DATABASE!$B$2:$AA$2,0))</f>
        <v>2800</v>
      </c>
      <c r="P42">
        <f t="array" ref="P42">INDEX(DATABASE!$B$3:$Y$229,SMALL(IF(($B$3=DATABASE!$F$3:$F$228),MATCH(ROW(DATABASE!$F$3:$F$228),ROW(DATABASE!$F$3:$F$228),0)),ROWS('FILTERED DATA'!$M$3:Z42)),MATCH('FILTERED DATA'!P$2,DATABASE!$B$2:$AA$2,0))</f>
        <v>32</v>
      </c>
      <c r="Q42">
        <f t="array" ref="Q42">INDEX(DATABASE!$B$3:$Y$229,SMALL(IF(($B$3=DATABASE!$F$3:$F$228),MATCH(ROW(DATABASE!$F$3:$F$228),ROW(DATABASE!$F$3:$F$228),0)),ROWS('FILTERED DATA'!$M$3:AA42)),MATCH('FILTERED DATA'!Q$2,DATABASE!$B$2:$AA$2,0))</f>
        <v>7</v>
      </c>
      <c r="R42">
        <f t="array" ref="R42">INDEX(DATABASE!$B$3:$Y$229,SMALL(IF(($B$3=DATABASE!$F$3:$F$228),MATCH(ROW(DATABASE!$F$3:$F$228),ROW(DATABASE!$F$3:$F$228),0)),ROWS('FILTERED DATA'!$M$3:AB42)),MATCH('FILTERED DATA'!R$2,DATABASE!$B$2:$AA$2,0))</f>
        <v>0</v>
      </c>
      <c r="S42" t="e">
        <f t="array" ref="S42">INDEX(DATABASE!$B$3:$Y$229,SMALL(IF(($B$3=DATABASE!$F$3:$F$228),MATCH(ROW(DATABASE!$F$3:$F$228),ROW(DATABASE!$F$3:$F$228),0)),ROWS('FILTERED DATA'!$M$3:AC42)),MATCH('FILTERED DATA'!S$2,DATABASE!$B$2:$AA$2,0))</f>
        <v>#REF!</v>
      </c>
    </row>
    <row r="43" spans="3:19" x14ac:dyDescent="0.35">
      <c r="C43" t="e">
        <f t="array" ref="C43">INDEX(DATABASE!$B$3:$Y$229,SMALL(IF(($B$3=DATABASE!$F$3:$F$228),MATCH(ROW(DATABASE!$F$3:$F$228),ROW(DATABASE!$F$3:$F$228),0)),ROWS('FILTERED DATA'!$M$3:M43)),MATCH('FILTERED DATA'!C$2,DATABASE!$B$2:$AA$2,0))</f>
        <v>#NUM!</v>
      </c>
      <c r="D43" t="e">
        <f t="array" ref="D43">INDEX(DATABASE!$B$3:$Y$229,SMALL(IF(($B$3=DATABASE!$F$3:$F$228),MATCH(ROW(DATABASE!$F$3:$F$228),ROW(DATABASE!$F$3:$F$228),0)),ROWS('FILTERED DATA'!$M$3:N43)),MATCH('FILTERED DATA'!D$2,DATABASE!$B$2:$AA$2,0))</f>
        <v>#NUM!</v>
      </c>
      <c r="E43" t="e">
        <f t="array" ref="E43">INDEX(DATABASE!$B$3:$Y$229,SMALL(IF(($B$3=DATABASE!$F$3:$F$228),MATCH(ROW(DATABASE!$F$3:$F$228),ROW(DATABASE!$F$3:$F$228),0)),ROWS('FILTERED DATA'!$M$3:O43)),MATCH('FILTERED DATA'!E$2,DATABASE!$B$2:$AA$2,0))</f>
        <v>#NUM!</v>
      </c>
      <c r="F43" t="e">
        <f t="array" ref="F43">INDEX(DATABASE!$B$3:$Y$229,SMALL(IF(($B$3=DATABASE!$F$3:$F$228),MATCH(ROW(DATABASE!$F$3:$F$228),ROW(DATABASE!$F$3:$F$228),0)),ROWS('FILTERED DATA'!$M$3:P43)),MATCH('FILTERED DATA'!F$2,DATABASE!$B$2:$AA$2,0))</f>
        <v>#NUM!</v>
      </c>
      <c r="G43" t="e">
        <f t="array" ref="G43">INDEX(DATABASE!$B$3:$Y$229,SMALL(IF(($B$3=DATABASE!$F$3:$F$228),MATCH(ROW(DATABASE!$F$3:$F$228),ROW(DATABASE!$F$3:$F$228),0)),ROWS('FILTERED DATA'!$M$3:Q43)),MATCH('FILTERED DATA'!G$2,DATABASE!$B$2:$AA$2,0))</f>
        <v>#NUM!</v>
      </c>
      <c r="H43" t="e">
        <f t="array" ref="H43">INDEX(DATABASE!$B$3:$Y$229,SMALL(IF(($B$3=DATABASE!$F$3:$F$228),MATCH(ROW(DATABASE!$F$3:$F$228),ROW(DATABASE!$F$3:$F$228),0)),ROWS('FILTERED DATA'!$M$3:R43)),MATCH('FILTERED DATA'!H$2,DATABASE!$B$2:$AA$2,0))</f>
        <v>#NUM!</v>
      </c>
      <c r="I43" t="e">
        <f t="array" ref="I43">INDEX(DATABASE!$B$3:$Y$229,SMALL(IF(($B$3=DATABASE!$F$3:$F$228),MATCH(ROW(DATABASE!$F$3:$F$228),ROW(DATABASE!$F$3:$F$228),0)),ROWS('FILTERED DATA'!$M$3:S43)),MATCH('FILTERED DATA'!I$2,DATABASE!$B$2:$AA$2,0))</f>
        <v>#NUM!</v>
      </c>
      <c r="J43" t="e">
        <f t="array" ref="J43">INDEX(DATABASE!$B$3:$Y$229,SMALL(IF(($B$3=DATABASE!$F$3:$F$228),MATCH(ROW(DATABASE!$F$3:$F$228),ROW(DATABASE!$F$3:$F$228),0)),ROWS('FILTERED DATA'!$M$3:T43)),MATCH('FILTERED DATA'!J$2,DATABASE!$B$2:$AA$2,0))</f>
        <v>#NUM!</v>
      </c>
      <c r="K43" t="e">
        <f t="array" ref="K43">INDEX(DATABASE!$B$3:$Y$229,SMALL(IF(($B$3=DATABASE!$F$3:$F$228),MATCH(ROW(DATABASE!$F$3:$F$228),ROW(DATABASE!$F$3:$F$228),0)),ROWS('FILTERED DATA'!$M$3:U43)),MATCH('FILTERED DATA'!K$2,DATABASE!$B$2:$AA$2,0))</f>
        <v>#NUM!</v>
      </c>
      <c r="L43" t="e">
        <f t="array" ref="L43">INDEX(DATABASE!$B$3:$Y$229,SMALL(IF(($B$3=DATABASE!$F$3:$F$228),MATCH(ROW(DATABASE!$F$3:$F$228),ROW(DATABASE!$F$3:$F$228),0)),ROWS('FILTERED DATA'!$M$3:V43)),MATCH('FILTERED DATA'!L$2,DATABASE!$B$2:$AA$2,0))</f>
        <v>#NUM!</v>
      </c>
      <c r="M43" t="e">
        <f t="array" ref="M43">INDEX(DATABASE!$B$3:$Y$229,SMALL(IF(($B$3=DATABASE!$F$3:$F$228),MATCH(ROW(DATABASE!$F$3:$F$228),ROW(DATABASE!$F$3:$F$228),0)),ROWS('FILTERED DATA'!$M$3:W43)),MATCH('FILTERED DATA'!M$2,DATABASE!$B$2:$AA$2,0))</f>
        <v>#NUM!</v>
      </c>
      <c r="N43" t="e">
        <f t="array" ref="N43">INDEX(DATABASE!$B$3:$Y$229,SMALL(IF(($B$3=DATABASE!$F$3:$F$228),MATCH(ROW(DATABASE!$F$3:$F$228),ROW(DATABASE!$F$3:$F$228),0)),ROWS('FILTERED DATA'!$M$3:X43)),MATCH('FILTERED DATA'!N$2,DATABASE!$B$2:$AA$2,0))</f>
        <v>#NUM!</v>
      </c>
      <c r="O43" t="e">
        <f t="array" ref="O43">INDEX(DATABASE!$B$3:$Y$229,SMALL(IF(($B$3=DATABASE!$F$3:$F$228),MATCH(ROW(DATABASE!$F$3:$F$228),ROW(DATABASE!$F$3:$F$228),0)),ROWS('FILTERED DATA'!$M$3:Y43)),MATCH('FILTERED DATA'!O$2,DATABASE!$B$2:$AA$2,0))</f>
        <v>#NUM!</v>
      </c>
      <c r="P43" t="e">
        <f t="array" ref="P43">INDEX(DATABASE!$B$3:$Y$229,SMALL(IF(($B$3=DATABASE!$F$3:$F$228),MATCH(ROW(DATABASE!$F$3:$F$228),ROW(DATABASE!$F$3:$F$228),0)),ROWS('FILTERED DATA'!$M$3:Z43)),MATCH('FILTERED DATA'!P$2,DATABASE!$B$2:$AA$2,0))</f>
        <v>#NUM!</v>
      </c>
      <c r="Q43" t="e">
        <f t="array" ref="Q43">INDEX(DATABASE!$B$3:$Y$229,SMALL(IF(($B$3=DATABASE!$F$3:$F$228),MATCH(ROW(DATABASE!$F$3:$F$228),ROW(DATABASE!$F$3:$F$228),0)),ROWS('FILTERED DATA'!$M$3:AA43)),MATCH('FILTERED DATA'!Q$2,DATABASE!$B$2:$AA$2,0))</f>
        <v>#NUM!</v>
      </c>
      <c r="R43" t="e">
        <f t="array" ref="R43">INDEX(DATABASE!$B$3:$Y$229,SMALL(IF(($B$3=DATABASE!$F$3:$F$228),MATCH(ROW(DATABASE!$F$3:$F$228),ROW(DATABASE!$F$3:$F$228),0)),ROWS('FILTERED DATA'!$M$3:AB43)),MATCH('FILTERED DATA'!R$2,DATABASE!$B$2:$AA$2,0))</f>
        <v>#NUM!</v>
      </c>
      <c r="S43" t="e">
        <f t="array" ref="S43">INDEX(DATABASE!$B$3:$Y$229,SMALL(IF(($B$3=DATABASE!$F$3:$F$228),MATCH(ROW(DATABASE!$F$3:$F$228),ROW(DATABASE!$F$3:$F$228),0)),ROWS('FILTERED DATA'!$M$3:AC43)),MATCH('FILTERED DATA'!S$2,DATABASE!$B$2:$AA$2,0))</f>
        <v>#NUM!</v>
      </c>
    </row>
    <row r="44" spans="3:19" x14ac:dyDescent="0.35">
      <c r="C44" t="e">
        <f t="array" ref="C44">INDEX(DATABASE!$B$3:$Y$229,SMALL(IF(($B$3=DATABASE!$F$3:$F$228),MATCH(ROW(DATABASE!$F$3:$F$228),ROW(DATABASE!$F$3:$F$228),0)),ROWS('FILTERED DATA'!$M$3:M44)),MATCH('FILTERED DATA'!C$2,DATABASE!$B$2:$AA$2,0))</f>
        <v>#NUM!</v>
      </c>
      <c r="D44" t="e">
        <f t="array" ref="D44">INDEX(DATABASE!$B$3:$Y$229,SMALL(IF(($B$3=DATABASE!$F$3:$F$228),MATCH(ROW(DATABASE!$F$3:$F$228),ROW(DATABASE!$F$3:$F$228),0)),ROWS('FILTERED DATA'!$M$3:N44)),MATCH('FILTERED DATA'!D$2,DATABASE!$B$2:$AA$2,0))</f>
        <v>#NUM!</v>
      </c>
      <c r="E44" t="e">
        <f t="array" ref="E44">INDEX(DATABASE!$B$3:$Y$229,SMALL(IF(($B$3=DATABASE!$F$3:$F$228),MATCH(ROW(DATABASE!$F$3:$F$228),ROW(DATABASE!$F$3:$F$228),0)),ROWS('FILTERED DATA'!$M$3:O44)),MATCH('FILTERED DATA'!E$2,DATABASE!$B$2:$AA$2,0))</f>
        <v>#NUM!</v>
      </c>
      <c r="F44" t="e">
        <f t="array" ref="F44">INDEX(DATABASE!$B$3:$Y$229,SMALL(IF(($B$3=DATABASE!$F$3:$F$228),MATCH(ROW(DATABASE!$F$3:$F$228),ROW(DATABASE!$F$3:$F$228),0)),ROWS('FILTERED DATA'!$M$3:P44)),MATCH('FILTERED DATA'!F$2,DATABASE!$B$2:$AA$2,0))</f>
        <v>#NUM!</v>
      </c>
      <c r="G44" t="e">
        <f t="array" ref="G44">INDEX(DATABASE!$B$3:$Y$229,SMALL(IF(($B$3=DATABASE!$F$3:$F$228),MATCH(ROW(DATABASE!$F$3:$F$228),ROW(DATABASE!$F$3:$F$228),0)),ROWS('FILTERED DATA'!$M$3:Q44)),MATCH('FILTERED DATA'!G$2,DATABASE!$B$2:$AA$2,0))</f>
        <v>#NUM!</v>
      </c>
      <c r="H44" t="e">
        <f t="array" ref="H44">INDEX(DATABASE!$B$3:$Y$229,SMALL(IF(($B$3=DATABASE!$F$3:$F$228),MATCH(ROW(DATABASE!$F$3:$F$228),ROW(DATABASE!$F$3:$F$228),0)),ROWS('FILTERED DATA'!$M$3:R44)),MATCH('FILTERED DATA'!H$2,DATABASE!$B$2:$AA$2,0))</f>
        <v>#NUM!</v>
      </c>
      <c r="I44" t="e">
        <f t="array" ref="I44">INDEX(DATABASE!$B$3:$Y$229,SMALL(IF(($B$3=DATABASE!$F$3:$F$228),MATCH(ROW(DATABASE!$F$3:$F$228),ROW(DATABASE!$F$3:$F$228),0)),ROWS('FILTERED DATA'!$M$3:S44)),MATCH('FILTERED DATA'!I$2,DATABASE!$B$2:$AA$2,0))</f>
        <v>#NUM!</v>
      </c>
      <c r="J44" t="e">
        <f t="array" ref="J44">INDEX(DATABASE!$B$3:$Y$229,SMALL(IF(($B$3=DATABASE!$F$3:$F$228),MATCH(ROW(DATABASE!$F$3:$F$228),ROW(DATABASE!$F$3:$F$228),0)),ROWS('FILTERED DATA'!$M$3:T44)),MATCH('FILTERED DATA'!J$2,DATABASE!$B$2:$AA$2,0))</f>
        <v>#NUM!</v>
      </c>
      <c r="K44" t="e">
        <f t="array" ref="K44">INDEX(DATABASE!$B$3:$Y$229,SMALL(IF(($B$3=DATABASE!$F$3:$F$228),MATCH(ROW(DATABASE!$F$3:$F$228),ROW(DATABASE!$F$3:$F$228),0)),ROWS('FILTERED DATA'!$M$3:U44)),MATCH('FILTERED DATA'!K$2,DATABASE!$B$2:$AA$2,0))</f>
        <v>#NUM!</v>
      </c>
      <c r="L44" t="e">
        <f t="array" ref="L44">INDEX(DATABASE!$B$3:$Y$229,SMALL(IF(($B$3=DATABASE!$F$3:$F$228),MATCH(ROW(DATABASE!$F$3:$F$228),ROW(DATABASE!$F$3:$F$228),0)),ROWS('FILTERED DATA'!$M$3:V44)),MATCH('FILTERED DATA'!L$2,DATABASE!$B$2:$AA$2,0))</f>
        <v>#NUM!</v>
      </c>
      <c r="M44" t="e">
        <f t="array" ref="M44">INDEX(DATABASE!$B$3:$Y$229,SMALL(IF(($B$3=DATABASE!$F$3:$F$228),MATCH(ROW(DATABASE!$F$3:$F$228),ROW(DATABASE!$F$3:$F$228),0)),ROWS('FILTERED DATA'!$M$3:W44)),MATCH('FILTERED DATA'!M$2,DATABASE!$B$2:$AA$2,0))</f>
        <v>#NUM!</v>
      </c>
      <c r="N44" t="e">
        <f t="array" ref="N44">INDEX(DATABASE!$B$3:$Y$229,SMALL(IF(($B$3=DATABASE!$F$3:$F$228),MATCH(ROW(DATABASE!$F$3:$F$228),ROW(DATABASE!$F$3:$F$228),0)),ROWS('FILTERED DATA'!$M$3:X44)),MATCH('FILTERED DATA'!N$2,DATABASE!$B$2:$AA$2,0))</f>
        <v>#NUM!</v>
      </c>
      <c r="O44" t="e">
        <f t="array" ref="O44">INDEX(DATABASE!$B$3:$Y$229,SMALL(IF(($B$3=DATABASE!$F$3:$F$228),MATCH(ROW(DATABASE!$F$3:$F$228),ROW(DATABASE!$F$3:$F$228),0)),ROWS('FILTERED DATA'!$M$3:Y44)),MATCH('FILTERED DATA'!O$2,DATABASE!$B$2:$AA$2,0))</f>
        <v>#NUM!</v>
      </c>
      <c r="P44" t="e">
        <f t="array" ref="P44">INDEX(DATABASE!$B$3:$Y$229,SMALL(IF(($B$3=DATABASE!$F$3:$F$228),MATCH(ROW(DATABASE!$F$3:$F$228),ROW(DATABASE!$F$3:$F$228),0)),ROWS('FILTERED DATA'!$M$3:Z44)),MATCH('FILTERED DATA'!P$2,DATABASE!$B$2:$AA$2,0))</f>
        <v>#NUM!</v>
      </c>
      <c r="Q44" t="e">
        <f t="array" ref="Q44">INDEX(DATABASE!$B$3:$Y$229,SMALL(IF(($B$3=DATABASE!$F$3:$F$228),MATCH(ROW(DATABASE!$F$3:$F$228),ROW(DATABASE!$F$3:$F$228),0)),ROWS('FILTERED DATA'!$M$3:AA44)),MATCH('FILTERED DATA'!Q$2,DATABASE!$B$2:$AA$2,0))</f>
        <v>#NUM!</v>
      </c>
      <c r="R44" t="e">
        <f t="array" ref="R44">INDEX(DATABASE!$B$3:$Y$229,SMALL(IF(($B$3=DATABASE!$F$3:$F$228),MATCH(ROW(DATABASE!$F$3:$F$228),ROW(DATABASE!$F$3:$F$228),0)),ROWS('FILTERED DATA'!$M$3:AB44)),MATCH('FILTERED DATA'!R$2,DATABASE!$B$2:$AA$2,0))</f>
        <v>#NUM!</v>
      </c>
      <c r="S44" t="e">
        <f t="array" ref="S44">INDEX(DATABASE!$B$3:$Y$229,SMALL(IF(($B$3=DATABASE!$F$3:$F$228),MATCH(ROW(DATABASE!$F$3:$F$228),ROW(DATABASE!$F$3:$F$228),0)),ROWS('FILTERED DATA'!$M$3:AC44)),MATCH('FILTERED DATA'!S$2,DATABASE!$B$2:$AA$2,0))</f>
        <v>#NUM!</v>
      </c>
    </row>
    <row r="45" spans="3:19" x14ac:dyDescent="0.35">
      <c r="C45" t="e">
        <f t="array" ref="C45">INDEX(DATABASE!$B$3:$Y$229,SMALL(IF(($B$3=DATABASE!$F$3:$F$228),MATCH(ROW(DATABASE!$F$3:$F$228),ROW(DATABASE!$F$3:$F$228),0)),ROWS('FILTERED DATA'!$M$3:M45)),MATCH('FILTERED DATA'!C$2,DATABASE!$B$2:$AA$2,0))</f>
        <v>#NUM!</v>
      </c>
      <c r="D45" t="e">
        <f t="array" ref="D45">INDEX(DATABASE!$B$3:$Y$229,SMALL(IF(($B$3=DATABASE!$F$3:$F$228),MATCH(ROW(DATABASE!$F$3:$F$228),ROW(DATABASE!$F$3:$F$228),0)),ROWS('FILTERED DATA'!$M$3:N45)),MATCH('FILTERED DATA'!D$2,DATABASE!$B$2:$AA$2,0))</f>
        <v>#NUM!</v>
      </c>
      <c r="E45" t="e">
        <f t="array" ref="E45">INDEX(DATABASE!$B$3:$Y$229,SMALL(IF(($B$3=DATABASE!$F$3:$F$228),MATCH(ROW(DATABASE!$F$3:$F$228),ROW(DATABASE!$F$3:$F$228),0)),ROWS('FILTERED DATA'!$M$3:O45)),MATCH('FILTERED DATA'!E$2,DATABASE!$B$2:$AA$2,0))</f>
        <v>#NUM!</v>
      </c>
      <c r="F45" t="e">
        <f t="array" ref="F45">INDEX(DATABASE!$B$3:$Y$229,SMALL(IF(($B$3=DATABASE!$F$3:$F$228),MATCH(ROW(DATABASE!$F$3:$F$228),ROW(DATABASE!$F$3:$F$228),0)),ROWS('FILTERED DATA'!$M$3:P45)),MATCH('FILTERED DATA'!F$2,DATABASE!$B$2:$AA$2,0))</f>
        <v>#NUM!</v>
      </c>
      <c r="G45" t="e">
        <f t="array" ref="G45">INDEX(DATABASE!$B$3:$Y$229,SMALL(IF(($B$3=DATABASE!$F$3:$F$228),MATCH(ROW(DATABASE!$F$3:$F$228),ROW(DATABASE!$F$3:$F$228),0)),ROWS('FILTERED DATA'!$M$3:Q45)),MATCH('FILTERED DATA'!G$2,DATABASE!$B$2:$AA$2,0))</f>
        <v>#NUM!</v>
      </c>
      <c r="H45" t="e">
        <f t="array" ref="H45">INDEX(DATABASE!$B$3:$Y$229,SMALL(IF(($B$3=DATABASE!$F$3:$F$228),MATCH(ROW(DATABASE!$F$3:$F$228),ROW(DATABASE!$F$3:$F$228),0)),ROWS('FILTERED DATA'!$M$3:R45)),MATCH('FILTERED DATA'!H$2,DATABASE!$B$2:$AA$2,0))</f>
        <v>#NUM!</v>
      </c>
      <c r="I45" t="e">
        <f t="array" ref="I45">INDEX(DATABASE!$B$3:$Y$229,SMALL(IF(($B$3=DATABASE!$F$3:$F$228),MATCH(ROW(DATABASE!$F$3:$F$228),ROW(DATABASE!$F$3:$F$228),0)),ROWS('FILTERED DATA'!$M$3:S45)),MATCH('FILTERED DATA'!I$2,DATABASE!$B$2:$AA$2,0))</f>
        <v>#NUM!</v>
      </c>
      <c r="J45" t="e">
        <f t="array" ref="J45">INDEX(DATABASE!$B$3:$Y$229,SMALL(IF(($B$3=DATABASE!$F$3:$F$228),MATCH(ROW(DATABASE!$F$3:$F$228),ROW(DATABASE!$F$3:$F$228),0)),ROWS('FILTERED DATA'!$M$3:T45)),MATCH('FILTERED DATA'!J$2,DATABASE!$B$2:$AA$2,0))</f>
        <v>#NUM!</v>
      </c>
      <c r="K45" t="e">
        <f t="array" ref="K45">INDEX(DATABASE!$B$3:$Y$229,SMALL(IF(($B$3=DATABASE!$F$3:$F$228),MATCH(ROW(DATABASE!$F$3:$F$228),ROW(DATABASE!$F$3:$F$228),0)),ROWS('FILTERED DATA'!$M$3:U45)),MATCH('FILTERED DATA'!K$2,DATABASE!$B$2:$AA$2,0))</f>
        <v>#NUM!</v>
      </c>
      <c r="L45" t="e">
        <f t="array" ref="L45">INDEX(DATABASE!$B$3:$Y$229,SMALL(IF(($B$3=DATABASE!$F$3:$F$228),MATCH(ROW(DATABASE!$F$3:$F$228),ROW(DATABASE!$F$3:$F$228),0)),ROWS('FILTERED DATA'!$M$3:V45)),MATCH('FILTERED DATA'!L$2,DATABASE!$B$2:$AA$2,0))</f>
        <v>#NUM!</v>
      </c>
      <c r="M45" t="e">
        <f t="array" ref="M45">INDEX(DATABASE!$B$3:$Y$229,SMALL(IF(($B$3=DATABASE!$F$3:$F$228),MATCH(ROW(DATABASE!$F$3:$F$228),ROW(DATABASE!$F$3:$F$228),0)),ROWS('FILTERED DATA'!$M$3:W45)),MATCH('FILTERED DATA'!M$2,DATABASE!$B$2:$AA$2,0))</f>
        <v>#NUM!</v>
      </c>
      <c r="N45" t="e">
        <f t="array" ref="N45">INDEX(DATABASE!$B$3:$Y$229,SMALL(IF(($B$3=DATABASE!$F$3:$F$228),MATCH(ROW(DATABASE!$F$3:$F$228),ROW(DATABASE!$F$3:$F$228),0)),ROWS('FILTERED DATA'!$M$3:X45)),MATCH('FILTERED DATA'!N$2,DATABASE!$B$2:$AA$2,0))</f>
        <v>#NUM!</v>
      </c>
      <c r="O45" t="e">
        <f t="array" ref="O45">INDEX(DATABASE!$B$3:$Y$229,SMALL(IF(($B$3=DATABASE!$F$3:$F$228),MATCH(ROW(DATABASE!$F$3:$F$228),ROW(DATABASE!$F$3:$F$228),0)),ROWS('FILTERED DATA'!$M$3:Y45)),MATCH('FILTERED DATA'!O$2,DATABASE!$B$2:$AA$2,0))</f>
        <v>#NUM!</v>
      </c>
      <c r="P45" t="e">
        <f t="array" ref="P45">INDEX(DATABASE!$B$3:$Y$229,SMALL(IF(($B$3=DATABASE!$F$3:$F$228),MATCH(ROW(DATABASE!$F$3:$F$228),ROW(DATABASE!$F$3:$F$228),0)),ROWS('FILTERED DATA'!$M$3:Z45)),MATCH('FILTERED DATA'!P$2,DATABASE!$B$2:$AA$2,0))</f>
        <v>#NUM!</v>
      </c>
      <c r="Q45" t="e">
        <f t="array" ref="Q45">INDEX(DATABASE!$B$3:$Y$229,SMALL(IF(($B$3=DATABASE!$F$3:$F$228),MATCH(ROW(DATABASE!$F$3:$F$228),ROW(DATABASE!$F$3:$F$228),0)),ROWS('FILTERED DATA'!$M$3:AA45)),MATCH('FILTERED DATA'!Q$2,DATABASE!$B$2:$AA$2,0))</f>
        <v>#NUM!</v>
      </c>
      <c r="R45" t="e">
        <f t="array" ref="R45">INDEX(DATABASE!$B$3:$Y$229,SMALL(IF(($B$3=DATABASE!$F$3:$F$228),MATCH(ROW(DATABASE!$F$3:$F$228),ROW(DATABASE!$F$3:$F$228),0)),ROWS('FILTERED DATA'!$M$3:AB45)),MATCH('FILTERED DATA'!R$2,DATABASE!$B$2:$AA$2,0))</f>
        <v>#NUM!</v>
      </c>
      <c r="S45" t="e">
        <f t="array" ref="S45">INDEX(DATABASE!$B$3:$Y$229,SMALL(IF(($B$3=DATABASE!$F$3:$F$228),MATCH(ROW(DATABASE!$F$3:$F$228),ROW(DATABASE!$F$3:$F$228),0)),ROWS('FILTERED DATA'!$M$3:AC45)),MATCH('FILTERED DATA'!S$2,DATABASE!$B$2:$AA$2,0))</f>
        <v>#NUM!</v>
      </c>
    </row>
    <row r="46" spans="3:19" x14ac:dyDescent="0.35">
      <c r="C46" t="e">
        <f t="array" ref="C46">INDEX(DATABASE!$B$3:$Y$229,SMALL(IF(($B$3=DATABASE!$F$3:$F$228),MATCH(ROW(DATABASE!$F$3:$F$228),ROW(DATABASE!$F$3:$F$228),0)),ROWS('FILTERED DATA'!$M$3:M46)),MATCH('FILTERED DATA'!C$2,DATABASE!$B$2:$AA$2,0))</f>
        <v>#NUM!</v>
      </c>
      <c r="D46" t="e">
        <f t="array" ref="D46">INDEX(DATABASE!$B$3:$Y$229,SMALL(IF(($B$3=DATABASE!$F$3:$F$228),MATCH(ROW(DATABASE!$F$3:$F$228),ROW(DATABASE!$F$3:$F$228),0)),ROWS('FILTERED DATA'!$M$3:N46)),MATCH('FILTERED DATA'!D$2,DATABASE!$B$2:$AA$2,0))</f>
        <v>#NUM!</v>
      </c>
      <c r="E46" t="e">
        <f t="array" ref="E46">INDEX(DATABASE!$B$3:$Y$229,SMALL(IF(($B$3=DATABASE!$F$3:$F$228),MATCH(ROW(DATABASE!$F$3:$F$228),ROW(DATABASE!$F$3:$F$228),0)),ROWS('FILTERED DATA'!$M$3:O46)),MATCH('FILTERED DATA'!E$2,DATABASE!$B$2:$AA$2,0))</f>
        <v>#NUM!</v>
      </c>
      <c r="F46" t="e">
        <f t="array" ref="F46">INDEX(DATABASE!$B$3:$Y$229,SMALL(IF(($B$3=DATABASE!$F$3:$F$228),MATCH(ROW(DATABASE!$F$3:$F$228),ROW(DATABASE!$F$3:$F$228),0)),ROWS('FILTERED DATA'!$M$3:P46)),MATCH('FILTERED DATA'!F$2,DATABASE!$B$2:$AA$2,0))</f>
        <v>#NUM!</v>
      </c>
      <c r="G46" t="e">
        <f t="array" ref="G46">INDEX(DATABASE!$B$3:$Y$229,SMALL(IF(($B$3=DATABASE!$F$3:$F$228),MATCH(ROW(DATABASE!$F$3:$F$228),ROW(DATABASE!$F$3:$F$228),0)),ROWS('FILTERED DATA'!$M$3:Q46)),MATCH('FILTERED DATA'!G$2,DATABASE!$B$2:$AA$2,0))</f>
        <v>#NUM!</v>
      </c>
      <c r="H46" t="e">
        <f t="array" ref="H46">INDEX(DATABASE!$B$3:$Y$229,SMALL(IF(($B$3=DATABASE!$F$3:$F$228),MATCH(ROW(DATABASE!$F$3:$F$228),ROW(DATABASE!$F$3:$F$228),0)),ROWS('FILTERED DATA'!$M$3:R46)),MATCH('FILTERED DATA'!H$2,DATABASE!$B$2:$AA$2,0))</f>
        <v>#NUM!</v>
      </c>
      <c r="I46" t="e">
        <f t="array" ref="I46">INDEX(DATABASE!$B$3:$Y$229,SMALL(IF(($B$3=DATABASE!$F$3:$F$228),MATCH(ROW(DATABASE!$F$3:$F$228),ROW(DATABASE!$F$3:$F$228),0)),ROWS('FILTERED DATA'!$M$3:S46)),MATCH('FILTERED DATA'!I$2,DATABASE!$B$2:$AA$2,0))</f>
        <v>#NUM!</v>
      </c>
      <c r="J46" t="e">
        <f t="array" ref="J46">INDEX(DATABASE!$B$3:$Y$229,SMALL(IF(($B$3=DATABASE!$F$3:$F$228),MATCH(ROW(DATABASE!$F$3:$F$228),ROW(DATABASE!$F$3:$F$228),0)),ROWS('FILTERED DATA'!$M$3:T46)),MATCH('FILTERED DATA'!J$2,DATABASE!$B$2:$AA$2,0))</f>
        <v>#NUM!</v>
      </c>
      <c r="K46" t="e">
        <f t="array" ref="K46">INDEX(DATABASE!$B$3:$Y$229,SMALL(IF(($B$3=DATABASE!$F$3:$F$228),MATCH(ROW(DATABASE!$F$3:$F$228),ROW(DATABASE!$F$3:$F$228),0)),ROWS('FILTERED DATA'!$M$3:U46)),MATCH('FILTERED DATA'!K$2,DATABASE!$B$2:$AA$2,0))</f>
        <v>#NUM!</v>
      </c>
      <c r="L46" t="e">
        <f t="array" ref="L46">INDEX(DATABASE!$B$3:$Y$229,SMALL(IF(($B$3=DATABASE!$F$3:$F$228),MATCH(ROW(DATABASE!$F$3:$F$228),ROW(DATABASE!$F$3:$F$228),0)),ROWS('FILTERED DATA'!$M$3:V46)),MATCH('FILTERED DATA'!L$2,DATABASE!$B$2:$AA$2,0))</f>
        <v>#NUM!</v>
      </c>
      <c r="M46" t="e">
        <f t="array" ref="M46">INDEX(DATABASE!$B$3:$Y$229,SMALL(IF(($B$3=DATABASE!$F$3:$F$228),MATCH(ROW(DATABASE!$F$3:$F$228),ROW(DATABASE!$F$3:$F$228),0)),ROWS('FILTERED DATA'!$M$3:W46)),MATCH('FILTERED DATA'!M$2,DATABASE!$B$2:$AA$2,0))</f>
        <v>#NUM!</v>
      </c>
      <c r="N46" t="e">
        <f t="array" ref="N46">INDEX(DATABASE!$B$3:$Y$229,SMALL(IF(($B$3=DATABASE!$F$3:$F$228),MATCH(ROW(DATABASE!$F$3:$F$228),ROW(DATABASE!$F$3:$F$228),0)),ROWS('FILTERED DATA'!$M$3:X46)),MATCH('FILTERED DATA'!N$2,DATABASE!$B$2:$AA$2,0))</f>
        <v>#NUM!</v>
      </c>
      <c r="O46" t="e">
        <f t="array" ref="O46">INDEX(DATABASE!$B$3:$Y$229,SMALL(IF(($B$3=DATABASE!$F$3:$F$228),MATCH(ROW(DATABASE!$F$3:$F$228),ROW(DATABASE!$F$3:$F$228),0)),ROWS('FILTERED DATA'!$M$3:Y46)),MATCH('FILTERED DATA'!O$2,DATABASE!$B$2:$AA$2,0))</f>
        <v>#NUM!</v>
      </c>
      <c r="P46" t="e">
        <f t="array" ref="P46">INDEX(DATABASE!$B$3:$Y$229,SMALL(IF(($B$3=DATABASE!$F$3:$F$228),MATCH(ROW(DATABASE!$F$3:$F$228),ROW(DATABASE!$F$3:$F$228),0)),ROWS('FILTERED DATA'!$M$3:Z46)),MATCH('FILTERED DATA'!P$2,DATABASE!$B$2:$AA$2,0))</f>
        <v>#NUM!</v>
      </c>
      <c r="Q46" t="e">
        <f t="array" ref="Q46">INDEX(DATABASE!$B$3:$Y$229,SMALL(IF(($B$3=DATABASE!$F$3:$F$228),MATCH(ROW(DATABASE!$F$3:$F$228),ROW(DATABASE!$F$3:$F$228),0)),ROWS('FILTERED DATA'!$M$3:AA46)),MATCH('FILTERED DATA'!Q$2,DATABASE!$B$2:$AA$2,0))</f>
        <v>#NUM!</v>
      </c>
      <c r="R46" t="e">
        <f t="array" ref="R46">INDEX(DATABASE!$B$3:$Y$229,SMALL(IF(($B$3=DATABASE!$F$3:$F$228),MATCH(ROW(DATABASE!$F$3:$F$228),ROW(DATABASE!$F$3:$F$228),0)),ROWS('FILTERED DATA'!$M$3:AB46)),MATCH('FILTERED DATA'!R$2,DATABASE!$B$2:$AA$2,0))</f>
        <v>#NUM!</v>
      </c>
      <c r="S46" t="e">
        <f t="array" ref="S46">INDEX(DATABASE!$B$3:$Y$229,SMALL(IF(($B$3=DATABASE!$F$3:$F$228),MATCH(ROW(DATABASE!$F$3:$F$228),ROW(DATABASE!$F$3:$F$228),0)),ROWS('FILTERED DATA'!$M$3:AC46)),MATCH('FILTERED DATA'!S$2,DATABASE!$B$2:$AA$2,0))</f>
        <v>#NUM!</v>
      </c>
    </row>
    <row r="47" spans="3:19" x14ac:dyDescent="0.35">
      <c r="C47" t="e">
        <f t="array" ref="C47">INDEX(DATABASE!$B$3:$Y$229,SMALL(IF(($B$3=DATABASE!$F$3:$F$228),MATCH(ROW(DATABASE!$F$3:$F$228),ROW(DATABASE!$F$3:$F$228),0)),ROWS('FILTERED DATA'!$M$3:M47)),MATCH('FILTERED DATA'!C$2,DATABASE!$B$2:$AA$2,0))</f>
        <v>#NUM!</v>
      </c>
      <c r="D47" t="e">
        <f t="array" ref="D47">INDEX(DATABASE!$B$3:$Y$229,SMALL(IF(($B$3=DATABASE!$F$3:$F$228),MATCH(ROW(DATABASE!$F$3:$F$228),ROW(DATABASE!$F$3:$F$228),0)),ROWS('FILTERED DATA'!$M$3:N47)),MATCH('FILTERED DATA'!D$2,DATABASE!$B$2:$AA$2,0))</f>
        <v>#NUM!</v>
      </c>
      <c r="E47" t="e">
        <f t="array" ref="E47">INDEX(DATABASE!$B$3:$Y$229,SMALL(IF(($B$3=DATABASE!$F$3:$F$228),MATCH(ROW(DATABASE!$F$3:$F$228),ROW(DATABASE!$F$3:$F$228),0)),ROWS('FILTERED DATA'!$M$3:O47)),MATCH('FILTERED DATA'!E$2,DATABASE!$B$2:$AA$2,0))</f>
        <v>#NUM!</v>
      </c>
      <c r="F47" t="e">
        <f t="array" ref="F47">INDEX(DATABASE!$B$3:$Y$229,SMALL(IF(($B$3=DATABASE!$F$3:$F$228),MATCH(ROW(DATABASE!$F$3:$F$228),ROW(DATABASE!$F$3:$F$228),0)),ROWS('FILTERED DATA'!$M$3:P47)),MATCH('FILTERED DATA'!F$2,DATABASE!$B$2:$AA$2,0))</f>
        <v>#NUM!</v>
      </c>
      <c r="G47" t="e">
        <f t="array" ref="G47">INDEX(DATABASE!$B$3:$Y$229,SMALL(IF(($B$3=DATABASE!$F$3:$F$228),MATCH(ROW(DATABASE!$F$3:$F$228),ROW(DATABASE!$F$3:$F$228),0)),ROWS('FILTERED DATA'!$M$3:Q47)),MATCH('FILTERED DATA'!G$2,DATABASE!$B$2:$AA$2,0))</f>
        <v>#NUM!</v>
      </c>
      <c r="H47" t="e">
        <f t="array" ref="H47">INDEX(DATABASE!$B$3:$Y$229,SMALL(IF(($B$3=DATABASE!$F$3:$F$228),MATCH(ROW(DATABASE!$F$3:$F$228),ROW(DATABASE!$F$3:$F$228),0)),ROWS('FILTERED DATA'!$M$3:R47)),MATCH('FILTERED DATA'!H$2,DATABASE!$B$2:$AA$2,0))</f>
        <v>#NUM!</v>
      </c>
      <c r="I47" t="e">
        <f t="array" ref="I47">INDEX(DATABASE!$B$3:$Y$229,SMALL(IF(($B$3=DATABASE!$F$3:$F$228),MATCH(ROW(DATABASE!$F$3:$F$228),ROW(DATABASE!$F$3:$F$228),0)),ROWS('FILTERED DATA'!$M$3:S47)),MATCH('FILTERED DATA'!I$2,DATABASE!$B$2:$AA$2,0))</f>
        <v>#NUM!</v>
      </c>
      <c r="J47" t="e">
        <f t="array" ref="J47">INDEX(DATABASE!$B$3:$Y$229,SMALL(IF(($B$3=DATABASE!$F$3:$F$228),MATCH(ROW(DATABASE!$F$3:$F$228),ROW(DATABASE!$F$3:$F$228),0)),ROWS('FILTERED DATA'!$M$3:T47)),MATCH('FILTERED DATA'!J$2,DATABASE!$B$2:$AA$2,0))</f>
        <v>#NUM!</v>
      </c>
      <c r="K47" t="e">
        <f t="array" ref="K47">INDEX(DATABASE!$B$3:$Y$229,SMALL(IF(($B$3=DATABASE!$F$3:$F$228),MATCH(ROW(DATABASE!$F$3:$F$228),ROW(DATABASE!$F$3:$F$228),0)),ROWS('FILTERED DATA'!$M$3:U47)),MATCH('FILTERED DATA'!K$2,DATABASE!$B$2:$AA$2,0))</f>
        <v>#NUM!</v>
      </c>
      <c r="L47" t="e">
        <f t="array" ref="L47">INDEX(DATABASE!$B$3:$Y$229,SMALL(IF(($B$3=DATABASE!$F$3:$F$228),MATCH(ROW(DATABASE!$F$3:$F$228),ROW(DATABASE!$F$3:$F$228),0)),ROWS('FILTERED DATA'!$M$3:V47)),MATCH('FILTERED DATA'!L$2,DATABASE!$B$2:$AA$2,0))</f>
        <v>#NUM!</v>
      </c>
      <c r="M47" t="e">
        <f t="array" ref="M47">INDEX(DATABASE!$B$3:$Y$229,SMALL(IF(($B$3=DATABASE!$F$3:$F$228),MATCH(ROW(DATABASE!$F$3:$F$228),ROW(DATABASE!$F$3:$F$228),0)),ROWS('FILTERED DATA'!$M$3:W47)),MATCH('FILTERED DATA'!M$2,DATABASE!$B$2:$AA$2,0))</f>
        <v>#NUM!</v>
      </c>
      <c r="N47" t="e">
        <f t="array" ref="N47">INDEX(DATABASE!$B$3:$Y$229,SMALL(IF(($B$3=DATABASE!$F$3:$F$228),MATCH(ROW(DATABASE!$F$3:$F$228),ROW(DATABASE!$F$3:$F$228),0)),ROWS('FILTERED DATA'!$M$3:X47)),MATCH('FILTERED DATA'!N$2,DATABASE!$B$2:$AA$2,0))</f>
        <v>#NUM!</v>
      </c>
      <c r="O47" t="e">
        <f t="array" ref="O47">INDEX(DATABASE!$B$3:$Y$229,SMALL(IF(($B$3=DATABASE!$F$3:$F$228),MATCH(ROW(DATABASE!$F$3:$F$228),ROW(DATABASE!$F$3:$F$228),0)),ROWS('FILTERED DATA'!$M$3:Y47)),MATCH('FILTERED DATA'!O$2,DATABASE!$B$2:$AA$2,0))</f>
        <v>#NUM!</v>
      </c>
      <c r="P47" t="e">
        <f t="array" ref="P47">INDEX(DATABASE!$B$3:$Y$229,SMALL(IF(($B$3=DATABASE!$F$3:$F$228),MATCH(ROW(DATABASE!$F$3:$F$228),ROW(DATABASE!$F$3:$F$228),0)),ROWS('FILTERED DATA'!$M$3:Z47)),MATCH('FILTERED DATA'!P$2,DATABASE!$B$2:$AA$2,0))</f>
        <v>#NUM!</v>
      </c>
      <c r="Q47" t="e">
        <f t="array" ref="Q47">INDEX(DATABASE!$B$3:$Y$229,SMALL(IF(($B$3=DATABASE!$F$3:$F$228),MATCH(ROW(DATABASE!$F$3:$F$228),ROW(DATABASE!$F$3:$F$228),0)),ROWS('FILTERED DATA'!$M$3:AA47)),MATCH('FILTERED DATA'!Q$2,DATABASE!$B$2:$AA$2,0))</f>
        <v>#NUM!</v>
      </c>
      <c r="R47" t="e">
        <f t="array" ref="R47">INDEX(DATABASE!$B$3:$Y$229,SMALL(IF(($B$3=DATABASE!$F$3:$F$228),MATCH(ROW(DATABASE!$F$3:$F$228),ROW(DATABASE!$F$3:$F$228),0)),ROWS('FILTERED DATA'!$M$3:AB47)),MATCH('FILTERED DATA'!R$2,DATABASE!$B$2:$AA$2,0))</f>
        <v>#NUM!</v>
      </c>
      <c r="S47" t="e">
        <f t="array" ref="S47">INDEX(DATABASE!$B$3:$Y$229,SMALL(IF(($B$3=DATABASE!$F$3:$F$228),MATCH(ROW(DATABASE!$F$3:$F$228),ROW(DATABASE!$F$3:$F$228),0)),ROWS('FILTERED DATA'!$M$3:AC47)),MATCH('FILTERED DATA'!S$2,DATABASE!$B$2:$AA$2,0))</f>
        <v>#NUM!</v>
      </c>
    </row>
    <row r="48" spans="3:19" x14ac:dyDescent="0.35">
      <c r="C48" t="e">
        <f t="array" ref="C48">INDEX(DATABASE!$B$3:$Y$229,SMALL(IF(($B$3=DATABASE!$F$3:$F$228),MATCH(ROW(DATABASE!$F$3:$F$228),ROW(DATABASE!$F$3:$F$228),0)),ROWS('FILTERED DATA'!$M$3:M48)),MATCH('FILTERED DATA'!C$2,DATABASE!$B$2:$AA$2,0))</f>
        <v>#NUM!</v>
      </c>
      <c r="D48" t="e">
        <f t="array" ref="D48">INDEX(DATABASE!$B$3:$Y$229,SMALL(IF(($B$3=DATABASE!$F$3:$F$228),MATCH(ROW(DATABASE!$F$3:$F$228),ROW(DATABASE!$F$3:$F$228),0)),ROWS('FILTERED DATA'!$M$3:N48)),MATCH('FILTERED DATA'!D$2,DATABASE!$B$2:$AA$2,0))</f>
        <v>#NUM!</v>
      </c>
      <c r="E48" t="e">
        <f t="array" ref="E48">INDEX(DATABASE!$B$3:$Y$229,SMALL(IF(($B$3=DATABASE!$F$3:$F$228),MATCH(ROW(DATABASE!$F$3:$F$228),ROW(DATABASE!$F$3:$F$228),0)),ROWS('FILTERED DATA'!$M$3:O48)),MATCH('FILTERED DATA'!E$2,DATABASE!$B$2:$AA$2,0))</f>
        <v>#NUM!</v>
      </c>
      <c r="F48" t="e">
        <f t="array" ref="F48">INDEX(DATABASE!$B$3:$Y$229,SMALL(IF(($B$3=DATABASE!$F$3:$F$228),MATCH(ROW(DATABASE!$F$3:$F$228),ROW(DATABASE!$F$3:$F$228),0)),ROWS('FILTERED DATA'!$M$3:P48)),MATCH('FILTERED DATA'!F$2,DATABASE!$B$2:$AA$2,0))</f>
        <v>#NUM!</v>
      </c>
      <c r="G48" t="e">
        <f t="array" ref="G48">INDEX(DATABASE!$B$3:$Y$229,SMALL(IF(($B$3=DATABASE!$F$3:$F$228),MATCH(ROW(DATABASE!$F$3:$F$228),ROW(DATABASE!$F$3:$F$228),0)),ROWS('FILTERED DATA'!$M$3:Q48)),MATCH('FILTERED DATA'!G$2,DATABASE!$B$2:$AA$2,0))</f>
        <v>#NUM!</v>
      </c>
      <c r="H48" t="e">
        <f t="array" ref="H48">INDEX(DATABASE!$B$3:$Y$229,SMALL(IF(($B$3=DATABASE!$F$3:$F$228),MATCH(ROW(DATABASE!$F$3:$F$228),ROW(DATABASE!$F$3:$F$228),0)),ROWS('FILTERED DATA'!$M$3:R48)),MATCH('FILTERED DATA'!H$2,DATABASE!$B$2:$AA$2,0))</f>
        <v>#NUM!</v>
      </c>
      <c r="I48" t="e">
        <f t="array" ref="I48">INDEX(DATABASE!$B$3:$Y$229,SMALL(IF(($B$3=DATABASE!$F$3:$F$228),MATCH(ROW(DATABASE!$F$3:$F$228),ROW(DATABASE!$F$3:$F$228),0)),ROWS('FILTERED DATA'!$M$3:S48)),MATCH('FILTERED DATA'!I$2,DATABASE!$B$2:$AA$2,0))</f>
        <v>#NUM!</v>
      </c>
      <c r="J48" t="e">
        <f t="array" ref="J48">INDEX(DATABASE!$B$3:$Y$229,SMALL(IF(($B$3=DATABASE!$F$3:$F$228),MATCH(ROW(DATABASE!$F$3:$F$228),ROW(DATABASE!$F$3:$F$228),0)),ROWS('FILTERED DATA'!$M$3:T48)),MATCH('FILTERED DATA'!J$2,DATABASE!$B$2:$AA$2,0))</f>
        <v>#NUM!</v>
      </c>
      <c r="K48" t="e">
        <f t="array" ref="K48">INDEX(DATABASE!$B$3:$Y$229,SMALL(IF(($B$3=DATABASE!$F$3:$F$228),MATCH(ROW(DATABASE!$F$3:$F$228),ROW(DATABASE!$F$3:$F$228),0)),ROWS('FILTERED DATA'!$M$3:U48)),MATCH('FILTERED DATA'!K$2,DATABASE!$B$2:$AA$2,0))</f>
        <v>#NUM!</v>
      </c>
      <c r="L48" t="e">
        <f t="array" ref="L48">INDEX(DATABASE!$B$3:$Y$229,SMALL(IF(($B$3=DATABASE!$F$3:$F$228),MATCH(ROW(DATABASE!$F$3:$F$228),ROW(DATABASE!$F$3:$F$228),0)),ROWS('FILTERED DATA'!$M$3:V48)),MATCH('FILTERED DATA'!L$2,DATABASE!$B$2:$AA$2,0))</f>
        <v>#NUM!</v>
      </c>
      <c r="M48" t="e">
        <f t="array" ref="M48">INDEX(DATABASE!$B$3:$Y$229,SMALL(IF(($B$3=DATABASE!$F$3:$F$228),MATCH(ROW(DATABASE!$F$3:$F$228),ROW(DATABASE!$F$3:$F$228),0)),ROWS('FILTERED DATA'!$M$3:W48)),MATCH('FILTERED DATA'!M$2,DATABASE!$B$2:$AA$2,0))</f>
        <v>#NUM!</v>
      </c>
      <c r="N48" t="e">
        <f t="array" ref="N48">INDEX(DATABASE!$B$3:$Y$229,SMALL(IF(($B$3=DATABASE!$F$3:$F$228),MATCH(ROW(DATABASE!$F$3:$F$228),ROW(DATABASE!$F$3:$F$228),0)),ROWS('FILTERED DATA'!$M$3:X48)),MATCH('FILTERED DATA'!N$2,DATABASE!$B$2:$AA$2,0))</f>
        <v>#NUM!</v>
      </c>
      <c r="O48" t="e">
        <f t="array" ref="O48">INDEX(DATABASE!$B$3:$Y$229,SMALL(IF(($B$3=DATABASE!$F$3:$F$228),MATCH(ROW(DATABASE!$F$3:$F$228),ROW(DATABASE!$F$3:$F$228),0)),ROWS('FILTERED DATA'!$M$3:Y48)),MATCH('FILTERED DATA'!O$2,DATABASE!$B$2:$AA$2,0))</f>
        <v>#NUM!</v>
      </c>
      <c r="P48" t="e">
        <f t="array" ref="P48">INDEX(DATABASE!$B$3:$Y$229,SMALL(IF(($B$3=DATABASE!$F$3:$F$228),MATCH(ROW(DATABASE!$F$3:$F$228),ROW(DATABASE!$F$3:$F$228),0)),ROWS('FILTERED DATA'!$M$3:Z48)),MATCH('FILTERED DATA'!P$2,DATABASE!$B$2:$AA$2,0))</f>
        <v>#NUM!</v>
      </c>
      <c r="Q48" t="e">
        <f t="array" ref="Q48">INDEX(DATABASE!$B$3:$Y$229,SMALL(IF(($B$3=DATABASE!$F$3:$F$228),MATCH(ROW(DATABASE!$F$3:$F$228),ROW(DATABASE!$F$3:$F$228),0)),ROWS('FILTERED DATA'!$M$3:AA48)),MATCH('FILTERED DATA'!Q$2,DATABASE!$B$2:$AA$2,0))</f>
        <v>#NUM!</v>
      </c>
      <c r="R48" t="e">
        <f t="array" ref="R48">INDEX(DATABASE!$B$3:$Y$229,SMALL(IF(($B$3=DATABASE!$F$3:$F$228),MATCH(ROW(DATABASE!$F$3:$F$228),ROW(DATABASE!$F$3:$F$228),0)),ROWS('FILTERED DATA'!$M$3:AB48)),MATCH('FILTERED DATA'!R$2,DATABASE!$B$2:$AA$2,0))</f>
        <v>#NUM!</v>
      </c>
      <c r="S48" t="e">
        <f t="array" ref="S48">INDEX(DATABASE!$B$3:$Y$229,SMALL(IF(($B$3=DATABASE!$F$3:$F$228),MATCH(ROW(DATABASE!$F$3:$F$228),ROW(DATABASE!$F$3:$F$228),0)),ROWS('FILTERED DATA'!$M$3:AC48)),MATCH('FILTERED DATA'!S$2,DATABASE!$B$2:$AA$2,0))</f>
        <v>#NUM!</v>
      </c>
    </row>
    <row r="49" spans="3:19" x14ac:dyDescent="0.35">
      <c r="C49" t="e">
        <f t="array" ref="C49">INDEX(DATABASE!$B$3:$Y$229,SMALL(IF(($B$3=DATABASE!$F$3:$F$228),MATCH(ROW(DATABASE!$F$3:$F$228),ROW(DATABASE!$F$3:$F$228),0)),ROWS('FILTERED DATA'!$M$3:M49)),MATCH('FILTERED DATA'!C$2,DATABASE!$B$2:$AA$2,0))</f>
        <v>#NUM!</v>
      </c>
      <c r="D49" t="e">
        <f t="array" ref="D49">INDEX(DATABASE!$B$3:$Y$229,SMALL(IF(($B$3=DATABASE!$F$3:$F$228),MATCH(ROW(DATABASE!$F$3:$F$228),ROW(DATABASE!$F$3:$F$228),0)),ROWS('FILTERED DATA'!$M$3:N49)),MATCH('FILTERED DATA'!D$2,DATABASE!$B$2:$AA$2,0))</f>
        <v>#NUM!</v>
      </c>
      <c r="E49" t="e">
        <f t="array" ref="E49">INDEX(DATABASE!$B$3:$Y$229,SMALL(IF(($B$3=DATABASE!$F$3:$F$228),MATCH(ROW(DATABASE!$F$3:$F$228),ROW(DATABASE!$F$3:$F$228),0)),ROWS('FILTERED DATA'!$M$3:O49)),MATCH('FILTERED DATA'!E$2,DATABASE!$B$2:$AA$2,0))</f>
        <v>#NUM!</v>
      </c>
      <c r="F49" t="e">
        <f t="array" ref="F49">INDEX(DATABASE!$B$3:$Y$229,SMALL(IF(($B$3=DATABASE!$F$3:$F$228),MATCH(ROW(DATABASE!$F$3:$F$228),ROW(DATABASE!$F$3:$F$228),0)),ROWS('FILTERED DATA'!$M$3:P49)),MATCH('FILTERED DATA'!F$2,DATABASE!$B$2:$AA$2,0))</f>
        <v>#NUM!</v>
      </c>
      <c r="G49" t="e">
        <f t="array" ref="G49">INDEX(DATABASE!$B$3:$Y$229,SMALL(IF(($B$3=DATABASE!$F$3:$F$228),MATCH(ROW(DATABASE!$F$3:$F$228),ROW(DATABASE!$F$3:$F$228),0)),ROWS('FILTERED DATA'!$M$3:Q49)),MATCH('FILTERED DATA'!G$2,DATABASE!$B$2:$AA$2,0))</f>
        <v>#NUM!</v>
      </c>
      <c r="H49" t="e">
        <f t="array" ref="H49">INDEX(DATABASE!$B$3:$Y$229,SMALL(IF(($B$3=DATABASE!$F$3:$F$228),MATCH(ROW(DATABASE!$F$3:$F$228),ROW(DATABASE!$F$3:$F$228),0)),ROWS('FILTERED DATA'!$M$3:R49)),MATCH('FILTERED DATA'!H$2,DATABASE!$B$2:$AA$2,0))</f>
        <v>#NUM!</v>
      </c>
      <c r="I49" t="e">
        <f t="array" ref="I49">INDEX(DATABASE!$B$3:$Y$229,SMALL(IF(($B$3=DATABASE!$F$3:$F$228),MATCH(ROW(DATABASE!$F$3:$F$228),ROW(DATABASE!$F$3:$F$228),0)),ROWS('FILTERED DATA'!$M$3:S49)),MATCH('FILTERED DATA'!I$2,DATABASE!$B$2:$AA$2,0))</f>
        <v>#NUM!</v>
      </c>
      <c r="J49" t="e">
        <f t="array" ref="J49">INDEX(DATABASE!$B$3:$Y$229,SMALL(IF(($B$3=DATABASE!$F$3:$F$228),MATCH(ROW(DATABASE!$F$3:$F$228),ROW(DATABASE!$F$3:$F$228),0)),ROWS('FILTERED DATA'!$M$3:T49)),MATCH('FILTERED DATA'!J$2,DATABASE!$B$2:$AA$2,0))</f>
        <v>#NUM!</v>
      </c>
      <c r="K49" t="e">
        <f t="array" ref="K49">INDEX(DATABASE!$B$3:$Y$229,SMALL(IF(($B$3=DATABASE!$F$3:$F$228),MATCH(ROW(DATABASE!$F$3:$F$228),ROW(DATABASE!$F$3:$F$228),0)),ROWS('FILTERED DATA'!$M$3:U49)),MATCH('FILTERED DATA'!K$2,DATABASE!$B$2:$AA$2,0))</f>
        <v>#NUM!</v>
      </c>
      <c r="L49" t="e">
        <f t="array" ref="L49">INDEX(DATABASE!$B$3:$Y$229,SMALL(IF(($B$3=DATABASE!$F$3:$F$228),MATCH(ROW(DATABASE!$F$3:$F$228),ROW(DATABASE!$F$3:$F$228),0)),ROWS('FILTERED DATA'!$M$3:V49)),MATCH('FILTERED DATA'!L$2,DATABASE!$B$2:$AA$2,0))</f>
        <v>#NUM!</v>
      </c>
      <c r="M49" t="e">
        <f t="array" ref="M49">INDEX(DATABASE!$B$3:$Y$229,SMALL(IF(($B$3=DATABASE!$F$3:$F$228),MATCH(ROW(DATABASE!$F$3:$F$228),ROW(DATABASE!$F$3:$F$228),0)),ROWS('FILTERED DATA'!$M$3:W49)),MATCH('FILTERED DATA'!M$2,DATABASE!$B$2:$AA$2,0))</f>
        <v>#NUM!</v>
      </c>
      <c r="N49" t="e">
        <f t="array" ref="N49">INDEX(DATABASE!$B$3:$Y$229,SMALL(IF(($B$3=DATABASE!$F$3:$F$228),MATCH(ROW(DATABASE!$F$3:$F$228),ROW(DATABASE!$F$3:$F$228),0)),ROWS('FILTERED DATA'!$M$3:X49)),MATCH('FILTERED DATA'!N$2,DATABASE!$B$2:$AA$2,0))</f>
        <v>#NUM!</v>
      </c>
      <c r="O49" t="e">
        <f t="array" ref="O49">INDEX(DATABASE!$B$3:$Y$229,SMALL(IF(($B$3=DATABASE!$F$3:$F$228),MATCH(ROW(DATABASE!$F$3:$F$228),ROW(DATABASE!$F$3:$F$228),0)),ROWS('FILTERED DATA'!$M$3:Y49)),MATCH('FILTERED DATA'!O$2,DATABASE!$B$2:$AA$2,0))</f>
        <v>#NUM!</v>
      </c>
      <c r="P49" t="e">
        <f t="array" ref="P49">INDEX(DATABASE!$B$3:$Y$229,SMALL(IF(($B$3=DATABASE!$F$3:$F$228),MATCH(ROW(DATABASE!$F$3:$F$228),ROW(DATABASE!$F$3:$F$228),0)),ROWS('FILTERED DATA'!$M$3:Z49)),MATCH('FILTERED DATA'!P$2,DATABASE!$B$2:$AA$2,0))</f>
        <v>#NUM!</v>
      </c>
      <c r="Q49" t="e">
        <f t="array" ref="Q49">INDEX(DATABASE!$B$3:$Y$229,SMALL(IF(($B$3=DATABASE!$F$3:$F$228),MATCH(ROW(DATABASE!$F$3:$F$228),ROW(DATABASE!$F$3:$F$228),0)),ROWS('FILTERED DATA'!$M$3:AA49)),MATCH('FILTERED DATA'!Q$2,DATABASE!$B$2:$AA$2,0))</f>
        <v>#NUM!</v>
      </c>
      <c r="R49" t="e">
        <f t="array" ref="R49">INDEX(DATABASE!$B$3:$Y$229,SMALL(IF(($B$3=DATABASE!$F$3:$F$228),MATCH(ROW(DATABASE!$F$3:$F$228),ROW(DATABASE!$F$3:$F$228),0)),ROWS('FILTERED DATA'!$M$3:AB49)),MATCH('FILTERED DATA'!R$2,DATABASE!$B$2:$AA$2,0))</f>
        <v>#NUM!</v>
      </c>
      <c r="S49" t="e">
        <f t="array" ref="S49">INDEX(DATABASE!$B$3:$Y$229,SMALL(IF(($B$3=DATABASE!$F$3:$F$228),MATCH(ROW(DATABASE!$F$3:$F$228),ROW(DATABASE!$F$3:$F$228),0)),ROWS('FILTERED DATA'!$M$3:AC49)),MATCH('FILTERED DATA'!S$2,DATABASE!$B$2:$AA$2,0))</f>
        <v>#NUM!</v>
      </c>
    </row>
    <row r="50" spans="3:19" x14ac:dyDescent="0.35">
      <c r="C50" t="e">
        <f t="array" ref="C50">INDEX(DATABASE!$B$3:$Y$229,SMALL(IF(($B$3=DATABASE!$F$3:$F$228),MATCH(ROW(DATABASE!$F$3:$F$228),ROW(DATABASE!$F$3:$F$228),0)),ROWS('FILTERED DATA'!$M$3:M50)),MATCH('FILTERED DATA'!C$2,DATABASE!$B$2:$AA$2,0))</f>
        <v>#NUM!</v>
      </c>
      <c r="D50" t="e">
        <f t="array" ref="D50">INDEX(DATABASE!$B$3:$Y$229,SMALL(IF(($B$3=DATABASE!$F$3:$F$228),MATCH(ROW(DATABASE!$F$3:$F$228),ROW(DATABASE!$F$3:$F$228),0)),ROWS('FILTERED DATA'!$M$3:N50)),MATCH('FILTERED DATA'!D$2,DATABASE!$B$2:$AA$2,0))</f>
        <v>#NUM!</v>
      </c>
      <c r="E50" t="e">
        <f t="array" ref="E50">INDEX(DATABASE!$B$3:$Y$229,SMALL(IF(($B$3=DATABASE!$F$3:$F$228),MATCH(ROW(DATABASE!$F$3:$F$228),ROW(DATABASE!$F$3:$F$228),0)),ROWS('FILTERED DATA'!$M$3:O50)),MATCH('FILTERED DATA'!E$2,DATABASE!$B$2:$AA$2,0))</f>
        <v>#NUM!</v>
      </c>
      <c r="F50" t="e">
        <f t="array" ref="F50">INDEX(DATABASE!$B$3:$Y$229,SMALL(IF(($B$3=DATABASE!$F$3:$F$228),MATCH(ROW(DATABASE!$F$3:$F$228),ROW(DATABASE!$F$3:$F$228),0)),ROWS('FILTERED DATA'!$M$3:P50)),MATCH('FILTERED DATA'!F$2,DATABASE!$B$2:$AA$2,0))</f>
        <v>#NUM!</v>
      </c>
      <c r="G50" t="e">
        <f t="array" ref="G50">INDEX(DATABASE!$B$3:$Y$229,SMALL(IF(($B$3=DATABASE!$F$3:$F$228),MATCH(ROW(DATABASE!$F$3:$F$228),ROW(DATABASE!$F$3:$F$228),0)),ROWS('FILTERED DATA'!$M$3:Q50)),MATCH('FILTERED DATA'!G$2,DATABASE!$B$2:$AA$2,0))</f>
        <v>#NUM!</v>
      </c>
      <c r="H50" t="e">
        <f t="array" ref="H50">INDEX(DATABASE!$B$3:$Y$229,SMALL(IF(($B$3=DATABASE!$F$3:$F$228),MATCH(ROW(DATABASE!$F$3:$F$228),ROW(DATABASE!$F$3:$F$228),0)),ROWS('FILTERED DATA'!$M$3:R50)),MATCH('FILTERED DATA'!H$2,DATABASE!$B$2:$AA$2,0))</f>
        <v>#NUM!</v>
      </c>
      <c r="I50" t="e">
        <f t="array" ref="I50">INDEX(DATABASE!$B$3:$Y$229,SMALL(IF(($B$3=DATABASE!$F$3:$F$228),MATCH(ROW(DATABASE!$F$3:$F$228),ROW(DATABASE!$F$3:$F$228),0)),ROWS('FILTERED DATA'!$M$3:S50)),MATCH('FILTERED DATA'!I$2,DATABASE!$B$2:$AA$2,0))</f>
        <v>#NUM!</v>
      </c>
      <c r="J50" t="e">
        <f t="array" ref="J50">INDEX(DATABASE!$B$3:$Y$229,SMALL(IF(($B$3=DATABASE!$F$3:$F$228),MATCH(ROW(DATABASE!$F$3:$F$228),ROW(DATABASE!$F$3:$F$228),0)),ROWS('FILTERED DATA'!$M$3:T50)),MATCH('FILTERED DATA'!J$2,DATABASE!$B$2:$AA$2,0))</f>
        <v>#NUM!</v>
      </c>
      <c r="K50" t="e">
        <f t="array" ref="K50">INDEX(DATABASE!$B$3:$Y$229,SMALL(IF(($B$3=DATABASE!$F$3:$F$228),MATCH(ROW(DATABASE!$F$3:$F$228),ROW(DATABASE!$F$3:$F$228),0)),ROWS('FILTERED DATA'!$M$3:U50)),MATCH('FILTERED DATA'!K$2,DATABASE!$B$2:$AA$2,0))</f>
        <v>#NUM!</v>
      </c>
      <c r="L50" t="e">
        <f t="array" ref="L50">INDEX(DATABASE!$B$3:$Y$229,SMALL(IF(($B$3=DATABASE!$F$3:$F$228),MATCH(ROW(DATABASE!$F$3:$F$228),ROW(DATABASE!$F$3:$F$228),0)),ROWS('FILTERED DATA'!$M$3:V50)),MATCH('FILTERED DATA'!L$2,DATABASE!$B$2:$AA$2,0))</f>
        <v>#NUM!</v>
      </c>
      <c r="M50" t="e">
        <f t="array" ref="M50">INDEX(DATABASE!$B$3:$Y$229,SMALL(IF(($B$3=DATABASE!$F$3:$F$228),MATCH(ROW(DATABASE!$F$3:$F$228),ROW(DATABASE!$F$3:$F$228),0)),ROWS('FILTERED DATA'!$M$3:W50)),MATCH('FILTERED DATA'!M$2,DATABASE!$B$2:$AA$2,0))</f>
        <v>#NUM!</v>
      </c>
      <c r="N50" t="e">
        <f t="array" ref="N50">INDEX(DATABASE!$B$3:$Y$229,SMALL(IF(($B$3=DATABASE!$F$3:$F$228),MATCH(ROW(DATABASE!$F$3:$F$228),ROW(DATABASE!$F$3:$F$228),0)),ROWS('FILTERED DATA'!$M$3:X50)),MATCH('FILTERED DATA'!N$2,DATABASE!$B$2:$AA$2,0))</f>
        <v>#NUM!</v>
      </c>
      <c r="O50" t="e">
        <f t="array" ref="O50">INDEX(DATABASE!$B$3:$Y$229,SMALL(IF(($B$3=DATABASE!$F$3:$F$228),MATCH(ROW(DATABASE!$F$3:$F$228),ROW(DATABASE!$F$3:$F$228),0)),ROWS('FILTERED DATA'!$M$3:Y50)),MATCH('FILTERED DATA'!O$2,DATABASE!$B$2:$AA$2,0))</f>
        <v>#NUM!</v>
      </c>
      <c r="P50" t="e">
        <f t="array" ref="P50">INDEX(DATABASE!$B$3:$Y$229,SMALL(IF(($B$3=DATABASE!$F$3:$F$228),MATCH(ROW(DATABASE!$F$3:$F$228),ROW(DATABASE!$F$3:$F$228),0)),ROWS('FILTERED DATA'!$M$3:Z50)),MATCH('FILTERED DATA'!P$2,DATABASE!$B$2:$AA$2,0))</f>
        <v>#NUM!</v>
      </c>
      <c r="Q50" t="e">
        <f t="array" ref="Q50">INDEX(DATABASE!$B$3:$Y$229,SMALL(IF(($B$3=DATABASE!$F$3:$F$228),MATCH(ROW(DATABASE!$F$3:$F$228),ROW(DATABASE!$F$3:$F$228),0)),ROWS('FILTERED DATA'!$M$3:AA50)),MATCH('FILTERED DATA'!Q$2,DATABASE!$B$2:$AA$2,0))</f>
        <v>#NUM!</v>
      </c>
      <c r="R50" t="e">
        <f t="array" ref="R50">INDEX(DATABASE!$B$3:$Y$229,SMALL(IF(($B$3=DATABASE!$F$3:$F$228),MATCH(ROW(DATABASE!$F$3:$F$228),ROW(DATABASE!$F$3:$F$228),0)),ROWS('FILTERED DATA'!$M$3:AB50)),MATCH('FILTERED DATA'!R$2,DATABASE!$B$2:$AA$2,0))</f>
        <v>#NUM!</v>
      </c>
      <c r="S50" t="e">
        <f t="array" ref="S50">INDEX(DATABASE!$B$3:$Y$229,SMALL(IF(($B$3=DATABASE!$F$3:$F$228),MATCH(ROW(DATABASE!$F$3:$F$228),ROW(DATABASE!$F$3:$F$228),0)),ROWS('FILTERED DATA'!$M$3:AC50)),MATCH('FILTERED DATA'!S$2,DATABASE!$B$2:$AA$2,0))</f>
        <v>#NUM!</v>
      </c>
    </row>
    <row r="51" spans="3:19" x14ac:dyDescent="0.35">
      <c r="C51" t="e">
        <f t="array" ref="C51">INDEX(DATABASE!$B$3:$Y$229,SMALL(IF(($B$3=DATABASE!$F$3:$F$228),MATCH(ROW(DATABASE!$F$3:$F$228),ROW(DATABASE!$F$3:$F$228),0)),ROWS('FILTERED DATA'!$M$3:M51)),MATCH('FILTERED DATA'!C$2,DATABASE!$B$2:$AA$2,0))</f>
        <v>#NUM!</v>
      </c>
      <c r="D51" t="e">
        <f t="array" ref="D51">INDEX(DATABASE!$B$3:$Y$229,SMALL(IF(($B$3=DATABASE!$F$3:$F$228),MATCH(ROW(DATABASE!$F$3:$F$228),ROW(DATABASE!$F$3:$F$228),0)),ROWS('FILTERED DATA'!$M$3:N51)),MATCH('FILTERED DATA'!D$2,DATABASE!$B$2:$AA$2,0))</f>
        <v>#NUM!</v>
      </c>
      <c r="E51" t="e">
        <f t="array" ref="E51">INDEX(DATABASE!$B$3:$Y$229,SMALL(IF(($B$3=DATABASE!$F$3:$F$228),MATCH(ROW(DATABASE!$F$3:$F$228),ROW(DATABASE!$F$3:$F$228),0)),ROWS('FILTERED DATA'!$M$3:O51)),MATCH('FILTERED DATA'!E$2,DATABASE!$B$2:$AA$2,0))</f>
        <v>#NUM!</v>
      </c>
      <c r="F51" t="e">
        <f t="array" ref="F51">INDEX(DATABASE!$B$3:$Y$229,SMALL(IF(($B$3=DATABASE!$F$3:$F$228),MATCH(ROW(DATABASE!$F$3:$F$228),ROW(DATABASE!$F$3:$F$228),0)),ROWS('FILTERED DATA'!$M$3:P51)),MATCH('FILTERED DATA'!F$2,DATABASE!$B$2:$AA$2,0))</f>
        <v>#NUM!</v>
      </c>
      <c r="G51" t="e">
        <f t="array" ref="G51">INDEX(DATABASE!$B$3:$Y$229,SMALL(IF(($B$3=DATABASE!$F$3:$F$228),MATCH(ROW(DATABASE!$F$3:$F$228),ROW(DATABASE!$F$3:$F$228),0)),ROWS('FILTERED DATA'!$M$3:Q51)),MATCH('FILTERED DATA'!G$2,DATABASE!$B$2:$AA$2,0))</f>
        <v>#NUM!</v>
      </c>
      <c r="H51" t="e">
        <f t="array" ref="H51">INDEX(DATABASE!$B$3:$Y$229,SMALL(IF(($B$3=DATABASE!$F$3:$F$228),MATCH(ROW(DATABASE!$F$3:$F$228),ROW(DATABASE!$F$3:$F$228),0)),ROWS('FILTERED DATA'!$M$3:R51)),MATCH('FILTERED DATA'!H$2,DATABASE!$B$2:$AA$2,0))</f>
        <v>#NUM!</v>
      </c>
      <c r="I51" t="e">
        <f t="array" ref="I51">INDEX(DATABASE!$B$3:$Y$229,SMALL(IF(($B$3=DATABASE!$F$3:$F$228),MATCH(ROW(DATABASE!$F$3:$F$228),ROW(DATABASE!$F$3:$F$228),0)),ROWS('FILTERED DATA'!$M$3:S51)),MATCH('FILTERED DATA'!I$2,DATABASE!$B$2:$AA$2,0))</f>
        <v>#NUM!</v>
      </c>
      <c r="J51" t="e">
        <f t="array" ref="J51">INDEX(DATABASE!$B$3:$Y$229,SMALL(IF(($B$3=DATABASE!$F$3:$F$228),MATCH(ROW(DATABASE!$F$3:$F$228),ROW(DATABASE!$F$3:$F$228),0)),ROWS('FILTERED DATA'!$M$3:T51)),MATCH('FILTERED DATA'!J$2,DATABASE!$B$2:$AA$2,0))</f>
        <v>#NUM!</v>
      </c>
      <c r="K51" t="e">
        <f t="array" ref="K51">INDEX(DATABASE!$B$3:$Y$229,SMALL(IF(($B$3=DATABASE!$F$3:$F$228),MATCH(ROW(DATABASE!$F$3:$F$228),ROW(DATABASE!$F$3:$F$228),0)),ROWS('FILTERED DATA'!$M$3:U51)),MATCH('FILTERED DATA'!K$2,DATABASE!$B$2:$AA$2,0))</f>
        <v>#NUM!</v>
      </c>
      <c r="L51" t="e">
        <f t="array" ref="L51">INDEX(DATABASE!$B$3:$Y$229,SMALL(IF(($B$3=DATABASE!$F$3:$F$228),MATCH(ROW(DATABASE!$F$3:$F$228),ROW(DATABASE!$F$3:$F$228),0)),ROWS('FILTERED DATA'!$M$3:V51)),MATCH('FILTERED DATA'!L$2,DATABASE!$B$2:$AA$2,0))</f>
        <v>#NUM!</v>
      </c>
      <c r="M51" t="e">
        <f t="array" ref="M51">INDEX(DATABASE!$B$3:$Y$229,SMALL(IF(($B$3=DATABASE!$F$3:$F$228),MATCH(ROW(DATABASE!$F$3:$F$228),ROW(DATABASE!$F$3:$F$228),0)),ROWS('FILTERED DATA'!$M$3:W51)),MATCH('FILTERED DATA'!M$2,DATABASE!$B$2:$AA$2,0))</f>
        <v>#NUM!</v>
      </c>
      <c r="N51" t="e">
        <f t="array" ref="N51">INDEX(DATABASE!$B$3:$Y$229,SMALL(IF(($B$3=DATABASE!$F$3:$F$228),MATCH(ROW(DATABASE!$F$3:$F$228),ROW(DATABASE!$F$3:$F$228),0)),ROWS('FILTERED DATA'!$M$3:X51)),MATCH('FILTERED DATA'!N$2,DATABASE!$B$2:$AA$2,0))</f>
        <v>#NUM!</v>
      </c>
      <c r="O51" t="e">
        <f t="array" ref="O51">INDEX(DATABASE!$B$3:$Y$229,SMALL(IF(($B$3=DATABASE!$F$3:$F$228),MATCH(ROW(DATABASE!$F$3:$F$228),ROW(DATABASE!$F$3:$F$228),0)),ROWS('FILTERED DATA'!$M$3:Y51)),MATCH('FILTERED DATA'!O$2,DATABASE!$B$2:$AA$2,0))</f>
        <v>#NUM!</v>
      </c>
      <c r="P51" t="e">
        <f t="array" ref="P51">INDEX(DATABASE!$B$3:$Y$229,SMALL(IF(($B$3=DATABASE!$F$3:$F$228),MATCH(ROW(DATABASE!$F$3:$F$228),ROW(DATABASE!$F$3:$F$228),0)),ROWS('FILTERED DATA'!$M$3:Z51)),MATCH('FILTERED DATA'!P$2,DATABASE!$B$2:$AA$2,0))</f>
        <v>#NUM!</v>
      </c>
      <c r="Q51" t="e">
        <f t="array" ref="Q51">INDEX(DATABASE!$B$3:$Y$229,SMALL(IF(($B$3=DATABASE!$F$3:$F$228),MATCH(ROW(DATABASE!$F$3:$F$228),ROW(DATABASE!$F$3:$F$228),0)),ROWS('FILTERED DATA'!$M$3:AA51)),MATCH('FILTERED DATA'!Q$2,DATABASE!$B$2:$AA$2,0))</f>
        <v>#NUM!</v>
      </c>
      <c r="R51" t="e">
        <f t="array" ref="R51">INDEX(DATABASE!$B$3:$Y$229,SMALL(IF(($B$3=DATABASE!$F$3:$F$228),MATCH(ROW(DATABASE!$F$3:$F$228),ROW(DATABASE!$F$3:$F$228),0)),ROWS('FILTERED DATA'!$M$3:AB51)),MATCH('FILTERED DATA'!R$2,DATABASE!$B$2:$AA$2,0))</f>
        <v>#NUM!</v>
      </c>
      <c r="S51" t="e">
        <f t="array" ref="S51">INDEX(DATABASE!$B$3:$Y$229,SMALL(IF(($B$3=DATABASE!$F$3:$F$228),MATCH(ROW(DATABASE!$F$3:$F$228),ROW(DATABASE!$F$3:$F$228),0)),ROWS('FILTERED DATA'!$M$3:AC51)),MATCH('FILTERED DATA'!S$2,DATABASE!$B$2:$AA$2,0))</f>
        <v>#NUM!</v>
      </c>
    </row>
    <row r="52" spans="3:19" x14ac:dyDescent="0.35">
      <c r="C52" t="e">
        <f t="array" ref="C52">INDEX(DATABASE!$B$3:$Y$229,SMALL(IF(($B$3=DATABASE!$F$3:$F$228),MATCH(ROW(DATABASE!$F$3:$F$228),ROW(DATABASE!$F$3:$F$228),0)),ROWS('FILTERED DATA'!$M$3:M52)),MATCH('FILTERED DATA'!C$2,DATABASE!$B$2:$AA$2,0))</f>
        <v>#NUM!</v>
      </c>
      <c r="D52" t="e">
        <f t="array" ref="D52">INDEX(DATABASE!$B$3:$Y$229,SMALL(IF(($B$3=DATABASE!$F$3:$F$228),MATCH(ROW(DATABASE!$F$3:$F$228),ROW(DATABASE!$F$3:$F$228),0)),ROWS('FILTERED DATA'!$M$3:N52)),MATCH('FILTERED DATA'!D$2,DATABASE!$B$2:$AA$2,0))</f>
        <v>#NUM!</v>
      </c>
      <c r="E52" t="e">
        <f t="array" ref="E52">INDEX(DATABASE!$B$3:$Y$229,SMALL(IF(($B$3=DATABASE!$F$3:$F$228),MATCH(ROW(DATABASE!$F$3:$F$228),ROW(DATABASE!$F$3:$F$228),0)),ROWS('FILTERED DATA'!$M$3:O52)),MATCH('FILTERED DATA'!E$2,DATABASE!$B$2:$AA$2,0))</f>
        <v>#NUM!</v>
      </c>
      <c r="F52" t="e">
        <f t="array" ref="F52">INDEX(DATABASE!$B$3:$Y$229,SMALL(IF(($B$3=DATABASE!$F$3:$F$228),MATCH(ROW(DATABASE!$F$3:$F$228),ROW(DATABASE!$F$3:$F$228),0)),ROWS('FILTERED DATA'!$M$3:P52)),MATCH('FILTERED DATA'!F$2,DATABASE!$B$2:$AA$2,0))</f>
        <v>#NUM!</v>
      </c>
      <c r="G52" t="e">
        <f t="array" ref="G52">INDEX(DATABASE!$B$3:$Y$229,SMALL(IF(($B$3=DATABASE!$F$3:$F$228),MATCH(ROW(DATABASE!$F$3:$F$228),ROW(DATABASE!$F$3:$F$228),0)),ROWS('FILTERED DATA'!$M$3:Q52)),MATCH('FILTERED DATA'!G$2,DATABASE!$B$2:$AA$2,0))</f>
        <v>#NUM!</v>
      </c>
      <c r="H52" t="e">
        <f t="array" ref="H52">INDEX(DATABASE!$B$3:$Y$229,SMALL(IF(($B$3=DATABASE!$F$3:$F$228),MATCH(ROW(DATABASE!$F$3:$F$228),ROW(DATABASE!$F$3:$F$228),0)),ROWS('FILTERED DATA'!$M$3:R52)),MATCH('FILTERED DATA'!H$2,DATABASE!$B$2:$AA$2,0))</f>
        <v>#NUM!</v>
      </c>
      <c r="I52" t="e">
        <f t="array" ref="I52">INDEX(DATABASE!$B$3:$Y$229,SMALL(IF(($B$3=DATABASE!$F$3:$F$228),MATCH(ROW(DATABASE!$F$3:$F$228),ROW(DATABASE!$F$3:$F$228),0)),ROWS('FILTERED DATA'!$M$3:S52)),MATCH('FILTERED DATA'!I$2,DATABASE!$B$2:$AA$2,0))</f>
        <v>#NUM!</v>
      </c>
      <c r="J52" t="e">
        <f t="array" ref="J52">INDEX(DATABASE!$B$3:$Y$229,SMALL(IF(($B$3=DATABASE!$F$3:$F$228),MATCH(ROW(DATABASE!$F$3:$F$228),ROW(DATABASE!$F$3:$F$228),0)),ROWS('FILTERED DATA'!$M$3:T52)),MATCH('FILTERED DATA'!J$2,DATABASE!$B$2:$AA$2,0))</f>
        <v>#NUM!</v>
      </c>
      <c r="K52" t="e">
        <f t="array" ref="K52">INDEX(DATABASE!$B$3:$Y$229,SMALL(IF(($B$3=DATABASE!$F$3:$F$228),MATCH(ROW(DATABASE!$F$3:$F$228),ROW(DATABASE!$F$3:$F$228),0)),ROWS('FILTERED DATA'!$M$3:U52)),MATCH('FILTERED DATA'!K$2,DATABASE!$B$2:$AA$2,0))</f>
        <v>#NUM!</v>
      </c>
      <c r="L52" t="e">
        <f t="array" ref="L52">INDEX(DATABASE!$B$3:$Y$229,SMALL(IF(($B$3=DATABASE!$F$3:$F$228),MATCH(ROW(DATABASE!$F$3:$F$228),ROW(DATABASE!$F$3:$F$228),0)),ROWS('FILTERED DATA'!$M$3:V52)),MATCH('FILTERED DATA'!L$2,DATABASE!$B$2:$AA$2,0))</f>
        <v>#NUM!</v>
      </c>
      <c r="M52" t="e">
        <f t="array" ref="M52">INDEX(DATABASE!$B$3:$Y$229,SMALL(IF(($B$3=DATABASE!$F$3:$F$228),MATCH(ROW(DATABASE!$F$3:$F$228),ROW(DATABASE!$F$3:$F$228),0)),ROWS('FILTERED DATA'!$M$3:W52)),MATCH('FILTERED DATA'!M$2,DATABASE!$B$2:$AA$2,0))</f>
        <v>#NUM!</v>
      </c>
      <c r="N52" t="e">
        <f t="array" ref="N52">INDEX(DATABASE!$B$3:$Y$229,SMALL(IF(($B$3=DATABASE!$F$3:$F$228),MATCH(ROW(DATABASE!$F$3:$F$228),ROW(DATABASE!$F$3:$F$228),0)),ROWS('FILTERED DATA'!$M$3:X52)),MATCH('FILTERED DATA'!N$2,DATABASE!$B$2:$AA$2,0))</f>
        <v>#NUM!</v>
      </c>
      <c r="O52" t="e">
        <f t="array" ref="O52">INDEX(DATABASE!$B$3:$Y$229,SMALL(IF(($B$3=DATABASE!$F$3:$F$228),MATCH(ROW(DATABASE!$F$3:$F$228),ROW(DATABASE!$F$3:$F$228),0)),ROWS('FILTERED DATA'!$M$3:Y52)),MATCH('FILTERED DATA'!O$2,DATABASE!$B$2:$AA$2,0))</f>
        <v>#NUM!</v>
      </c>
      <c r="P52" t="e">
        <f t="array" ref="P52">INDEX(DATABASE!$B$3:$Y$229,SMALL(IF(($B$3=DATABASE!$F$3:$F$228),MATCH(ROW(DATABASE!$F$3:$F$228),ROW(DATABASE!$F$3:$F$228),0)),ROWS('FILTERED DATA'!$M$3:Z52)),MATCH('FILTERED DATA'!P$2,DATABASE!$B$2:$AA$2,0))</f>
        <v>#NUM!</v>
      </c>
      <c r="Q52" t="e">
        <f t="array" ref="Q52">INDEX(DATABASE!$B$3:$Y$229,SMALL(IF(($B$3=DATABASE!$F$3:$F$228),MATCH(ROW(DATABASE!$F$3:$F$228),ROW(DATABASE!$F$3:$F$228),0)),ROWS('FILTERED DATA'!$M$3:AA52)),MATCH('FILTERED DATA'!Q$2,DATABASE!$B$2:$AA$2,0))</f>
        <v>#NUM!</v>
      </c>
      <c r="R52" t="e">
        <f t="array" ref="R52">INDEX(DATABASE!$B$3:$Y$229,SMALL(IF(($B$3=DATABASE!$F$3:$F$228),MATCH(ROW(DATABASE!$F$3:$F$228),ROW(DATABASE!$F$3:$F$228),0)),ROWS('FILTERED DATA'!$M$3:AB52)),MATCH('FILTERED DATA'!R$2,DATABASE!$B$2:$AA$2,0))</f>
        <v>#NUM!</v>
      </c>
      <c r="S52" t="e">
        <f t="array" ref="S52">INDEX(DATABASE!$B$3:$Y$229,SMALL(IF(($B$3=DATABASE!$F$3:$F$228),MATCH(ROW(DATABASE!$F$3:$F$228),ROW(DATABASE!$F$3:$F$228),0)),ROWS('FILTERED DATA'!$M$3:AC52)),MATCH('FILTERED DATA'!S$2,DATABASE!$B$2:$AA$2,0))</f>
        <v>#NUM!</v>
      </c>
    </row>
    <row r="53" spans="3:19" x14ac:dyDescent="0.35">
      <c r="C53" t="e">
        <f t="array" ref="C53">INDEX(DATABASE!$B$3:$Y$229,SMALL(IF(($B$3=DATABASE!$F$3:$F$228),MATCH(ROW(DATABASE!$F$3:$F$228),ROW(DATABASE!$F$3:$F$228),0)),ROWS('FILTERED DATA'!$M$3:M53)),MATCH('FILTERED DATA'!C$2,DATABASE!$B$2:$AA$2,0))</f>
        <v>#NUM!</v>
      </c>
      <c r="D53" t="e">
        <f t="array" ref="D53">INDEX(DATABASE!$B$3:$Y$229,SMALL(IF(($B$3=DATABASE!$F$3:$F$228),MATCH(ROW(DATABASE!$F$3:$F$228),ROW(DATABASE!$F$3:$F$228),0)),ROWS('FILTERED DATA'!$M$3:N53)),MATCH('FILTERED DATA'!D$2,DATABASE!$B$2:$AA$2,0))</f>
        <v>#NUM!</v>
      </c>
      <c r="E53" t="e">
        <f t="array" ref="E53">INDEX(DATABASE!$B$3:$Y$229,SMALL(IF(($B$3=DATABASE!$F$3:$F$228),MATCH(ROW(DATABASE!$F$3:$F$228),ROW(DATABASE!$F$3:$F$228),0)),ROWS('FILTERED DATA'!$M$3:O53)),MATCH('FILTERED DATA'!E$2,DATABASE!$B$2:$AA$2,0))</f>
        <v>#NUM!</v>
      </c>
      <c r="F53" t="e">
        <f t="array" ref="F53">INDEX(DATABASE!$B$3:$Y$229,SMALL(IF(($B$3=DATABASE!$F$3:$F$228),MATCH(ROW(DATABASE!$F$3:$F$228),ROW(DATABASE!$F$3:$F$228),0)),ROWS('FILTERED DATA'!$M$3:P53)),MATCH('FILTERED DATA'!F$2,DATABASE!$B$2:$AA$2,0))</f>
        <v>#NUM!</v>
      </c>
      <c r="G53" t="e">
        <f t="array" ref="G53">INDEX(DATABASE!$B$3:$Y$229,SMALL(IF(($B$3=DATABASE!$F$3:$F$228),MATCH(ROW(DATABASE!$F$3:$F$228),ROW(DATABASE!$F$3:$F$228),0)),ROWS('FILTERED DATA'!$M$3:Q53)),MATCH('FILTERED DATA'!G$2,DATABASE!$B$2:$AA$2,0))</f>
        <v>#NUM!</v>
      </c>
      <c r="H53" t="e">
        <f t="array" ref="H53">INDEX(DATABASE!$B$3:$Y$229,SMALL(IF(($B$3=DATABASE!$F$3:$F$228),MATCH(ROW(DATABASE!$F$3:$F$228),ROW(DATABASE!$F$3:$F$228),0)),ROWS('FILTERED DATA'!$M$3:R53)),MATCH('FILTERED DATA'!H$2,DATABASE!$B$2:$AA$2,0))</f>
        <v>#NUM!</v>
      </c>
      <c r="I53" t="e">
        <f t="array" ref="I53">INDEX(DATABASE!$B$3:$Y$229,SMALL(IF(($B$3=DATABASE!$F$3:$F$228),MATCH(ROW(DATABASE!$F$3:$F$228),ROW(DATABASE!$F$3:$F$228),0)),ROWS('FILTERED DATA'!$M$3:S53)),MATCH('FILTERED DATA'!I$2,DATABASE!$B$2:$AA$2,0))</f>
        <v>#NUM!</v>
      </c>
      <c r="J53" t="e">
        <f t="array" ref="J53">INDEX(DATABASE!$B$3:$Y$229,SMALL(IF(($B$3=DATABASE!$F$3:$F$228),MATCH(ROW(DATABASE!$F$3:$F$228),ROW(DATABASE!$F$3:$F$228),0)),ROWS('FILTERED DATA'!$M$3:T53)),MATCH('FILTERED DATA'!J$2,DATABASE!$B$2:$AA$2,0))</f>
        <v>#NUM!</v>
      </c>
      <c r="K53" t="e">
        <f t="array" ref="K53">INDEX(DATABASE!$B$3:$Y$229,SMALL(IF(($B$3=DATABASE!$F$3:$F$228),MATCH(ROW(DATABASE!$F$3:$F$228),ROW(DATABASE!$F$3:$F$228),0)),ROWS('FILTERED DATA'!$M$3:U53)),MATCH('FILTERED DATA'!K$2,DATABASE!$B$2:$AA$2,0))</f>
        <v>#NUM!</v>
      </c>
      <c r="L53" t="e">
        <f t="array" ref="L53">INDEX(DATABASE!$B$3:$Y$229,SMALL(IF(($B$3=DATABASE!$F$3:$F$228),MATCH(ROW(DATABASE!$F$3:$F$228),ROW(DATABASE!$F$3:$F$228),0)),ROWS('FILTERED DATA'!$M$3:V53)),MATCH('FILTERED DATA'!L$2,DATABASE!$B$2:$AA$2,0))</f>
        <v>#NUM!</v>
      </c>
      <c r="M53" t="e">
        <f t="array" ref="M53">INDEX(DATABASE!$B$3:$Y$229,SMALL(IF(($B$3=DATABASE!$F$3:$F$228),MATCH(ROW(DATABASE!$F$3:$F$228),ROW(DATABASE!$F$3:$F$228),0)),ROWS('FILTERED DATA'!$M$3:W53)),MATCH('FILTERED DATA'!M$2,DATABASE!$B$2:$AA$2,0))</f>
        <v>#NUM!</v>
      </c>
      <c r="N53" t="e">
        <f t="array" ref="N53">INDEX(DATABASE!$B$3:$Y$229,SMALL(IF(($B$3=DATABASE!$F$3:$F$228),MATCH(ROW(DATABASE!$F$3:$F$228),ROW(DATABASE!$F$3:$F$228),0)),ROWS('FILTERED DATA'!$M$3:X53)),MATCH('FILTERED DATA'!N$2,DATABASE!$B$2:$AA$2,0))</f>
        <v>#NUM!</v>
      </c>
      <c r="O53" t="e">
        <f t="array" ref="O53">INDEX(DATABASE!$B$3:$Y$229,SMALL(IF(($B$3=DATABASE!$F$3:$F$228),MATCH(ROW(DATABASE!$F$3:$F$228),ROW(DATABASE!$F$3:$F$228),0)),ROWS('FILTERED DATA'!$M$3:Y53)),MATCH('FILTERED DATA'!O$2,DATABASE!$B$2:$AA$2,0))</f>
        <v>#NUM!</v>
      </c>
      <c r="P53" t="e">
        <f t="array" ref="P53">INDEX(DATABASE!$B$3:$Y$229,SMALL(IF(($B$3=DATABASE!$F$3:$F$228),MATCH(ROW(DATABASE!$F$3:$F$228),ROW(DATABASE!$F$3:$F$228),0)),ROWS('FILTERED DATA'!$M$3:Z53)),MATCH('FILTERED DATA'!P$2,DATABASE!$B$2:$AA$2,0))</f>
        <v>#NUM!</v>
      </c>
      <c r="Q53" t="e">
        <f t="array" ref="Q53">INDEX(DATABASE!$B$3:$Y$229,SMALL(IF(($B$3=DATABASE!$F$3:$F$228),MATCH(ROW(DATABASE!$F$3:$F$228),ROW(DATABASE!$F$3:$F$228),0)),ROWS('FILTERED DATA'!$M$3:AA53)),MATCH('FILTERED DATA'!Q$2,DATABASE!$B$2:$AA$2,0))</f>
        <v>#NUM!</v>
      </c>
      <c r="R53" t="e">
        <f t="array" ref="R53">INDEX(DATABASE!$B$3:$Y$229,SMALL(IF(($B$3=DATABASE!$F$3:$F$228),MATCH(ROW(DATABASE!$F$3:$F$228),ROW(DATABASE!$F$3:$F$228),0)),ROWS('FILTERED DATA'!$M$3:AB53)),MATCH('FILTERED DATA'!R$2,DATABASE!$B$2:$AA$2,0))</f>
        <v>#NUM!</v>
      </c>
      <c r="S53" t="e">
        <f t="array" ref="S53">INDEX(DATABASE!$B$3:$Y$229,SMALL(IF(($B$3=DATABASE!$F$3:$F$228),MATCH(ROW(DATABASE!$F$3:$F$228),ROW(DATABASE!$F$3:$F$228),0)),ROWS('FILTERED DATA'!$M$3:AC53)),MATCH('FILTERED DATA'!S$2,DATABASE!$B$2:$AA$2,0))</f>
        <v>#NUM!</v>
      </c>
    </row>
    <row r="54" spans="3:19" x14ac:dyDescent="0.35">
      <c r="C54" t="e">
        <f t="array" ref="C54">INDEX(DATABASE!$B$3:$Y$229,SMALL(IF(($B$3=DATABASE!$F$3:$F$228),MATCH(ROW(DATABASE!$F$3:$F$228),ROW(DATABASE!$F$3:$F$228),0)),ROWS('FILTERED DATA'!$M$3:M54)),MATCH('FILTERED DATA'!C$2,DATABASE!$B$2:$AA$2,0))</f>
        <v>#NUM!</v>
      </c>
      <c r="D54" t="e">
        <f t="array" ref="D54">INDEX(DATABASE!$B$3:$Y$229,SMALL(IF(($B$3=DATABASE!$F$3:$F$228),MATCH(ROW(DATABASE!$F$3:$F$228),ROW(DATABASE!$F$3:$F$228),0)),ROWS('FILTERED DATA'!$M$3:N54)),MATCH('FILTERED DATA'!D$2,DATABASE!$B$2:$AA$2,0))</f>
        <v>#NUM!</v>
      </c>
      <c r="E54" t="e">
        <f t="array" ref="E54">INDEX(DATABASE!$B$3:$Y$229,SMALL(IF(($B$3=DATABASE!$F$3:$F$228),MATCH(ROW(DATABASE!$F$3:$F$228),ROW(DATABASE!$F$3:$F$228),0)),ROWS('FILTERED DATA'!$M$3:O54)),MATCH('FILTERED DATA'!E$2,DATABASE!$B$2:$AA$2,0))</f>
        <v>#NUM!</v>
      </c>
      <c r="F54" t="e">
        <f t="array" ref="F54">INDEX(DATABASE!$B$3:$Y$229,SMALL(IF(($B$3=DATABASE!$F$3:$F$228),MATCH(ROW(DATABASE!$F$3:$F$228),ROW(DATABASE!$F$3:$F$228),0)),ROWS('FILTERED DATA'!$M$3:P54)),MATCH('FILTERED DATA'!F$2,DATABASE!$B$2:$AA$2,0))</f>
        <v>#NUM!</v>
      </c>
      <c r="G54" t="e">
        <f t="array" ref="G54">INDEX(DATABASE!$B$3:$Y$229,SMALL(IF(($B$3=DATABASE!$F$3:$F$228),MATCH(ROW(DATABASE!$F$3:$F$228),ROW(DATABASE!$F$3:$F$228),0)),ROWS('FILTERED DATA'!$M$3:Q54)),MATCH('FILTERED DATA'!G$2,DATABASE!$B$2:$AA$2,0))</f>
        <v>#NUM!</v>
      </c>
      <c r="H54" t="e">
        <f t="array" ref="H54">INDEX(DATABASE!$B$3:$Y$229,SMALL(IF(($B$3=DATABASE!$F$3:$F$228),MATCH(ROW(DATABASE!$F$3:$F$228),ROW(DATABASE!$F$3:$F$228),0)),ROWS('FILTERED DATA'!$M$3:R54)),MATCH('FILTERED DATA'!H$2,DATABASE!$B$2:$AA$2,0))</f>
        <v>#NUM!</v>
      </c>
      <c r="I54" t="e">
        <f t="array" ref="I54">INDEX(DATABASE!$B$3:$Y$229,SMALL(IF(($B$3=DATABASE!$F$3:$F$228),MATCH(ROW(DATABASE!$F$3:$F$228),ROW(DATABASE!$F$3:$F$228),0)),ROWS('FILTERED DATA'!$M$3:S54)),MATCH('FILTERED DATA'!I$2,DATABASE!$B$2:$AA$2,0))</f>
        <v>#NUM!</v>
      </c>
      <c r="J54" t="e">
        <f t="array" ref="J54">INDEX(DATABASE!$B$3:$Y$229,SMALL(IF(($B$3=DATABASE!$F$3:$F$228),MATCH(ROW(DATABASE!$F$3:$F$228),ROW(DATABASE!$F$3:$F$228),0)),ROWS('FILTERED DATA'!$M$3:T54)),MATCH('FILTERED DATA'!J$2,DATABASE!$B$2:$AA$2,0))</f>
        <v>#NUM!</v>
      </c>
      <c r="K54" t="e">
        <f t="array" ref="K54">INDEX(DATABASE!$B$3:$Y$229,SMALL(IF(($B$3=DATABASE!$F$3:$F$228),MATCH(ROW(DATABASE!$F$3:$F$228),ROW(DATABASE!$F$3:$F$228),0)),ROWS('FILTERED DATA'!$M$3:U54)),MATCH('FILTERED DATA'!K$2,DATABASE!$B$2:$AA$2,0))</f>
        <v>#NUM!</v>
      </c>
      <c r="L54" t="e">
        <f t="array" ref="L54">INDEX(DATABASE!$B$3:$Y$229,SMALL(IF(($B$3=DATABASE!$F$3:$F$228),MATCH(ROW(DATABASE!$F$3:$F$228),ROW(DATABASE!$F$3:$F$228),0)),ROWS('FILTERED DATA'!$M$3:V54)),MATCH('FILTERED DATA'!L$2,DATABASE!$B$2:$AA$2,0))</f>
        <v>#NUM!</v>
      </c>
      <c r="M54" t="e">
        <f t="array" ref="M54">INDEX(DATABASE!$B$3:$Y$229,SMALL(IF(($B$3=DATABASE!$F$3:$F$228),MATCH(ROW(DATABASE!$F$3:$F$228),ROW(DATABASE!$F$3:$F$228),0)),ROWS('FILTERED DATA'!$M$3:W54)),MATCH('FILTERED DATA'!M$2,DATABASE!$B$2:$AA$2,0))</f>
        <v>#NUM!</v>
      </c>
      <c r="N54" t="e">
        <f t="array" ref="N54">INDEX(DATABASE!$B$3:$Y$229,SMALL(IF(($B$3=DATABASE!$F$3:$F$228),MATCH(ROW(DATABASE!$F$3:$F$228),ROW(DATABASE!$F$3:$F$228),0)),ROWS('FILTERED DATA'!$M$3:X54)),MATCH('FILTERED DATA'!N$2,DATABASE!$B$2:$AA$2,0))</f>
        <v>#NUM!</v>
      </c>
      <c r="O54" t="e">
        <f t="array" ref="O54">INDEX(DATABASE!$B$3:$Y$229,SMALL(IF(($B$3=DATABASE!$F$3:$F$228),MATCH(ROW(DATABASE!$F$3:$F$228),ROW(DATABASE!$F$3:$F$228),0)),ROWS('FILTERED DATA'!$M$3:Y54)),MATCH('FILTERED DATA'!O$2,DATABASE!$B$2:$AA$2,0))</f>
        <v>#NUM!</v>
      </c>
      <c r="P54" t="e">
        <f t="array" ref="P54">INDEX(DATABASE!$B$3:$Y$229,SMALL(IF(($B$3=DATABASE!$F$3:$F$228),MATCH(ROW(DATABASE!$F$3:$F$228),ROW(DATABASE!$F$3:$F$228),0)),ROWS('FILTERED DATA'!$M$3:Z54)),MATCH('FILTERED DATA'!P$2,DATABASE!$B$2:$AA$2,0))</f>
        <v>#NUM!</v>
      </c>
      <c r="Q54" t="e">
        <f t="array" ref="Q54">INDEX(DATABASE!$B$3:$Y$229,SMALL(IF(($B$3=DATABASE!$F$3:$F$228),MATCH(ROW(DATABASE!$F$3:$F$228),ROW(DATABASE!$F$3:$F$228),0)),ROWS('FILTERED DATA'!$M$3:AA54)),MATCH('FILTERED DATA'!Q$2,DATABASE!$B$2:$AA$2,0))</f>
        <v>#NUM!</v>
      </c>
      <c r="R54" t="e">
        <f t="array" ref="R54">INDEX(DATABASE!$B$3:$Y$229,SMALL(IF(($B$3=DATABASE!$F$3:$F$228),MATCH(ROW(DATABASE!$F$3:$F$228),ROW(DATABASE!$F$3:$F$228),0)),ROWS('FILTERED DATA'!$M$3:AB54)),MATCH('FILTERED DATA'!R$2,DATABASE!$B$2:$AA$2,0))</f>
        <v>#NUM!</v>
      </c>
      <c r="S54" t="e">
        <f t="array" ref="S54">INDEX(DATABASE!$B$3:$Y$229,SMALL(IF(($B$3=DATABASE!$F$3:$F$228),MATCH(ROW(DATABASE!$F$3:$F$228),ROW(DATABASE!$F$3:$F$228),0)),ROWS('FILTERED DATA'!$M$3:AC54)),MATCH('FILTERED DATA'!S$2,DATABASE!$B$2:$AA$2,0))</f>
        <v>#NUM!</v>
      </c>
    </row>
    <row r="55" spans="3:19" x14ac:dyDescent="0.35">
      <c r="C55" t="e">
        <f t="array" ref="C55">INDEX(DATABASE!$B$3:$Y$229,SMALL(IF(($B$3=DATABASE!$F$3:$F$228),MATCH(ROW(DATABASE!$F$3:$F$228),ROW(DATABASE!$F$3:$F$228),0)),ROWS('FILTERED DATA'!$M$3:M55)),MATCH('FILTERED DATA'!C$2,DATABASE!$B$2:$AA$2,0))</f>
        <v>#NUM!</v>
      </c>
      <c r="D55" t="e">
        <f t="array" ref="D55">INDEX(DATABASE!$B$3:$Y$229,SMALL(IF(($B$3=DATABASE!$F$3:$F$228),MATCH(ROW(DATABASE!$F$3:$F$228),ROW(DATABASE!$F$3:$F$228),0)),ROWS('FILTERED DATA'!$M$3:N55)),MATCH('FILTERED DATA'!D$2,DATABASE!$B$2:$AA$2,0))</f>
        <v>#NUM!</v>
      </c>
      <c r="E55" t="e">
        <f t="array" ref="E55">INDEX(DATABASE!$B$3:$Y$229,SMALL(IF(($B$3=DATABASE!$F$3:$F$228),MATCH(ROW(DATABASE!$F$3:$F$228),ROW(DATABASE!$F$3:$F$228),0)),ROWS('FILTERED DATA'!$M$3:O55)),MATCH('FILTERED DATA'!E$2,DATABASE!$B$2:$AA$2,0))</f>
        <v>#NUM!</v>
      </c>
      <c r="F55" t="e">
        <f t="array" ref="F55">INDEX(DATABASE!$B$3:$Y$229,SMALL(IF(($B$3=DATABASE!$F$3:$F$228),MATCH(ROW(DATABASE!$F$3:$F$228),ROW(DATABASE!$F$3:$F$228),0)),ROWS('FILTERED DATA'!$M$3:P55)),MATCH('FILTERED DATA'!F$2,DATABASE!$B$2:$AA$2,0))</f>
        <v>#NUM!</v>
      </c>
      <c r="G55" t="e">
        <f t="array" ref="G55">INDEX(DATABASE!$B$3:$Y$229,SMALL(IF(($B$3=DATABASE!$F$3:$F$228),MATCH(ROW(DATABASE!$F$3:$F$228),ROW(DATABASE!$F$3:$F$228),0)),ROWS('FILTERED DATA'!$M$3:Q55)),MATCH('FILTERED DATA'!G$2,DATABASE!$B$2:$AA$2,0))</f>
        <v>#NUM!</v>
      </c>
      <c r="H55" t="e">
        <f t="array" ref="H55">INDEX(DATABASE!$B$3:$Y$229,SMALL(IF(($B$3=DATABASE!$F$3:$F$228),MATCH(ROW(DATABASE!$F$3:$F$228),ROW(DATABASE!$F$3:$F$228),0)),ROWS('FILTERED DATA'!$M$3:R55)),MATCH('FILTERED DATA'!H$2,DATABASE!$B$2:$AA$2,0))</f>
        <v>#NUM!</v>
      </c>
      <c r="I55" t="e">
        <f t="array" ref="I55">INDEX(DATABASE!$B$3:$Y$229,SMALL(IF(($B$3=DATABASE!$F$3:$F$228),MATCH(ROW(DATABASE!$F$3:$F$228),ROW(DATABASE!$F$3:$F$228),0)),ROWS('FILTERED DATA'!$M$3:S55)),MATCH('FILTERED DATA'!I$2,DATABASE!$B$2:$AA$2,0))</f>
        <v>#NUM!</v>
      </c>
      <c r="J55" t="e">
        <f t="array" ref="J55">INDEX(DATABASE!$B$3:$Y$229,SMALL(IF(($B$3=DATABASE!$F$3:$F$228),MATCH(ROW(DATABASE!$F$3:$F$228),ROW(DATABASE!$F$3:$F$228),0)),ROWS('FILTERED DATA'!$M$3:T55)),MATCH('FILTERED DATA'!J$2,DATABASE!$B$2:$AA$2,0))</f>
        <v>#NUM!</v>
      </c>
      <c r="K55" t="e">
        <f t="array" ref="K55">INDEX(DATABASE!$B$3:$Y$229,SMALL(IF(($B$3=DATABASE!$F$3:$F$228),MATCH(ROW(DATABASE!$F$3:$F$228),ROW(DATABASE!$F$3:$F$228),0)),ROWS('FILTERED DATA'!$M$3:U55)),MATCH('FILTERED DATA'!K$2,DATABASE!$B$2:$AA$2,0))</f>
        <v>#NUM!</v>
      </c>
      <c r="L55" t="e">
        <f t="array" ref="L55">INDEX(DATABASE!$B$3:$Y$229,SMALL(IF(($B$3=DATABASE!$F$3:$F$228),MATCH(ROW(DATABASE!$F$3:$F$228),ROW(DATABASE!$F$3:$F$228),0)),ROWS('FILTERED DATA'!$M$3:V55)),MATCH('FILTERED DATA'!L$2,DATABASE!$B$2:$AA$2,0))</f>
        <v>#NUM!</v>
      </c>
      <c r="M55" t="e">
        <f t="array" ref="M55">INDEX(DATABASE!$B$3:$Y$229,SMALL(IF(($B$3=DATABASE!$F$3:$F$228),MATCH(ROW(DATABASE!$F$3:$F$228),ROW(DATABASE!$F$3:$F$228),0)),ROWS('FILTERED DATA'!$M$3:W55)),MATCH('FILTERED DATA'!M$2,DATABASE!$B$2:$AA$2,0))</f>
        <v>#NUM!</v>
      </c>
      <c r="N55" t="e">
        <f t="array" ref="N55">INDEX(DATABASE!$B$3:$Y$229,SMALL(IF(($B$3=DATABASE!$F$3:$F$228),MATCH(ROW(DATABASE!$F$3:$F$228),ROW(DATABASE!$F$3:$F$228),0)),ROWS('FILTERED DATA'!$M$3:X55)),MATCH('FILTERED DATA'!N$2,DATABASE!$B$2:$AA$2,0))</f>
        <v>#NUM!</v>
      </c>
      <c r="O55" t="e">
        <f t="array" ref="O55">INDEX(DATABASE!$B$3:$Y$229,SMALL(IF(($B$3=DATABASE!$F$3:$F$228),MATCH(ROW(DATABASE!$F$3:$F$228),ROW(DATABASE!$F$3:$F$228),0)),ROWS('FILTERED DATA'!$M$3:Y55)),MATCH('FILTERED DATA'!O$2,DATABASE!$B$2:$AA$2,0))</f>
        <v>#NUM!</v>
      </c>
      <c r="P55" t="e">
        <f t="array" ref="P55">INDEX(DATABASE!$B$3:$Y$229,SMALL(IF(($B$3=DATABASE!$F$3:$F$228),MATCH(ROW(DATABASE!$F$3:$F$228),ROW(DATABASE!$F$3:$F$228),0)),ROWS('FILTERED DATA'!$M$3:Z55)),MATCH('FILTERED DATA'!P$2,DATABASE!$B$2:$AA$2,0))</f>
        <v>#NUM!</v>
      </c>
      <c r="Q55" t="e">
        <f t="array" ref="Q55">INDEX(DATABASE!$B$3:$Y$229,SMALL(IF(($B$3=DATABASE!$F$3:$F$228),MATCH(ROW(DATABASE!$F$3:$F$228),ROW(DATABASE!$F$3:$F$228),0)),ROWS('FILTERED DATA'!$M$3:AA55)),MATCH('FILTERED DATA'!Q$2,DATABASE!$B$2:$AA$2,0))</f>
        <v>#NUM!</v>
      </c>
      <c r="R55" t="e">
        <f t="array" ref="R55">INDEX(DATABASE!$B$3:$Y$229,SMALL(IF(($B$3=DATABASE!$F$3:$F$228),MATCH(ROW(DATABASE!$F$3:$F$228),ROW(DATABASE!$F$3:$F$228),0)),ROWS('FILTERED DATA'!$M$3:AB55)),MATCH('FILTERED DATA'!R$2,DATABASE!$B$2:$AA$2,0))</f>
        <v>#NUM!</v>
      </c>
      <c r="S55" t="e">
        <f t="array" ref="S55">INDEX(DATABASE!$B$3:$Y$229,SMALL(IF(($B$3=DATABASE!$F$3:$F$228),MATCH(ROW(DATABASE!$F$3:$F$228),ROW(DATABASE!$F$3:$F$228),0)),ROWS('FILTERED DATA'!$M$3:AC55)),MATCH('FILTERED DATA'!S$2,DATABASE!$B$2:$AA$2,0))</f>
        <v>#NUM!</v>
      </c>
    </row>
    <row r="56" spans="3:19" x14ac:dyDescent="0.35">
      <c r="C56" t="e">
        <f t="array" ref="C56">INDEX(DATABASE!$B$3:$Y$229,SMALL(IF(($B$3=DATABASE!$F$3:$F$228),MATCH(ROW(DATABASE!$F$3:$F$228),ROW(DATABASE!$F$3:$F$228),0)),ROWS('FILTERED DATA'!$M$3:M56)),MATCH('FILTERED DATA'!C$2,DATABASE!$B$2:$AA$2,0))</f>
        <v>#NUM!</v>
      </c>
      <c r="D56" t="e">
        <f t="array" ref="D56">INDEX(DATABASE!$B$3:$Y$229,SMALL(IF(($B$3=DATABASE!$F$3:$F$228),MATCH(ROW(DATABASE!$F$3:$F$228),ROW(DATABASE!$F$3:$F$228),0)),ROWS('FILTERED DATA'!$M$3:N56)),MATCH('FILTERED DATA'!D$2,DATABASE!$B$2:$AA$2,0))</f>
        <v>#NUM!</v>
      </c>
      <c r="E56" t="e">
        <f t="array" ref="E56">INDEX(DATABASE!$B$3:$Y$229,SMALL(IF(($B$3=DATABASE!$F$3:$F$228),MATCH(ROW(DATABASE!$F$3:$F$228),ROW(DATABASE!$F$3:$F$228),0)),ROWS('FILTERED DATA'!$M$3:O56)),MATCH('FILTERED DATA'!E$2,DATABASE!$B$2:$AA$2,0))</f>
        <v>#NUM!</v>
      </c>
      <c r="F56" t="e">
        <f t="array" ref="F56">INDEX(DATABASE!$B$3:$Y$229,SMALL(IF(($B$3=DATABASE!$F$3:$F$228),MATCH(ROW(DATABASE!$F$3:$F$228),ROW(DATABASE!$F$3:$F$228),0)),ROWS('FILTERED DATA'!$M$3:P56)),MATCH('FILTERED DATA'!F$2,DATABASE!$B$2:$AA$2,0))</f>
        <v>#NUM!</v>
      </c>
      <c r="G56" t="e">
        <f t="array" ref="G56">INDEX(DATABASE!$B$3:$Y$229,SMALL(IF(($B$3=DATABASE!$F$3:$F$228),MATCH(ROW(DATABASE!$F$3:$F$228),ROW(DATABASE!$F$3:$F$228),0)),ROWS('FILTERED DATA'!$M$3:Q56)),MATCH('FILTERED DATA'!G$2,DATABASE!$B$2:$AA$2,0))</f>
        <v>#NUM!</v>
      </c>
      <c r="H56" t="e">
        <f t="array" ref="H56">INDEX(DATABASE!$B$3:$Y$229,SMALL(IF(($B$3=DATABASE!$F$3:$F$228),MATCH(ROW(DATABASE!$F$3:$F$228),ROW(DATABASE!$F$3:$F$228),0)),ROWS('FILTERED DATA'!$M$3:R56)),MATCH('FILTERED DATA'!H$2,DATABASE!$B$2:$AA$2,0))</f>
        <v>#NUM!</v>
      </c>
      <c r="I56" t="e">
        <f t="array" ref="I56">INDEX(DATABASE!$B$3:$Y$229,SMALL(IF(($B$3=DATABASE!$F$3:$F$228),MATCH(ROW(DATABASE!$F$3:$F$228),ROW(DATABASE!$F$3:$F$228),0)),ROWS('FILTERED DATA'!$M$3:S56)),MATCH('FILTERED DATA'!I$2,DATABASE!$B$2:$AA$2,0))</f>
        <v>#NUM!</v>
      </c>
      <c r="J56" t="e">
        <f t="array" ref="J56">INDEX(DATABASE!$B$3:$Y$229,SMALL(IF(($B$3=DATABASE!$F$3:$F$228),MATCH(ROW(DATABASE!$F$3:$F$228),ROW(DATABASE!$F$3:$F$228),0)),ROWS('FILTERED DATA'!$M$3:T56)),MATCH('FILTERED DATA'!J$2,DATABASE!$B$2:$AA$2,0))</f>
        <v>#NUM!</v>
      </c>
      <c r="K56" t="e">
        <f t="array" ref="K56">INDEX(DATABASE!$B$3:$Y$229,SMALL(IF(($B$3=DATABASE!$F$3:$F$228),MATCH(ROW(DATABASE!$F$3:$F$228),ROW(DATABASE!$F$3:$F$228),0)),ROWS('FILTERED DATA'!$M$3:U56)),MATCH('FILTERED DATA'!K$2,DATABASE!$B$2:$AA$2,0))</f>
        <v>#NUM!</v>
      </c>
      <c r="L56" t="e">
        <f t="array" ref="L56">INDEX(DATABASE!$B$3:$Y$229,SMALL(IF(($B$3=DATABASE!$F$3:$F$228),MATCH(ROW(DATABASE!$F$3:$F$228),ROW(DATABASE!$F$3:$F$228),0)),ROWS('FILTERED DATA'!$M$3:V56)),MATCH('FILTERED DATA'!L$2,DATABASE!$B$2:$AA$2,0))</f>
        <v>#NUM!</v>
      </c>
      <c r="M56" t="e">
        <f t="array" ref="M56">INDEX(DATABASE!$B$3:$Y$229,SMALL(IF(($B$3=DATABASE!$F$3:$F$228),MATCH(ROW(DATABASE!$F$3:$F$228),ROW(DATABASE!$F$3:$F$228),0)),ROWS('FILTERED DATA'!$M$3:W56)),MATCH('FILTERED DATA'!M$2,DATABASE!$B$2:$AA$2,0))</f>
        <v>#NUM!</v>
      </c>
      <c r="N56" t="e">
        <f t="array" ref="N56">INDEX(DATABASE!$B$3:$Y$229,SMALL(IF(($B$3=DATABASE!$F$3:$F$228),MATCH(ROW(DATABASE!$F$3:$F$228),ROW(DATABASE!$F$3:$F$228),0)),ROWS('FILTERED DATA'!$M$3:X56)),MATCH('FILTERED DATA'!N$2,DATABASE!$B$2:$AA$2,0))</f>
        <v>#NUM!</v>
      </c>
      <c r="O56" t="e">
        <f t="array" ref="O56">INDEX(DATABASE!$B$3:$Y$229,SMALL(IF(($B$3=DATABASE!$F$3:$F$228),MATCH(ROW(DATABASE!$F$3:$F$228),ROW(DATABASE!$F$3:$F$228),0)),ROWS('FILTERED DATA'!$M$3:Y56)),MATCH('FILTERED DATA'!O$2,DATABASE!$B$2:$AA$2,0))</f>
        <v>#NUM!</v>
      </c>
      <c r="P56" t="e">
        <f t="array" ref="P56">INDEX(DATABASE!$B$3:$Y$229,SMALL(IF(($B$3=DATABASE!$F$3:$F$228),MATCH(ROW(DATABASE!$F$3:$F$228),ROW(DATABASE!$F$3:$F$228),0)),ROWS('FILTERED DATA'!$M$3:Z56)),MATCH('FILTERED DATA'!P$2,DATABASE!$B$2:$AA$2,0))</f>
        <v>#NUM!</v>
      </c>
      <c r="Q56" t="e">
        <f t="array" ref="Q56">INDEX(DATABASE!$B$3:$Y$229,SMALL(IF(($B$3=DATABASE!$F$3:$F$228),MATCH(ROW(DATABASE!$F$3:$F$228),ROW(DATABASE!$F$3:$F$228),0)),ROWS('FILTERED DATA'!$M$3:AA56)),MATCH('FILTERED DATA'!Q$2,DATABASE!$B$2:$AA$2,0))</f>
        <v>#NUM!</v>
      </c>
      <c r="R56" t="e">
        <f t="array" ref="R56">INDEX(DATABASE!$B$3:$Y$229,SMALL(IF(($B$3=DATABASE!$F$3:$F$228),MATCH(ROW(DATABASE!$F$3:$F$228),ROW(DATABASE!$F$3:$F$228),0)),ROWS('FILTERED DATA'!$M$3:AB56)),MATCH('FILTERED DATA'!R$2,DATABASE!$B$2:$AA$2,0))</f>
        <v>#NUM!</v>
      </c>
      <c r="S56" t="e">
        <f t="array" ref="S56">INDEX(DATABASE!$B$3:$Y$229,SMALL(IF(($B$3=DATABASE!$F$3:$F$228),MATCH(ROW(DATABASE!$F$3:$F$228),ROW(DATABASE!$F$3:$F$228),0)),ROWS('FILTERED DATA'!$M$3:AC56)),MATCH('FILTERED DATA'!S$2,DATABASE!$B$2:$AA$2,0))</f>
        <v>#NUM!</v>
      </c>
    </row>
    <row r="57" spans="3:19" x14ac:dyDescent="0.35">
      <c r="C57" t="e">
        <f t="array" ref="C57">INDEX(DATABASE!$B$3:$Y$229,SMALL(IF(($B$3=DATABASE!$F$3:$F$228),MATCH(ROW(DATABASE!$F$3:$F$228),ROW(DATABASE!$F$3:$F$228),0)),ROWS('FILTERED DATA'!$M$3:M57)),MATCH('FILTERED DATA'!C$2,DATABASE!$B$2:$AA$2,0))</f>
        <v>#NUM!</v>
      </c>
      <c r="D57" t="e">
        <f t="array" ref="D57">INDEX(DATABASE!$B$3:$Y$229,SMALL(IF(($B$3=DATABASE!$F$3:$F$228),MATCH(ROW(DATABASE!$F$3:$F$228),ROW(DATABASE!$F$3:$F$228),0)),ROWS('FILTERED DATA'!$M$3:N57)),MATCH('FILTERED DATA'!D$2,DATABASE!$B$2:$AA$2,0))</f>
        <v>#NUM!</v>
      </c>
      <c r="E57" t="e">
        <f t="array" ref="E57">INDEX(DATABASE!$B$3:$Y$229,SMALL(IF(($B$3=DATABASE!$F$3:$F$228),MATCH(ROW(DATABASE!$F$3:$F$228),ROW(DATABASE!$F$3:$F$228),0)),ROWS('FILTERED DATA'!$M$3:O57)),MATCH('FILTERED DATA'!E$2,DATABASE!$B$2:$AA$2,0))</f>
        <v>#NUM!</v>
      </c>
      <c r="F57" t="e">
        <f t="array" ref="F57">INDEX(DATABASE!$B$3:$Y$229,SMALL(IF(($B$3=DATABASE!$F$3:$F$228),MATCH(ROW(DATABASE!$F$3:$F$228),ROW(DATABASE!$F$3:$F$228),0)),ROWS('FILTERED DATA'!$M$3:P57)),MATCH('FILTERED DATA'!F$2,DATABASE!$B$2:$AA$2,0))</f>
        <v>#NUM!</v>
      </c>
      <c r="G57" t="e">
        <f t="array" ref="G57">INDEX(DATABASE!$B$3:$Y$229,SMALL(IF(($B$3=DATABASE!$F$3:$F$228),MATCH(ROW(DATABASE!$F$3:$F$228),ROW(DATABASE!$F$3:$F$228),0)),ROWS('FILTERED DATA'!$M$3:Q57)),MATCH('FILTERED DATA'!G$2,DATABASE!$B$2:$AA$2,0))</f>
        <v>#NUM!</v>
      </c>
      <c r="H57" t="e">
        <f t="array" ref="H57">INDEX(DATABASE!$B$3:$Y$229,SMALL(IF(($B$3=DATABASE!$F$3:$F$228),MATCH(ROW(DATABASE!$F$3:$F$228),ROW(DATABASE!$F$3:$F$228),0)),ROWS('FILTERED DATA'!$M$3:R57)),MATCH('FILTERED DATA'!H$2,DATABASE!$B$2:$AA$2,0))</f>
        <v>#NUM!</v>
      </c>
      <c r="I57" t="e">
        <f t="array" ref="I57">INDEX(DATABASE!$B$3:$Y$229,SMALL(IF(($B$3=DATABASE!$F$3:$F$228),MATCH(ROW(DATABASE!$F$3:$F$228),ROW(DATABASE!$F$3:$F$228),0)),ROWS('FILTERED DATA'!$M$3:S57)),MATCH('FILTERED DATA'!I$2,DATABASE!$B$2:$AA$2,0))</f>
        <v>#NUM!</v>
      </c>
      <c r="J57" t="e">
        <f t="array" ref="J57">INDEX(DATABASE!$B$3:$Y$229,SMALL(IF(($B$3=DATABASE!$F$3:$F$228),MATCH(ROW(DATABASE!$F$3:$F$228),ROW(DATABASE!$F$3:$F$228),0)),ROWS('FILTERED DATA'!$M$3:T57)),MATCH('FILTERED DATA'!J$2,DATABASE!$B$2:$AA$2,0))</f>
        <v>#NUM!</v>
      </c>
      <c r="K57" t="e">
        <f t="array" ref="K57">INDEX(DATABASE!$B$3:$Y$229,SMALL(IF(($B$3=DATABASE!$F$3:$F$228),MATCH(ROW(DATABASE!$F$3:$F$228),ROW(DATABASE!$F$3:$F$228),0)),ROWS('FILTERED DATA'!$M$3:U57)),MATCH('FILTERED DATA'!K$2,DATABASE!$B$2:$AA$2,0))</f>
        <v>#NUM!</v>
      </c>
      <c r="L57" t="e">
        <f t="array" ref="L57">INDEX(DATABASE!$B$3:$Y$229,SMALL(IF(($B$3=DATABASE!$F$3:$F$228),MATCH(ROW(DATABASE!$F$3:$F$228),ROW(DATABASE!$F$3:$F$228),0)),ROWS('FILTERED DATA'!$M$3:V57)),MATCH('FILTERED DATA'!L$2,DATABASE!$B$2:$AA$2,0))</f>
        <v>#NUM!</v>
      </c>
      <c r="M57" t="e">
        <f t="array" ref="M57">INDEX(DATABASE!$B$3:$Y$229,SMALL(IF(($B$3=DATABASE!$F$3:$F$228),MATCH(ROW(DATABASE!$F$3:$F$228),ROW(DATABASE!$F$3:$F$228),0)),ROWS('FILTERED DATA'!$M$3:W57)),MATCH('FILTERED DATA'!M$2,DATABASE!$B$2:$AA$2,0))</f>
        <v>#NUM!</v>
      </c>
      <c r="N57" t="e">
        <f t="array" ref="N57">INDEX(DATABASE!$B$3:$Y$229,SMALL(IF(($B$3=DATABASE!$F$3:$F$228),MATCH(ROW(DATABASE!$F$3:$F$228),ROW(DATABASE!$F$3:$F$228),0)),ROWS('FILTERED DATA'!$M$3:X57)),MATCH('FILTERED DATA'!N$2,DATABASE!$B$2:$AA$2,0))</f>
        <v>#NUM!</v>
      </c>
      <c r="O57" t="e">
        <f t="array" ref="O57">INDEX(DATABASE!$B$3:$Y$229,SMALL(IF(($B$3=DATABASE!$F$3:$F$228),MATCH(ROW(DATABASE!$F$3:$F$228),ROW(DATABASE!$F$3:$F$228),0)),ROWS('FILTERED DATA'!$M$3:Y57)),MATCH('FILTERED DATA'!O$2,DATABASE!$B$2:$AA$2,0))</f>
        <v>#NUM!</v>
      </c>
      <c r="P57" t="e">
        <f t="array" ref="P57">INDEX(DATABASE!$B$3:$Y$229,SMALL(IF(($B$3=DATABASE!$F$3:$F$228),MATCH(ROW(DATABASE!$F$3:$F$228),ROW(DATABASE!$F$3:$F$228),0)),ROWS('FILTERED DATA'!$M$3:Z57)),MATCH('FILTERED DATA'!P$2,DATABASE!$B$2:$AA$2,0))</f>
        <v>#NUM!</v>
      </c>
      <c r="Q57" t="e">
        <f t="array" ref="Q57">INDEX(DATABASE!$B$3:$Y$229,SMALL(IF(($B$3=DATABASE!$F$3:$F$228),MATCH(ROW(DATABASE!$F$3:$F$228),ROW(DATABASE!$F$3:$F$228),0)),ROWS('FILTERED DATA'!$M$3:AA57)),MATCH('FILTERED DATA'!Q$2,DATABASE!$B$2:$AA$2,0))</f>
        <v>#NUM!</v>
      </c>
      <c r="R57" t="e">
        <f t="array" ref="R57">INDEX(DATABASE!$B$3:$Y$229,SMALL(IF(($B$3=DATABASE!$F$3:$F$228),MATCH(ROW(DATABASE!$F$3:$F$228),ROW(DATABASE!$F$3:$F$228),0)),ROWS('FILTERED DATA'!$M$3:AB57)),MATCH('FILTERED DATA'!R$2,DATABASE!$B$2:$AA$2,0))</f>
        <v>#NUM!</v>
      </c>
      <c r="S57" t="e">
        <f t="array" ref="S57">INDEX(DATABASE!$B$3:$Y$229,SMALL(IF(($B$3=DATABASE!$F$3:$F$228),MATCH(ROW(DATABASE!$F$3:$F$228),ROW(DATABASE!$F$3:$F$228),0)),ROWS('FILTERED DATA'!$M$3:AC57)),MATCH('FILTERED DATA'!S$2,DATABASE!$B$2:$AA$2,0))</f>
        <v>#NUM!</v>
      </c>
    </row>
    <row r="58" spans="3:19" x14ac:dyDescent="0.35">
      <c r="C58" t="e">
        <f t="array" ref="C58">INDEX(DATABASE!$B$3:$Y$229,SMALL(IF(($B$3=DATABASE!$F$3:$F$228),MATCH(ROW(DATABASE!$F$3:$F$228),ROW(DATABASE!$F$3:$F$228),0)),ROWS('FILTERED DATA'!$M$3:M58)),MATCH('FILTERED DATA'!C$2,DATABASE!$B$2:$AA$2,0))</f>
        <v>#NUM!</v>
      </c>
      <c r="D58" t="e">
        <f t="array" ref="D58">INDEX(DATABASE!$B$3:$Y$229,SMALL(IF(($B$3=DATABASE!$F$3:$F$228),MATCH(ROW(DATABASE!$F$3:$F$228),ROW(DATABASE!$F$3:$F$228),0)),ROWS('FILTERED DATA'!$M$3:N58)),MATCH('FILTERED DATA'!D$2,DATABASE!$B$2:$AA$2,0))</f>
        <v>#NUM!</v>
      </c>
      <c r="E58" t="e">
        <f t="array" ref="E58">INDEX(DATABASE!$B$3:$Y$229,SMALL(IF(($B$3=DATABASE!$F$3:$F$228),MATCH(ROW(DATABASE!$F$3:$F$228),ROW(DATABASE!$F$3:$F$228),0)),ROWS('FILTERED DATA'!$M$3:O58)),MATCH('FILTERED DATA'!E$2,DATABASE!$B$2:$AA$2,0))</f>
        <v>#NUM!</v>
      </c>
      <c r="F58" t="e">
        <f t="array" ref="F58">INDEX(DATABASE!$B$3:$Y$229,SMALL(IF(($B$3=DATABASE!$F$3:$F$228),MATCH(ROW(DATABASE!$F$3:$F$228),ROW(DATABASE!$F$3:$F$228),0)),ROWS('FILTERED DATA'!$M$3:P58)),MATCH('FILTERED DATA'!F$2,DATABASE!$B$2:$AA$2,0))</f>
        <v>#NUM!</v>
      </c>
      <c r="G58" t="e">
        <f t="array" ref="G58">INDEX(DATABASE!$B$3:$Y$229,SMALL(IF(($B$3=DATABASE!$F$3:$F$228),MATCH(ROW(DATABASE!$F$3:$F$228),ROW(DATABASE!$F$3:$F$228),0)),ROWS('FILTERED DATA'!$M$3:Q58)),MATCH('FILTERED DATA'!G$2,DATABASE!$B$2:$AA$2,0))</f>
        <v>#NUM!</v>
      </c>
      <c r="H58" t="e">
        <f t="array" ref="H58">INDEX(DATABASE!$B$3:$Y$229,SMALL(IF(($B$3=DATABASE!$F$3:$F$228),MATCH(ROW(DATABASE!$F$3:$F$228),ROW(DATABASE!$F$3:$F$228),0)),ROWS('FILTERED DATA'!$M$3:R58)),MATCH('FILTERED DATA'!H$2,DATABASE!$B$2:$AA$2,0))</f>
        <v>#NUM!</v>
      </c>
      <c r="I58" t="e">
        <f t="array" ref="I58">INDEX(DATABASE!$B$3:$Y$229,SMALL(IF(($B$3=DATABASE!$F$3:$F$228),MATCH(ROW(DATABASE!$F$3:$F$228),ROW(DATABASE!$F$3:$F$228),0)),ROWS('FILTERED DATA'!$M$3:S58)),MATCH('FILTERED DATA'!I$2,DATABASE!$B$2:$AA$2,0))</f>
        <v>#NUM!</v>
      </c>
      <c r="J58" t="e">
        <f t="array" ref="J58">INDEX(DATABASE!$B$3:$Y$229,SMALL(IF(($B$3=DATABASE!$F$3:$F$228),MATCH(ROW(DATABASE!$F$3:$F$228),ROW(DATABASE!$F$3:$F$228),0)),ROWS('FILTERED DATA'!$M$3:T58)),MATCH('FILTERED DATA'!J$2,DATABASE!$B$2:$AA$2,0))</f>
        <v>#NUM!</v>
      </c>
      <c r="K58" t="e">
        <f t="array" ref="K58">INDEX(DATABASE!$B$3:$Y$229,SMALL(IF(($B$3=DATABASE!$F$3:$F$228),MATCH(ROW(DATABASE!$F$3:$F$228),ROW(DATABASE!$F$3:$F$228),0)),ROWS('FILTERED DATA'!$M$3:U58)),MATCH('FILTERED DATA'!K$2,DATABASE!$B$2:$AA$2,0))</f>
        <v>#NUM!</v>
      </c>
      <c r="L58" t="e">
        <f t="array" ref="L58">INDEX(DATABASE!$B$3:$Y$229,SMALL(IF(($B$3=DATABASE!$F$3:$F$228),MATCH(ROW(DATABASE!$F$3:$F$228),ROW(DATABASE!$F$3:$F$228),0)),ROWS('FILTERED DATA'!$M$3:V58)),MATCH('FILTERED DATA'!L$2,DATABASE!$B$2:$AA$2,0))</f>
        <v>#NUM!</v>
      </c>
      <c r="M58" t="e">
        <f t="array" ref="M58">INDEX(DATABASE!$B$3:$Y$229,SMALL(IF(($B$3=DATABASE!$F$3:$F$228),MATCH(ROW(DATABASE!$F$3:$F$228),ROW(DATABASE!$F$3:$F$228),0)),ROWS('FILTERED DATA'!$M$3:W58)),MATCH('FILTERED DATA'!M$2,DATABASE!$B$2:$AA$2,0))</f>
        <v>#NUM!</v>
      </c>
      <c r="N58" t="e">
        <f t="array" ref="N58">INDEX(DATABASE!$B$3:$Y$229,SMALL(IF(($B$3=DATABASE!$F$3:$F$228),MATCH(ROW(DATABASE!$F$3:$F$228),ROW(DATABASE!$F$3:$F$228),0)),ROWS('FILTERED DATA'!$M$3:X58)),MATCH('FILTERED DATA'!N$2,DATABASE!$B$2:$AA$2,0))</f>
        <v>#NUM!</v>
      </c>
      <c r="O58" t="e">
        <f t="array" ref="O58">INDEX(DATABASE!$B$3:$Y$229,SMALL(IF(($B$3=DATABASE!$F$3:$F$228),MATCH(ROW(DATABASE!$F$3:$F$228),ROW(DATABASE!$F$3:$F$228),0)),ROWS('FILTERED DATA'!$M$3:Y58)),MATCH('FILTERED DATA'!O$2,DATABASE!$B$2:$AA$2,0))</f>
        <v>#NUM!</v>
      </c>
      <c r="P58" t="e">
        <f t="array" ref="P58">INDEX(DATABASE!$B$3:$Y$229,SMALL(IF(($B$3=DATABASE!$F$3:$F$228),MATCH(ROW(DATABASE!$F$3:$F$228),ROW(DATABASE!$F$3:$F$228),0)),ROWS('FILTERED DATA'!$M$3:Z58)),MATCH('FILTERED DATA'!P$2,DATABASE!$B$2:$AA$2,0))</f>
        <v>#NUM!</v>
      </c>
      <c r="Q58" t="e">
        <f t="array" ref="Q58">INDEX(DATABASE!$B$3:$Y$229,SMALL(IF(($B$3=DATABASE!$F$3:$F$228),MATCH(ROW(DATABASE!$F$3:$F$228),ROW(DATABASE!$F$3:$F$228),0)),ROWS('FILTERED DATA'!$M$3:AA58)),MATCH('FILTERED DATA'!Q$2,DATABASE!$B$2:$AA$2,0))</f>
        <v>#NUM!</v>
      </c>
      <c r="R58" t="e">
        <f t="array" ref="R58">INDEX(DATABASE!$B$3:$Y$229,SMALL(IF(($B$3=DATABASE!$F$3:$F$228),MATCH(ROW(DATABASE!$F$3:$F$228),ROW(DATABASE!$F$3:$F$228),0)),ROWS('FILTERED DATA'!$M$3:AB58)),MATCH('FILTERED DATA'!R$2,DATABASE!$B$2:$AA$2,0))</f>
        <v>#NUM!</v>
      </c>
      <c r="S58" t="e">
        <f t="array" ref="S58">INDEX(DATABASE!$B$3:$Y$229,SMALL(IF(($B$3=DATABASE!$F$3:$F$228),MATCH(ROW(DATABASE!$F$3:$F$228),ROW(DATABASE!$F$3:$F$228),0)),ROWS('FILTERED DATA'!$M$3:AC58)),MATCH('FILTERED DATA'!S$2,DATABASE!$B$2:$AA$2,0))</f>
        <v>#NUM!</v>
      </c>
    </row>
    <row r="59" spans="3:19" x14ac:dyDescent="0.35">
      <c r="C59" t="e">
        <f t="array" ref="C59">INDEX(DATABASE!$B$3:$Y$229,SMALL(IF(($B$3=DATABASE!$F$3:$F$228),MATCH(ROW(DATABASE!$F$3:$F$228),ROW(DATABASE!$F$3:$F$228),0)),ROWS('FILTERED DATA'!$M$3:M59)),MATCH('FILTERED DATA'!C$2,DATABASE!$B$2:$AA$2,0))</f>
        <v>#NUM!</v>
      </c>
      <c r="D59" t="e">
        <f t="array" ref="D59">INDEX(DATABASE!$B$3:$Y$229,SMALL(IF(($B$3=DATABASE!$F$3:$F$228),MATCH(ROW(DATABASE!$F$3:$F$228),ROW(DATABASE!$F$3:$F$228),0)),ROWS('FILTERED DATA'!$M$3:N59)),MATCH('FILTERED DATA'!D$2,DATABASE!$B$2:$AA$2,0))</f>
        <v>#NUM!</v>
      </c>
      <c r="E59" t="e">
        <f t="array" ref="E59">INDEX(DATABASE!$B$3:$Y$229,SMALL(IF(($B$3=DATABASE!$F$3:$F$228),MATCH(ROW(DATABASE!$F$3:$F$228),ROW(DATABASE!$F$3:$F$228),0)),ROWS('FILTERED DATA'!$M$3:O59)),MATCH('FILTERED DATA'!E$2,DATABASE!$B$2:$AA$2,0))</f>
        <v>#NUM!</v>
      </c>
      <c r="F59" t="e">
        <f t="array" ref="F59">INDEX(DATABASE!$B$3:$Y$229,SMALL(IF(($B$3=DATABASE!$F$3:$F$228),MATCH(ROW(DATABASE!$F$3:$F$228),ROW(DATABASE!$F$3:$F$228),0)),ROWS('FILTERED DATA'!$M$3:P59)),MATCH('FILTERED DATA'!F$2,DATABASE!$B$2:$AA$2,0))</f>
        <v>#NUM!</v>
      </c>
      <c r="G59" t="e">
        <f t="array" ref="G59">INDEX(DATABASE!$B$3:$Y$229,SMALL(IF(($B$3=DATABASE!$F$3:$F$228),MATCH(ROW(DATABASE!$F$3:$F$228),ROW(DATABASE!$F$3:$F$228),0)),ROWS('FILTERED DATA'!$M$3:Q59)),MATCH('FILTERED DATA'!G$2,DATABASE!$B$2:$AA$2,0))</f>
        <v>#NUM!</v>
      </c>
      <c r="H59" t="e">
        <f t="array" ref="H59">INDEX(DATABASE!$B$3:$Y$229,SMALL(IF(($B$3=DATABASE!$F$3:$F$228),MATCH(ROW(DATABASE!$F$3:$F$228),ROW(DATABASE!$F$3:$F$228),0)),ROWS('FILTERED DATA'!$M$3:R59)),MATCH('FILTERED DATA'!H$2,DATABASE!$B$2:$AA$2,0))</f>
        <v>#NUM!</v>
      </c>
      <c r="I59" t="e">
        <f t="array" ref="I59">INDEX(DATABASE!$B$3:$Y$229,SMALL(IF(($B$3=DATABASE!$F$3:$F$228),MATCH(ROW(DATABASE!$F$3:$F$228),ROW(DATABASE!$F$3:$F$228),0)),ROWS('FILTERED DATA'!$M$3:S59)),MATCH('FILTERED DATA'!I$2,DATABASE!$B$2:$AA$2,0))</f>
        <v>#NUM!</v>
      </c>
      <c r="J59" t="e">
        <f t="array" ref="J59">INDEX(DATABASE!$B$3:$Y$229,SMALL(IF(($B$3=DATABASE!$F$3:$F$228),MATCH(ROW(DATABASE!$F$3:$F$228),ROW(DATABASE!$F$3:$F$228),0)),ROWS('FILTERED DATA'!$M$3:T59)),MATCH('FILTERED DATA'!J$2,DATABASE!$B$2:$AA$2,0))</f>
        <v>#NUM!</v>
      </c>
      <c r="K59" t="e">
        <f t="array" ref="K59">INDEX(DATABASE!$B$3:$Y$229,SMALL(IF(($B$3=DATABASE!$F$3:$F$228),MATCH(ROW(DATABASE!$F$3:$F$228),ROW(DATABASE!$F$3:$F$228),0)),ROWS('FILTERED DATA'!$M$3:U59)),MATCH('FILTERED DATA'!K$2,DATABASE!$B$2:$AA$2,0))</f>
        <v>#NUM!</v>
      </c>
      <c r="L59" t="e">
        <f t="array" ref="L59">INDEX(DATABASE!$B$3:$Y$229,SMALL(IF(($B$3=DATABASE!$F$3:$F$228),MATCH(ROW(DATABASE!$F$3:$F$228),ROW(DATABASE!$F$3:$F$228),0)),ROWS('FILTERED DATA'!$M$3:V59)),MATCH('FILTERED DATA'!L$2,DATABASE!$B$2:$AA$2,0))</f>
        <v>#NUM!</v>
      </c>
      <c r="M59" t="e">
        <f t="array" ref="M59">INDEX(DATABASE!$B$3:$Y$229,SMALL(IF(($B$3=DATABASE!$F$3:$F$228),MATCH(ROW(DATABASE!$F$3:$F$228),ROW(DATABASE!$F$3:$F$228),0)),ROWS('FILTERED DATA'!$M$3:W59)),MATCH('FILTERED DATA'!M$2,DATABASE!$B$2:$AA$2,0))</f>
        <v>#NUM!</v>
      </c>
      <c r="N59" t="e">
        <f t="array" ref="N59">INDEX(DATABASE!$B$3:$Y$229,SMALL(IF(($B$3=DATABASE!$F$3:$F$228),MATCH(ROW(DATABASE!$F$3:$F$228),ROW(DATABASE!$F$3:$F$228),0)),ROWS('FILTERED DATA'!$M$3:X59)),MATCH('FILTERED DATA'!N$2,DATABASE!$B$2:$AA$2,0))</f>
        <v>#NUM!</v>
      </c>
      <c r="O59" t="e">
        <f t="array" ref="O59">INDEX(DATABASE!$B$3:$Y$229,SMALL(IF(($B$3=DATABASE!$F$3:$F$228),MATCH(ROW(DATABASE!$F$3:$F$228),ROW(DATABASE!$F$3:$F$228),0)),ROWS('FILTERED DATA'!$M$3:Y59)),MATCH('FILTERED DATA'!O$2,DATABASE!$B$2:$AA$2,0))</f>
        <v>#NUM!</v>
      </c>
      <c r="P59" t="e">
        <f t="array" ref="P59">INDEX(DATABASE!$B$3:$Y$229,SMALL(IF(($B$3=DATABASE!$F$3:$F$228),MATCH(ROW(DATABASE!$F$3:$F$228),ROW(DATABASE!$F$3:$F$228),0)),ROWS('FILTERED DATA'!$M$3:Z59)),MATCH('FILTERED DATA'!P$2,DATABASE!$B$2:$AA$2,0))</f>
        <v>#NUM!</v>
      </c>
      <c r="Q59" t="e">
        <f t="array" ref="Q59">INDEX(DATABASE!$B$3:$Y$229,SMALL(IF(($B$3=DATABASE!$F$3:$F$228),MATCH(ROW(DATABASE!$F$3:$F$228),ROW(DATABASE!$F$3:$F$228),0)),ROWS('FILTERED DATA'!$M$3:AA59)),MATCH('FILTERED DATA'!Q$2,DATABASE!$B$2:$AA$2,0))</f>
        <v>#NUM!</v>
      </c>
      <c r="R59" t="e">
        <f t="array" ref="R59">INDEX(DATABASE!$B$3:$Y$229,SMALL(IF(($B$3=DATABASE!$F$3:$F$228),MATCH(ROW(DATABASE!$F$3:$F$228),ROW(DATABASE!$F$3:$F$228),0)),ROWS('FILTERED DATA'!$M$3:AB59)),MATCH('FILTERED DATA'!R$2,DATABASE!$B$2:$AA$2,0))</f>
        <v>#NUM!</v>
      </c>
      <c r="S59" t="e">
        <f t="array" ref="S59">INDEX(DATABASE!$B$3:$Y$229,SMALL(IF(($B$3=DATABASE!$F$3:$F$228),MATCH(ROW(DATABASE!$F$3:$F$228),ROW(DATABASE!$F$3:$F$228),0)),ROWS('FILTERED DATA'!$M$3:AC59)),MATCH('FILTERED DATA'!S$2,DATABASE!$B$2:$AA$2,0))</f>
        <v>#NUM!</v>
      </c>
    </row>
    <row r="60" spans="3:19" x14ac:dyDescent="0.35">
      <c r="C60" t="e">
        <f t="array" ref="C60">INDEX(DATABASE!$B$3:$Y$229,SMALL(IF(($B$3=DATABASE!$F$3:$F$228),MATCH(ROW(DATABASE!$F$3:$F$228),ROW(DATABASE!$F$3:$F$228),0)),ROWS('FILTERED DATA'!$M$3:M60)),MATCH('FILTERED DATA'!C$2,DATABASE!$B$2:$AA$2,0))</f>
        <v>#NUM!</v>
      </c>
      <c r="D60" t="e">
        <f t="array" ref="D60">INDEX(DATABASE!$B$3:$Y$229,SMALL(IF(($B$3=DATABASE!$F$3:$F$228),MATCH(ROW(DATABASE!$F$3:$F$228),ROW(DATABASE!$F$3:$F$228),0)),ROWS('FILTERED DATA'!$M$3:N60)),MATCH('FILTERED DATA'!D$2,DATABASE!$B$2:$AA$2,0))</f>
        <v>#NUM!</v>
      </c>
      <c r="E60" t="e">
        <f t="array" ref="E60">INDEX(DATABASE!$B$3:$Y$229,SMALL(IF(($B$3=DATABASE!$F$3:$F$228),MATCH(ROW(DATABASE!$F$3:$F$228),ROW(DATABASE!$F$3:$F$228),0)),ROWS('FILTERED DATA'!$M$3:O60)),MATCH('FILTERED DATA'!E$2,DATABASE!$B$2:$AA$2,0))</f>
        <v>#NUM!</v>
      </c>
      <c r="F60" t="e">
        <f t="array" ref="F60">INDEX(DATABASE!$B$3:$Y$229,SMALL(IF(($B$3=DATABASE!$F$3:$F$228),MATCH(ROW(DATABASE!$F$3:$F$228),ROW(DATABASE!$F$3:$F$228),0)),ROWS('FILTERED DATA'!$M$3:P60)),MATCH('FILTERED DATA'!F$2,DATABASE!$B$2:$AA$2,0))</f>
        <v>#NUM!</v>
      </c>
      <c r="G60" t="e">
        <f t="array" ref="G60">INDEX(DATABASE!$B$3:$Y$229,SMALL(IF(($B$3=DATABASE!$F$3:$F$228),MATCH(ROW(DATABASE!$F$3:$F$228),ROW(DATABASE!$F$3:$F$228),0)),ROWS('FILTERED DATA'!$M$3:Q60)),MATCH('FILTERED DATA'!G$2,DATABASE!$B$2:$AA$2,0))</f>
        <v>#NUM!</v>
      </c>
      <c r="H60" t="e">
        <f t="array" ref="H60">INDEX(DATABASE!$B$3:$Y$229,SMALL(IF(($B$3=DATABASE!$F$3:$F$228),MATCH(ROW(DATABASE!$F$3:$F$228),ROW(DATABASE!$F$3:$F$228),0)),ROWS('FILTERED DATA'!$M$3:R60)),MATCH('FILTERED DATA'!H$2,DATABASE!$B$2:$AA$2,0))</f>
        <v>#NUM!</v>
      </c>
      <c r="I60" t="e">
        <f t="array" ref="I60">INDEX(DATABASE!$B$3:$Y$229,SMALL(IF(($B$3=DATABASE!$F$3:$F$228),MATCH(ROW(DATABASE!$F$3:$F$228),ROW(DATABASE!$F$3:$F$228),0)),ROWS('FILTERED DATA'!$M$3:S60)),MATCH('FILTERED DATA'!I$2,DATABASE!$B$2:$AA$2,0))</f>
        <v>#NUM!</v>
      </c>
      <c r="J60" t="e">
        <f t="array" ref="J60">INDEX(DATABASE!$B$3:$Y$229,SMALL(IF(($B$3=DATABASE!$F$3:$F$228),MATCH(ROW(DATABASE!$F$3:$F$228),ROW(DATABASE!$F$3:$F$228),0)),ROWS('FILTERED DATA'!$M$3:T60)),MATCH('FILTERED DATA'!J$2,DATABASE!$B$2:$AA$2,0))</f>
        <v>#NUM!</v>
      </c>
      <c r="K60" t="e">
        <f t="array" ref="K60">INDEX(DATABASE!$B$3:$Y$229,SMALL(IF(($B$3=DATABASE!$F$3:$F$228),MATCH(ROW(DATABASE!$F$3:$F$228),ROW(DATABASE!$F$3:$F$228),0)),ROWS('FILTERED DATA'!$M$3:U60)),MATCH('FILTERED DATA'!K$2,DATABASE!$B$2:$AA$2,0))</f>
        <v>#NUM!</v>
      </c>
      <c r="L60" t="e">
        <f t="array" ref="L60">INDEX(DATABASE!$B$3:$Y$229,SMALL(IF(($B$3=DATABASE!$F$3:$F$228),MATCH(ROW(DATABASE!$F$3:$F$228),ROW(DATABASE!$F$3:$F$228),0)),ROWS('FILTERED DATA'!$M$3:V60)),MATCH('FILTERED DATA'!L$2,DATABASE!$B$2:$AA$2,0))</f>
        <v>#NUM!</v>
      </c>
      <c r="M60" t="e">
        <f t="array" ref="M60">INDEX(DATABASE!$B$3:$Y$229,SMALL(IF(($B$3=DATABASE!$F$3:$F$228),MATCH(ROW(DATABASE!$F$3:$F$228),ROW(DATABASE!$F$3:$F$228),0)),ROWS('FILTERED DATA'!$M$3:W60)),MATCH('FILTERED DATA'!M$2,DATABASE!$B$2:$AA$2,0))</f>
        <v>#NUM!</v>
      </c>
      <c r="N60" t="e">
        <f t="array" ref="N60">INDEX(DATABASE!$B$3:$Y$229,SMALL(IF(($B$3=DATABASE!$F$3:$F$228),MATCH(ROW(DATABASE!$F$3:$F$228),ROW(DATABASE!$F$3:$F$228),0)),ROWS('FILTERED DATA'!$M$3:X60)),MATCH('FILTERED DATA'!N$2,DATABASE!$B$2:$AA$2,0))</f>
        <v>#NUM!</v>
      </c>
      <c r="O60" t="e">
        <f t="array" ref="O60">INDEX(DATABASE!$B$3:$Y$229,SMALL(IF(($B$3=DATABASE!$F$3:$F$228),MATCH(ROW(DATABASE!$F$3:$F$228),ROW(DATABASE!$F$3:$F$228),0)),ROWS('FILTERED DATA'!$M$3:Y60)),MATCH('FILTERED DATA'!O$2,DATABASE!$B$2:$AA$2,0))</f>
        <v>#NUM!</v>
      </c>
      <c r="P60" t="e">
        <f t="array" ref="P60">INDEX(DATABASE!$B$3:$Y$229,SMALL(IF(($B$3=DATABASE!$F$3:$F$228),MATCH(ROW(DATABASE!$F$3:$F$228),ROW(DATABASE!$F$3:$F$228),0)),ROWS('FILTERED DATA'!$M$3:Z60)),MATCH('FILTERED DATA'!P$2,DATABASE!$B$2:$AA$2,0))</f>
        <v>#NUM!</v>
      </c>
      <c r="Q60" t="e">
        <f t="array" ref="Q60">INDEX(DATABASE!$B$3:$Y$229,SMALL(IF(($B$3=DATABASE!$F$3:$F$228),MATCH(ROW(DATABASE!$F$3:$F$228),ROW(DATABASE!$F$3:$F$228),0)),ROWS('FILTERED DATA'!$M$3:AA60)),MATCH('FILTERED DATA'!Q$2,DATABASE!$B$2:$AA$2,0))</f>
        <v>#NUM!</v>
      </c>
      <c r="R60" t="e">
        <f t="array" ref="R60">INDEX(DATABASE!$B$3:$Y$229,SMALL(IF(($B$3=DATABASE!$F$3:$F$228),MATCH(ROW(DATABASE!$F$3:$F$228),ROW(DATABASE!$F$3:$F$228),0)),ROWS('FILTERED DATA'!$M$3:AB60)),MATCH('FILTERED DATA'!R$2,DATABASE!$B$2:$AA$2,0))</f>
        <v>#NUM!</v>
      </c>
      <c r="S60" t="e">
        <f t="array" ref="S60">INDEX(DATABASE!$B$3:$Y$229,SMALL(IF(($B$3=DATABASE!$F$3:$F$228),MATCH(ROW(DATABASE!$F$3:$F$228),ROW(DATABASE!$F$3:$F$228),0)),ROWS('FILTERED DATA'!$M$3:AC60)),MATCH('FILTERED DATA'!S$2,DATABASE!$B$2:$AA$2,0))</f>
        <v>#NUM!</v>
      </c>
    </row>
    <row r="61" spans="3:19" x14ac:dyDescent="0.35">
      <c r="C61" t="e">
        <f t="array" ref="C61">INDEX(DATABASE!$B$3:$Y$229,SMALL(IF(($B$3=DATABASE!$F$3:$F$228),MATCH(ROW(DATABASE!$F$3:$F$228),ROW(DATABASE!$F$3:$F$228),0)),ROWS('FILTERED DATA'!$M$3:M61)),MATCH('FILTERED DATA'!C$2,DATABASE!$B$2:$AA$2,0))</f>
        <v>#NUM!</v>
      </c>
      <c r="D61" t="e">
        <f t="array" ref="D61">INDEX(DATABASE!$B$3:$Y$229,SMALL(IF(($B$3=DATABASE!$F$3:$F$228),MATCH(ROW(DATABASE!$F$3:$F$228),ROW(DATABASE!$F$3:$F$228),0)),ROWS('FILTERED DATA'!$M$3:N61)),MATCH('FILTERED DATA'!D$2,DATABASE!$B$2:$AA$2,0))</f>
        <v>#NUM!</v>
      </c>
      <c r="E61" t="e">
        <f t="array" ref="E61">INDEX(DATABASE!$B$3:$Y$229,SMALL(IF(($B$3=DATABASE!$F$3:$F$228),MATCH(ROW(DATABASE!$F$3:$F$228),ROW(DATABASE!$F$3:$F$228),0)),ROWS('FILTERED DATA'!$M$3:O61)),MATCH('FILTERED DATA'!E$2,DATABASE!$B$2:$AA$2,0))</f>
        <v>#NUM!</v>
      </c>
      <c r="F61" t="e">
        <f t="array" ref="F61">INDEX(DATABASE!$B$3:$Y$229,SMALL(IF(($B$3=DATABASE!$F$3:$F$228),MATCH(ROW(DATABASE!$F$3:$F$228),ROW(DATABASE!$F$3:$F$228),0)),ROWS('FILTERED DATA'!$M$3:P61)),MATCH('FILTERED DATA'!F$2,DATABASE!$B$2:$AA$2,0))</f>
        <v>#NUM!</v>
      </c>
      <c r="G61" t="e">
        <f t="array" ref="G61">INDEX(DATABASE!$B$3:$Y$229,SMALL(IF(($B$3=DATABASE!$F$3:$F$228),MATCH(ROW(DATABASE!$F$3:$F$228),ROW(DATABASE!$F$3:$F$228),0)),ROWS('FILTERED DATA'!$M$3:Q61)),MATCH('FILTERED DATA'!G$2,DATABASE!$B$2:$AA$2,0))</f>
        <v>#NUM!</v>
      </c>
      <c r="H61" t="e">
        <f t="array" ref="H61">INDEX(DATABASE!$B$3:$Y$229,SMALL(IF(($B$3=DATABASE!$F$3:$F$228),MATCH(ROW(DATABASE!$F$3:$F$228),ROW(DATABASE!$F$3:$F$228),0)),ROWS('FILTERED DATA'!$M$3:R61)),MATCH('FILTERED DATA'!H$2,DATABASE!$B$2:$AA$2,0))</f>
        <v>#NUM!</v>
      </c>
      <c r="I61" t="e">
        <f t="array" ref="I61">INDEX(DATABASE!$B$3:$Y$229,SMALL(IF(($B$3=DATABASE!$F$3:$F$228),MATCH(ROW(DATABASE!$F$3:$F$228),ROW(DATABASE!$F$3:$F$228),0)),ROWS('FILTERED DATA'!$M$3:S61)),MATCH('FILTERED DATA'!I$2,DATABASE!$B$2:$AA$2,0))</f>
        <v>#NUM!</v>
      </c>
      <c r="J61" t="e">
        <f t="array" ref="J61">INDEX(DATABASE!$B$3:$Y$229,SMALL(IF(($B$3=DATABASE!$F$3:$F$228),MATCH(ROW(DATABASE!$F$3:$F$228),ROW(DATABASE!$F$3:$F$228),0)),ROWS('FILTERED DATA'!$M$3:T61)),MATCH('FILTERED DATA'!J$2,DATABASE!$B$2:$AA$2,0))</f>
        <v>#NUM!</v>
      </c>
      <c r="K61" t="e">
        <f t="array" ref="K61">INDEX(DATABASE!$B$3:$Y$229,SMALL(IF(($B$3=DATABASE!$F$3:$F$228),MATCH(ROW(DATABASE!$F$3:$F$228),ROW(DATABASE!$F$3:$F$228),0)),ROWS('FILTERED DATA'!$M$3:U61)),MATCH('FILTERED DATA'!K$2,DATABASE!$B$2:$AA$2,0))</f>
        <v>#NUM!</v>
      </c>
      <c r="L61" t="e">
        <f t="array" ref="L61">INDEX(DATABASE!$B$3:$Y$229,SMALL(IF(($B$3=DATABASE!$F$3:$F$228),MATCH(ROW(DATABASE!$F$3:$F$228),ROW(DATABASE!$F$3:$F$228),0)),ROWS('FILTERED DATA'!$M$3:V61)),MATCH('FILTERED DATA'!L$2,DATABASE!$B$2:$AA$2,0))</f>
        <v>#NUM!</v>
      </c>
      <c r="M61" t="e">
        <f t="array" ref="M61">INDEX(DATABASE!$B$3:$Y$229,SMALL(IF(($B$3=DATABASE!$F$3:$F$228),MATCH(ROW(DATABASE!$F$3:$F$228),ROW(DATABASE!$F$3:$F$228),0)),ROWS('FILTERED DATA'!$M$3:W61)),MATCH('FILTERED DATA'!M$2,DATABASE!$B$2:$AA$2,0))</f>
        <v>#NUM!</v>
      </c>
      <c r="N61" t="e">
        <f t="array" ref="N61">INDEX(DATABASE!$B$3:$Y$229,SMALL(IF(($B$3=DATABASE!$F$3:$F$228),MATCH(ROW(DATABASE!$F$3:$F$228),ROW(DATABASE!$F$3:$F$228),0)),ROWS('FILTERED DATA'!$M$3:X61)),MATCH('FILTERED DATA'!N$2,DATABASE!$B$2:$AA$2,0))</f>
        <v>#NUM!</v>
      </c>
      <c r="O61" t="e">
        <f t="array" ref="O61">INDEX(DATABASE!$B$3:$Y$229,SMALL(IF(($B$3=DATABASE!$F$3:$F$228),MATCH(ROW(DATABASE!$F$3:$F$228),ROW(DATABASE!$F$3:$F$228),0)),ROWS('FILTERED DATA'!$M$3:Y61)),MATCH('FILTERED DATA'!O$2,DATABASE!$B$2:$AA$2,0))</f>
        <v>#NUM!</v>
      </c>
      <c r="P61" t="e">
        <f t="array" ref="P61">INDEX(DATABASE!$B$3:$Y$229,SMALL(IF(($B$3=DATABASE!$F$3:$F$228),MATCH(ROW(DATABASE!$F$3:$F$228),ROW(DATABASE!$F$3:$F$228),0)),ROWS('FILTERED DATA'!$M$3:Z61)),MATCH('FILTERED DATA'!P$2,DATABASE!$B$2:$AA$2,0))</f>
        <v>#NUM!</v>
      </c>
      <c r="Q61" t="e">
        <f t="array" ref="Q61">INDEX(DATABASE!$B$3:$Y$229,SMALL(IF(($B$3=DATABASE!$F$3:$F$228),MATCH(ROW(DATABASE!$F$3:$F$228),ROW(DATABASE!$F$3:$F$228),0)),ROWS('FILTERED DATA'!$M$3:AA61)),MATCH('FILTERED DATA'!Q$2,DATABASE!$B$2:$AA$2,0))</f>
        <v>#NUM!</v>
      </c>
      <c r="R61" t="e">
        <f t="array" ref="R61">INDEX(DATABASE!$B$3:$Y$229,SMALL(IF(($B$3=DATABASE!$F$3:$F$228),MATCH(ROW(DATABASE!$F$3:$F$228),ROW(DATABASE!$F$3:$F$228),0)),ROWS('FILTERED DATA'!$M$3:AB61)),MATCH('FILTERED DATA'!R$2,DATABASE!$B$2:$AA$2,0))</f>
        <v>#NUM!</v>
      </c>
      <c r="S61" t="e">
        <f t="array" ref="S61">INDEX(DATABASE!$B$3:$Y$229,SMALL(IF(($B$3=DATABASE!$F$3:$F$228),MATCH(ROW(DATABASE!$F$3:$F$228),ROW(DATABASE!$F$3:$F$228),0)),ROWS('FILTERED DATA'!$M$3:AC61)),MATCH('FILTERED DATA'!S$2,DATABASE!$B$2:$AA$2,0))</f>
        <v>#NUM!</v>
      </c>
    </row>
    <row r="62" spans="3:19" x14ac:dyDescent="0.35">
      <c r="C62" t="e">
        <f t="array" ref="C62">INDEX(DATABASE!$B$3:$Y$229,SMALL(IF(($B$3=DATABASE!$F$3:$F$228),MATCH(ROW(DATABASE!$F$3:$F$228),ROW(DATABASE!$F$3:$F$228),0)),ROWS('FILTERED DATA'!$M$3:M62)),MATCH('FILTERED DATA'!C$2,DATABASE!$B$2:$AA$2,0))</f>
        <v>#NUM!</v>
      </c>
      <c r="D62" t="e">
        <f t="array" ref="D62">INDEX(DATABASE!$B$3:$Y$229,SMALL(IF(($B$3=DATABASE!$F$3:$F$228),MATCH(ROW(DATABASE!$F$3:$F$228),ROW(DATABASE!$F$3:$F$228),0)),ROWS('FILTERED DATA'!$M$3:N62)),MATCH('FILTERED DATA'!D$2,DATABASE!$B$2:$AA$2,0))</f>
        <v>#NUM!</v>
      </c>
      <c r="E62" t="e">
        <f t="array" ref="E62">INDEX(DATABASE!$B$3:$Y$229,SMALL(IF(($B$3=DATABASE!$F$3:$F$228),MATCH(ROW(DATABASE!$F$3:$F$228),ROW(DATABASE!$F$3:$F$228),0)),ROWS('FILTERED DATA'!$M$3:O62)),MATCH('FILTERED DATA'!E$2,DATABASE!$B$2:$AA$2,0))</f>
        <v>#NUM!</v>
      </c>
      <c r="F62" t="e">
        <f t="array" ref="F62">INDEX(DATABASE!$B$3:$Y$229,SMALL(IF(($B$3=DATABASE!$F$3:$F$228),MATCH(ROW(DATABASE!$F$3:$F$228),ROW(DATABASE!$F$3:$F$228),0)),ROWS('FILTERED DATA'!$M$3:P62)),MATCH('FILTERED DATA'!F$2,DATABASE!$B$2:$AA$2,0))</f>
        <v>#NUM!</v>
      </c>
      <c r="G62" t="e">
        <f t="array" ref="G62">INDEX(DATABASE!$B$3:$Y$229,SMALL(IF(($B$3=DATABASE!$F$3:$F$228),MATCH(ROW(DATABASE!$F$3:$F$228),ROW(DATABASE!$F$3:$F$228),0)),ROWS('FILTERED DATA'!$M$3:Q62)),MATCH('FILTERED DATA'!G$2,DATABASE!$B$2:$AA$2,0))</f>
        <v>#NUM!</v>
      </c>
      <c r="H62" t="e">
        <f t="array" ref="H62">INDEX(DATABASE!$B$3:$Y$229,SMALL(IF(($B$3=DATABASE!$F$3:$F$228),MATCH(ROW(DATABASE!$F$3:$F$228),ROW(DATABASE!$F$3:$F$228),0)),ROWS('FILTERED DATA'!$M$3:R62)),MATCH('FILTERED DATA'!H$2,DATABASE!$B$2:$AA$2,0))</f>
        <v>#NUM!</v>
      </c>
      <c r="I62" t="e">
        <f t="array" ref="I62">INDEX(DATABASE!$B$3:$Y$229,SMALL(IF(($B$3=DATABASE!$F$3:$F$228),MATCH(ROW(DATABASE!$F$3:$F$228),ROW(DATABASE!$F$3:$F$228),0)),ROWS('FILTERED DATA'!$M$3:S62)),MATCH('FILTERED DATA'!I$2,DATABASE!$B$2:$AA$2,0))</f>
        <v>#NUM!</v>
      </c>
      <c r="J62" t="e">
        <f t="array" ref="J62">INDEX(DATABASE!$B$3:$Y$229,SMALL(IF(($B$3=DATABASE!$F$3:$F$228),MATCH(ROW(DATABASE!$F$3:$F$228),ROW(DATABASE!$F$3:$F$228),0)),ROWS('FILTERED DATA'!$M$3:T62)),MATCH('FILTERED DATA'!J$2,DATABASE!$B$2:$AA$2,0))</f>
        <v>#NUM!</v>
      </c>
      <c r="K62" t="e">
        <f t="array" ref="K62">INDEX(DATABASE!$B$3:$Y$229,SMALL(IF(($B$3=DATABASE!$F$3:$F$228),MATCH(ROW(DATABASE!$F$3:$F$228),ROW(DATABASE!$F$3:$F$228),0)),ROWS('FILTERED DATA'!$M$3:U62)),MATCH('FILTERED DATA'!K$2,DATABASE!$B$2:$AA$2,0))</f>
        <v>#NUM!</v>
      </c>
      <c r="L62" t="e">
        <f t="array" ref="L62">INDEX(DATABASE!$B$3:$Y$229,SMALL(IF(($B$3=DATABASE!$F$3:$F$228),MATCH(ROW(DATABASE!$F$3:$F$228),ROW(DATABASE!$F$3:$F$228),0)),ROWS('FILTERED DATA'!$M$3:V62)),MATCH('FILTERED DATA'!L$2,DATABASE!$B$2:$AA$2,0))</f>
        <v>#NUM!</v>
      </c>
      <c r="M62" t="e">
        <f t="array" ref="M62">INDEX(DATABASE!$B$3:$Y$229,SMALL(IF(($B$3=DATABASE!$F$3:$F$228),MATCH(ROW(DATABASE!$F$3:$F$228),ROW(DATABASE!$F$3:$F$228),0)),ROWS('FILTERED DATA'!$M$3:W62)),MATCH('FILTERED DATA'!M$2,DATABASE!$B$2:$AA$2,0))</f>
        <v>#NUM!</v>
      </c>
      <c r="N62" t="e">
        <f t="array" ref="N62">INDEX(DATABASE!$B$3:$Y$229,SMALL(IF(($B$3=DATABASE!$F$3:$F$228),MATCH(ROW(DATABASE!$F$3:$F$228),ROW(DATABASE!$F$3:$F$228),0)),ROWS('FILTERED DATA'!$M$3:X62)),MATCH('FILTERED DATA'!N$2,DATABASE!$B$2:$AA$2,0))</f>
        <v>#NUM!</v>
      </c>
      <c r="O62" t="e">
        <f t="array" ref="O62">INDEX(DATABASE!$B$3:$Y$229,SMALL(IF(($B$3=DATABASE!$F$3:$F$228),MATCH(ROW(DATABASE!$F$3:$F$228),ROW(DATABASE!$F$3:$F$228),0)),ROWS('FILTERED DATA'!$M$3:Y62)),MATCH('FILTERED DATA'!O$2,DATABASE!$B$2:$AA$2,0))</f>
        <v>#NUM!</v>
      </c>
      <c r="P62" t="e">
        <f t="array" ref="P62">INDEX(DATABASE!$B$3:$Y$229,SMALL(IF(($B$3=DATABASE!$F$3:$F$228),MATCH(ROW(DATABASE!$F$3:$F$228),ROW(DATABASE!$F$3:$F$228),0)),ROWS('FILTERED DATA'!$M$3:Z62)),MATCH('FILTERED DATA'!P$2,DATABASE!$B$2:$AA$2,0))</f>
        <v>#NUM!</v>
      </c>
      <c r="Q62" t="e">
        <f t="array" ref="Q62">INDEX(DATABASE!$B$3:$Y$229,SMALL(IF(($B$3=DATABASE!$F$3:$F$228),MATCH(ROW(DATABASE!$F$3:$F$228),ROW(DATABASE!$F$3:$F$228),0)),ROWS('FILTERED DATA'!$M$3:AA62)),MATCH('FILTERED DATA'!Q$2,DATABASE!$B$2:$AA$2,0))</f>
        <v>#NUM!</v>
      </c>
      <c r="R62" t="e">
        <f t="array" ref="R62">INDEX(DATABASE!$B$3:$Y$229,SMALL(IF(($B$3=DATABASE!$F$3:$F$228),MATCH(ROW(DATABASE!$F$3:$F$228),ROW(DATABASE!$F$3:$F$228),0)),ROWS('FILTERED DATA'!$M$3:AB62)),MATCH('FILTERED DATA'!R$2,DATABASE!$B$2:$AA$2,0))</f>
        <v>#NUM!</v>
      </c>
      <c r="S62" t="e">
        <f t="array" ref="S62">INDEX(DATABASE!$B$3:$Y$229,SMALL(IF(($B$3=DATABASE!$F$3:$F$228),MATCH(ROW(DATABASE!$F$3:$F$228),ROW(DATABASE!$F$3:$F$228),0)),ROWS('FILTERED DATA'!$M$3:AC62)),MATCH('FILTERED DATA'!S$2,DATABASE!$B$2:$AA$2,0))</f>
        <v>#NUM!</v>
      </c>
    </row>
    <row r="63" spans="3:19" x14ac:dyDescent="0.35">
      <c r="C63" t="e">
        <f t="array" ref="C63">INDEX(DATABASE!$B$3:$Y$229,SMALL(IF(($B$3=DATABASE!$F$3:$F$228),MATCH(ROW(DATABASE!$F$3:$F$228),ROW(DATABASE!$F$3:$F$228),0)),ROWS('FILTERED DATA'!$M$3:M63)),MATCH('FILTERED DATA'!C$2,DATABASE!$B$2:$AA$2,0))</f>
        <v>#NUM!</v>
      </c>
      <c r="D63" t="e">
        <f t="array" ref="D63">INDEX(DATABASE!$B$3:$Y$229,SMALL(IF(($B$3=DATABASE!$F$3:$F$228),MATCH(ROW(DATABASE!$F$3:$F$228),ROW(DATABASE!$F$3:$F$228),0)),ROWS('FILTERED DATA'!$M$3:N63)),MATCH('FILTERED DATA'!D$2,DATABASE!$B$2:$AA$2,0))</f>
        <v>#NUM!</v>
      </c>
      <c r="E63" t="e">
        <f t="array" ref="E63">INDEX(DATABASE!$B$3:$Y$229,SMALL(IF(($B$3=DATABASE!$F$3:$F$228),MATCH(ROW(DATABASE!$F$3:$F$228),ROW(DATABASE!$F$3:$F$228),0)),ROWS('FILTERED DATA'!$M$3:O63)),MATCH('FILTERED DATA'!E$2,DATABASE!$B$2:$AA$2,0))</f>
        <v>#NUM!</v>
      </c>
      <c r="F63" t="e">
        <f t="array" ref="F63">INDEX(DATABASE!$B$3:$Y$229,SMALL(IF(($B$3=DATABASE!$F$3:$F$228),MATCH(ROW(DATABASE!$F$3:$F$228),ROW(DATABASE!$F$3:$F$228),0)),ROWS('FILTERED DATA'!$M$3:P63)),MATCH('FILTERED DATA'!F$2,DATABASE!$B$2:$AA$2,0))</f>
        <v>#NUM!</v>
      </c>
      <c r="G63" t="e">
        <f t="array" ref="G63">INDEX(DATABASE!$B$3:$Y$229,SMALL(IF(($B$3=DATABASE!$F$3:$F$228),MATCH(ROW(DATABASE!$F$3:$F$228),ROW(DATABASE!$F$3:$F$228),0)),ROWS('FILTERED DATA'!$M$3:Q63)),MATCH('FILTERED DATA'!G$2,DATABASE!$B$2:$AA$2,0))</f>
        <v>#NUM!</v>
      </c>
      <c r="H63" t="e">
        <f t="array" ref="H63">INDEX(DATABASE!$B$3:$Y$229,SMALL(IF(($B$3=DATABASE!$F$3:$F$228),MATCH(ROW(DATABASE!$F$3:$F$228),ROW(DATABASE!$F$3:$F$228),0)),ROWS('FILTERED DATA'!$M$3:R63)),MATCH('FILTERED DATA'!H$2,DATABASE!$B$2:$AA$2,0))</f>
        <v>#NUM!</v>
      </c>
      <c r="I63" t="e">
        <f t="array" ref="I63">INDEX(DATABASE!$B$3:$Y$229,SMALL(IF(($B$3=DATABASE!$F$3:$F$228),MATCH(ROW(DATABASE!$F$3:$F$228),ROW(DATABASE!$F$3:$F$228),0)),ROWS('FILTERED DATA'!$M$3:S63)),MATCH('FILTERED DATA'!I$2,DATABASE!$B$2:$AA$2,0))</f>
        <v>#NUM!</v>
      </c>
      <c r="J63" t="e">
        <f t="array" ref="J63">INDEX(DATABASE!$B$3:$Y$229,SMALL(IF(($B$3=DATABASE!$F$3:$F$228),MATCH(ROW(DATABASE!$F$3:$F$228),ROW(DATABASE!$F$3:$F$228),0)),ROWS('FILTERED DATA'!$M$3:T63)),MATCH('FILTERED DATA'!J$2,DATABASE!$B$2:$AA$2,0))</f>
        <v>#NUM!</v>
      </c>
      <c r="K63" t="e">
        <f t="array" ref="K63">INDEX(DATABASE!$B$3:$Y$229,SMALL(IF(($B$3=DATABASE!$F$3:$F$228),MATCH(ROW(DATABASE!$F$3:$F$228),ROW(DATABASE!$F$3:$F$228),0)),ROWS('FILTERED DATA'!$M$3:U63)),MATCH('FILTERED DATA'!K$2,DATABASE!$B$2:$AA$2,0))</f>
        <v>#NUM!</v>
      </c>
      <c r="L63" t="e">
        <f t="array" ref="L63">INDEX(DATABASE!$B$3:$Y$229,SMALL(IF(($B$3=DATABASE!$F$3:$F$228),MATCH(ROW(DATABASE!$F$3:$F$228),ROW(DATABASE!$F$3:$F$228),0)),ROWS('FILTERED DATA'!$M$3:V63)),MATCH('FILTERED DATA'!L$2,DATABASE!$B$2:$AA$2,0))</f>
        <v>#NUM!</v>
      </c>
      <c r="M63" t="e">
        <f t="array" ref="M63">INDEX(DATABASE!$B$3:$Y$229,SMALL(IF(($B$3=DATABASE!$F$3:$F$228),MATCH(ROW(DATABASE!$F$3:$F$228),ROW(DATABASE!$F$3:$F$228),0)),ROWS('FILTERED DATA'!$M$3:W63)),MATCH('FILTERED DATA'!M$2,DATABASE!$B$2:$AA$2,0))</f>
        <v>#NUM!</v>
      </c>
      <c r="N63" t="e">
        <f t="array" ref="N63">INDEX(DATABASE!$B$3:$Y$229,SMALL(IF(($B$3=DATABASE!$F$3:$F$228),MATCH(ROW(DATABASE!$F$3:$F$228),ROW(DATABASE!$F$3:$F$228),0)),ROWS('FILTERED DATA'!$M$3:X63)),MATCH('FILTERED DATA'!N$2,DATABASE!$B$2:$AA$2,0))</f>
        <v>#NUM!</v>
      </c>
      <c r="O63" t="e">
        <f t="array" ref="O63">INDEX(DATABASE!$B$3:$Y$229,SMALL(IF(($B$3=DATABASE!$F$3:$F$228),MATCH(ROW(DATABASE!$F$3:$F$228),ROW(DATABASE!$F$3:$F$228),0)),ROWS('FILTERED DATA'!$M$3:Y63)),MATCH('FILTERED DATA'!O$2,DATABASE!$B$2:$AA$2,0))</f>
        <v>#NUM!</v>
      </c>
      <c r="P63" t="e">
        <f t="array" ref="P63">INDEX(DATABASE!$B$3:$Y$229,SMALL(IF(($B$3=DATABASE!$F$3:$F$228),MATCH(ROW(DATABASE!$F$3:$F$228),ROW(DATABASE!$F$3:$F$228),0)),ROWS('FILTERED DATA'!$M$3:Z63)),MATCH('FILTERED DATA'!P$2,DATABASE!$B$2:$AA$2,0))</f>
        <v>#NUM!</v>
      </c>
      <c r="Q63" t="e">
        <f t="array" ref="Q63">INDEX(DATABASE!$B$3:$Y$229,SMALL(IF(($B$3=DATABASE!$F$3:$F$228),MATCH(ROW(DATABASE!$F$3:$F$228),ROW(DATABASE!$F$3:$F$228),0)),ROWS('FILTERED DATA'!$M$3:AA63)),MATCH('FILTERED DATA'!Q$2,DATABASE!$B$2:$AA$2,0))</f>
        <v>#NUM!</v>
      </c>
      <c r="R63" t="e">
        <f t="array" ref="R63">INDEX(DATABASE!$B$3:$Y$229,SMALL(IF(($B$3=DATABASE!$F$3:$F$228),MATCH(ROW(DATABASE!$F$3:$F$228),ROW(DATABASE!$F$3:$F$228),0)),ROWS('FILTERED DATA'!$M$3:AB63)),MATCH('FILTERED DATA'!R$2,DATABASE!$B$2:$AA$2,0))</f>
        <v>#NUM!</v>
      </c>
      <c r="S63" t="e">
        <f t="array" ref="S63">INDEX(DATABASE!$B$3:$Y$229,SMALL(IF(($B$3=DATABASE!$F$3:$F$228),MATCH(ROW(DATABASE!$F$3:$F$228),ROW(DATABASE!$F$3:$F$228),0)),ROWS('FILTERED DATA'!$M$3:AC63)),MATCH('FILTERED DATA'!S$2,DATABASE!$B$2:$AA$2,0))</f>
        <v>#NUM!</v>
      </c>
    </row>
    <row r="64" spans="3:19" x14ac:dyDescent="0.35">
      <c r="C64" t="e">
        <f t="array" ref="C64">INDEX(DATABASE!$B$3:$Y$229,SMALL(IF(($B$3=DATABASE!$F$3:$F$228),MATCH(ROW(DATABASE!$F$3:$F$228),ROW(DATABASE!$F$3:$F$228),0)),ROWS('FILTERED DATA'!$M$3:M64)),MATCH('FILTERED DATA'!C$2,DATABASE!$B$2:$AA$2,0))</f>
        <v>#NUM!</v>
      </c>
      <c r="D64" t="e">
        <f t="array" ref="D64">INDEX(DATABASE!$B$3:$Y$229,SMALL(IF(($B$3=DATABASE!$F$3:$F$228),MATCH(ROW(DATABASE!$F$3:$F$228),ROW(DATABASE!$F$3:$F$228),0)),ROWS('FILTERED DATA'!$M$3:N64)),MATCH('FILTERED DATA'!D$2,DATABASE!$B$2:$AA$2,0))</f>
        <v>#NUM!</v>
      </c>
      <c r="E64" t="e">
        <f t="array" ref="E64">INDEX(DATABASE!$B$3:$Y$229,SMALL(IF(($B$3=DATABASE!$F$3:$F$228),MATCH(ROW(DATABASE!$F$3:$F$228),ROW(DATABASE!$F$3:$F$228),0)),ROWS('FILTERED DATA'!$M$3:O64)),MATCH('FILTERED DATA'!E$2,DATABASE!$B$2:$AA$2,0))</f>
        <v>#NUM!</v>
      </c>
      <c r="F64" t="e">
        <f t="array" ref="F64">INDEX(DATABASE!$B$3:$Y$229,SMALL(IF(($B$3=DATABASE!$F$3:$F$228),MATCH(ROW(DATABASE!$F$3:$F$228),ROW(DATABASE!$F$3:$F$228),0)),ROWS('FILTERED DATA'!$M$3:P64)),MATCH('FILTERED DATA'!F$2,DATABASE!$B$2:$AA$2,0))</f>
        <v>#NUM!</v>
      </c>
      <c r="G64" t="e">
        <f t="array" ref="G64">INDEX(DATABASE!$B$3:$Y$229,SMALL(IF(($B$3=DATABASE!$F$3:$F$228),MATCH(ROW(DATABASE!$F$3:$F$228),ROW(DATABASE!$F$3:$F$228),0)),ROWS('FILTERED DATA'!$M$3:Q64)),MATCH('FILTERED DATA'!G$2,DATABASE!$B$2:$AA$2,0))</f>
        <v>#NUM!</v>
      </c>
      <c r="H64" t="e">
        <f t="array" ref="H64">INDEX(DATABASE!$B$3:$Y$229,SMALL(IF(($B$3=DATABASE!$F$3:$F$228),MATCH(ROW(DATABASE!$F$3:$F$228),ROW(DATABASE!$F$3:$F$228),0)),ROWS('FILTERED DATA'!$M$3:R64)),MATCH('FILTERED DATA'!H$2,DATABASE!$B$2:$AA$2,0))</f>
        <v>#NUM!</v>
      </c>
      <c r="I64" t="e">
        <f t="array" ref="I64">INDEX(DATABASE!$B$3:$Y$229,SMALL(IF(($B$3=DATABASE!$F$3:$F$228),MATCH(ROW(DATABASE!$F$3:$F$228),ROW(DATABASE!$F$3:$F$228),0)),ROWS('FILTERED DATA'!$M$3:S64)),MATCH('FILTERED DATA'!I$2,DATABASE!$B$2:$AA$2,0))</f>
        <v>#NUM!</v>
      </c>
      <c r="J64" t="e">
        <f t="array" ref="J64">INDEX(DATABASE!$B$3:$Y$229,SMALL(IF(($B$3=DATABASE!$F$3:$F$228),MATCH(ROW(DATABASE!$F$3:$F$228),ROW(DATABASE!$F$3:$F$228),0)),ROWS('FILTERED DATA'!$M$3:T64)),MATCH('FILTERED DATA'!J$2,DATABASE!$B$2:$AA$2,0))</f>
        <v>#NUM!</v>
      </c>
      <c r="K64" t="e">
        <f t="array" ref="K64">INDEX(DATABASE!$B$3:$Y$229,SMALL(IF(($B$3=DATABASE!$F$3:$F$228),MATCH(ROW(DATABASE!$F$3:$F$228),ROW(DATABASE!$F$3:$F$228),0)),ROWS('FILTERED DATA'!$M$3:U64)),MATCH('FILTERED DATA'!K$2,DATABASE!$B$2:$AA$2,0))</f>
        <v>#NUM!</v>
      </c>
      <c r="L64" t="e">
        <f t="array" ref="L64">INDEX(DATABASE!$B$3:$Y$229,SMALL(IF(($B$3=DATABASE!$F$3:$F$228),MATCH(ROW(DATABASE!$F$3:$F$228),ROW(DATABASE!$F$3:$F$228),0)),ROWS('FILTERED DATA'!$M$3:V64)),MATCH('FILTERED DATA'!L$2,DATABASE!$B$2:$AA$2,0))</f>
        <v>#NUM!</v>
      </c>
      <c r="M64" t="e">
        <f t="array" ref="M64">INDEX(DATABASE!$B$3:$Y$229,SMALL(IF(($B$3=DATABASE!$F$3:$F$228),MATCH(ROW(DATABASE!$F$3:$F$228),ROW(DATABASE!$F$3:$F$228),0)),ROWS('FILTERED DATA'!$M$3:W64)),MATCH('FILTERED DATA'!M$2,DATABASE!$B$2:$AA$2,0))</f>
        <v>#NUM!</v>
      </c>
      <c r="N64" t="e">
        <f t="array" ref="N64">INDEX(DATABASE!$B$3:$Y$229,SMALL(IF(($B$3=DATABASE!$F$3:$F$228),MATCH(ROW(DATABASE!$F$3:$F$228),ROW(DATABASE!$F$3:$F$228),0)),ROWS('FILTERED DATA'!$M$3:X64)),MATCH('FILTERED DATA'!N$2,DATABASE!$B$2:$AA$2,0))</f>
        <v>#NUM!</v>
      </c>
      <c r="O64" t="e">
        <f t="array" ref="O64">INDEX(DATABASE!$B$3:$Y$229,SMALL(IF(($B$3=DATABASE!$F$3:$F$228),MATCH(ROW(DATABASE!$F$3:$F$228),ROW(DATABASE!$F$3:$F$228),0)),ROWS('FILTERED DATA'!$M$3:Y64)),MATCH('FILTERED DATA'!O$2,DATABASE!$B$2:$AA$2,0))</f>
        <v>#NUM!</v>
      </c>
      <c r="P64" t="e">
        <f t="array" ref="P64">INDEX(DATABASE!$B$3:$Y$229,SMALL(IF(($B$3=DATABASE!$F$3:$F$228),MATCH(ROW(DATABASE!$F$3:$F$228),ROW(DATABASE!$F$3:$F$228),0)),ROWS('FILTERED DATA'!$M$3:Z64)),MATCH('FILTERED DATA'!P$2,DATABASE!$B$2:$AA$2,0))</f>
        <v>#NUM!</v>
      </c>
      <c r="Q64" t="e">
        <f t="array" ref="Q64">INDEX(DATABASE!$B$3:$Y$229,SMALL(IF(($B$3=DATABASE!$F$3:$F$228),MATCH(ROW(DATABASE!$F$3:$F$228),ROW(DATABASE!$F$3:$F$228),0)),ROWS('FILTERED DATA'!$M$3:AA64)),MATCH('FILTERED DATA'!Q$2,DATABASE!$B$2:$AA$2,0))</f>
        <v>#NUM!</v>
      </c>
      <c r="R64" t="e">
        <f t="array" ref="R64">INDEX(DATABASE!$B$3:$Y$229,SMALL(IF(($B$3=DATABASE!$F$3:$F$228),MATCH(ROW(DATABASE!$F$3:$F$228),ROW(DATABASE!$F$3:$F$228),0)),ROWS('FILTERED DATA'!$M$3:AB64)),MATCH('FILTERED DATA'!R$2,DATABASE!$B$2:$AA$2,0))</f>
        <v>#NUM!</v>
      </c>
      <c r="S64" t="e">
        <f t="array" ref="S64">INDEX(DATABASE!$B$3:$Y$229,SMALL(IF(($B$3=DATABASE!$F$3:$F$228),MATCH(ROW(DATABASE!$F$3:$F$228),ROW(DATABASE!$F$3:$F$228),0)),ROWS('FILTERED DATA'!$M$3:AC64)),MATCH('FILTERED DATA'!S$2,DATABASE!$B$2:$AA$2,0))</f>
        <v>#NUM!</v>
      </c>
    </row>
    <row r="65" spans="3:19" x14ac:dyDescent="0.35">
      <c r="C65" t="e">
        <f t="array" ref="C65">INDEX(DATABASE!$B$3:$Y$229,SMALL(IF(($B$3=DATABASE!$F$3:$F$228),MATCH(ROW(DATABASE!$F$3:$F$228),ROW(DATABASE!$F$3:$F$228),0)),ROWS('FILTERED DATA'!$M$3:M65)),MATCH('FILTERED DATA'!C$2,DATABASE!$B$2:$AA$2,0))</f>
        <v>#NUM!</v>
      </c>
      <c r="D65" t="e">
        <f t="array" ref="D65">INDEX(DATABASE!$B$3:$Y$229,SMALL(IF(($B$3=DATABASE!$F$3:$F$228),MATCH(ROW(DATABASE!$F$3:$F$228),ROW(DATABASE!$F$3:$F$228),0)),ROWS('FILTERED DATA'!$M$3:N65)),MATCH('FILTERED DATA'!D$2,DATABASE!$B$2:$AA$2,0))</f>
        <v>#NUM!</v>
      </c>
      <c r="E65" t="e">
        <f t="array" ref="E65">INDEX(DATABASE!$B$3:$Y$229,SMALL(IF(($B$3=DATABASE!$F$3:$F$228),MATCH(ROW(DATABASE!$F$3:$F$228),ROW(DATABASE!$F$3:$F$228),0)),ROWS('FILTERED DATA'!$M$3:O65)),MATCH('FILTERED DATA'!E$2,DATABASE!$B$2:$AA$2,0))</f>
        <v>#NUM!</v>
      </c>
      <c r="F65" t="e">
        <f t="array" ref="F65">INDEX(DATABASE!$B$3:$Y$229,SMALL(IF(($B$3=DATABASE!$F$3:$F$228),MATCH(ROW(DATABASE!$F$3:$F$228),ROW(DATABASE!$F$3:$F$228),0)),ROWS('FILTERED DATA'!$M$3:P65)),MATCH('FILTERED DATA'!F$2,DATABASE!$B$2:$AA$2,0))</f>
        <v>#NUM!</v>
      </c>
      <c r="G65" t="e">
        <f t="array" ref="G65">INDEX(DATABASE!$B$3:$Y$229,SMALL(IF(($B$3=DATABASE!$F$3:$F$228),MATCH(ROW(DATABASE!$F$3:$F$228),ROW(DATABASE!$F$3:$F$228),0)),ROWS('FILTERED DATA'!$M$3:Q65)),MATCH('FILTERED DATA'!G$2,DATABASE!$B$2:$AA$2,0))</f>
        <v>#NUM!</v>
      </c>
      <c r="H65" t="e">
        <f t="array" ref="H65">INDEX(DATABASE!$B$3:$Y$229,SMALL(IF(($B$3=DATABASE!$F$3:$F$228),MATCH(ROW(DATABASE!$F$3:$F$228),ROW(DATABASE!$F$3:$F$228),0)),ROWS('FILTERED DATA'!$M$3:R65)),MATCH('FILTERED DATA'!H$2,DATABASE!$B$2:$AA$2,0))</f>
        <v>#NUM!</v>
      </c>
      <c r="I65" t="e">
        <f t="array" ref="I65">INDEX(DATABASE!$B$3:$Y$229,SMALL(IF(($B$3=DATABASE!$F$3:$F$228),MATCH(ROW(DATABASE!$F$3:$F$228),ROW(DATABASE!$F$3:$F$228),0)),ROWS('FILTERED DATA'!$M$3:S65)),MATCH('FILTERED DATA'!I$2,DATABASE!$B$2:$AA$2,0))</f>
        <v>#NUM!</v>
      </c>
      <c r="J65" t="e">
        <f t="array" ref="J65">INDEX(DATABASE!$B$3:$Y$229,SMALL(IF(($B$3=DATABASE!$F$3:$F$228),MATCH(ROW(DATABASE!$F$3:$F$228),ROW(DATABASE!$F$3:$F$228),0)),ROWS('FILTERED DATA'!$M$3:T65)),MATCH('FILTERED DATA'!J$2,DATABASE!$B$2:$AA$2,0))</f>
        <v>#NUM!</v>
      </c>
      <c r="K65" t="e">
        <f t="array" ref="K65">INDEX(DATABASE!$B$3:$Y$229,SMALL(IF(($B$3=DATABASE!$F$3:$F$228),MATCH(ROW(DATABASE!$F$3:$F$228),ROW(DATABASE!$F$3:$F$228),0)),ROWS('FILTERED DATA'!$M$3:U65)),MATCH('FILTERED DATA'!K$2,DATABASE!$B$2:$AA$2,0))</f>
        <v>#NUM!</v>
      </c>
      <c r="L65" t="e">
        <f t="array" ref="L65">INDEX(DATABASE!$B$3:$Y$229,SMALL(IF(($B$3=DATABASE!$F$3:$F$228),MATCH(ROW(DATABASE!$F$3:$F$228),ROW(DATABASE!$F$3:$F$228),0)),ROWS('FILTERED DATA'!$M$3:V65)),MATCH('FILTERED DATA'!L$2,DATABASE!$B$2:$AA$2,0))</f>
        <v>#NUM!</v>
      </c>
      <c r="M65" t="e">
        <f t="array" ref="M65">INDEX(DATABASE!$B$3:$Y$229,SMALL(IF(($B$3=DATABASE!$F$3:$F$228),MATCH(ROW(DATABASE!$F$3:$F$228),ROW(DATABASE!$F$3:$F$228),0)),ROWS('FILTERED DATA'!$M$3:W65)),MATCH('FILTERED DATA'!M$2,DATABASE!$B$2:$AA$2,0))</f>
        <v>#NUM!</v>
      </c>
      <c r="N65" t="e">
        <f t="array" ref="N65">INDEX(DATABASE!$B$3:$Y$229,SMALL(IF(($B$3=DATABASE!$F$3:$F$228),MATCH(ROW(DATABASE!$F$3:$F$228),ROW(DATABASE!$F$3:$F$228),0)),ROWS('FILTERED DATA'!$M$3:X65)),MATCH('FILTERED DATA'!N$2,DATABASE!$B$2:$AA$2,0))</f>
        <v>#NUM!</v>
      </c>
      <c r="O65" t="e">
        <f t="array" ref="O65">INDEX(DATABASE!$B$3:$Y$229,SMALL(IF(($B$3=DATABASE!$F$3:$F$228),MATCH(ROW(DATABASE!$F$3:$F$228),ROW(DATABASE!$F$3:$F$228),0)),ROWS('FILTERED DATA'!$M$3:Y65)),MATCH('FILTERED DATA'!O$2,DATABASE!$B$2:$AA$2,0))</f>
        <v>#NUM!</v>
      </c>
      <c r="P65" t="e">
        <f t="array" ref="P65">INDEX(DATABASE!$B$3:$Y$229,SMALL(IF(($B$3=DATABASE!$F$3:$F$228),MATCH(ROW(DATABASE!$F$3:$F$228),ROW(DATABASE!$F$3:$F$228),0)),ROWS('FILTERED DATA'!$M$3:Z65)),MATCH('FILTERED DATA'!P$2,DATABASE!$B$2:$AA$2,0))</f>
        <v>#NUM!</v>
      </c>
      <c r="Q65" t="e">
        <f t="array" ref="Q65">INDEX(DATABASE!$B$3:$Y$229,SMALL(IF(($B$3=DATABASE!$F$3:$F$228),MATCH(ROW(DATABASE!$F$3:$F$228),ROW(DATABASE!$F$3:$F$228),0)),ROWS('FILTERED DATA'!$M$3:AA65)),MATCH('FILTERED DATA'!Q$2,DATABASE!$B$2:$AA$2,0))</f>
        <v>#NUM!</v>
      </c>
      <c r="R65" t="e">
        <f t="array" ref="R65">INDEX(DATABASE!$B$3:$Y$229,SMALL(IF(($B$3=DATABASE!$F$3:$F$228),MATCH(ROW(DATABASE!$F$3:$F$228),ROW(DATABASE!$F$3:$F$228),0)),ROWS('FILTERED DATA'!$M$3:AB65)),MATCH('FILTERED DATA'!R$2,DATABASE!$B$2:$AA$2,0))</f>
        <v>#NUM!</v>
      </c>
      <c r="S65" t="e">
        <f t="array" ref="S65">INDEX(DATABASE!$B$3:$Y$229,SMALL(IF(($B$3=DATABASE!$F$3:$F$228),MATCH(ROW(DATABASE!$F$3:$F$228),ROW(DATABASE!$F$3:$F$228),0)),ROWS('FILTERED DATA'!$M$3:AC65)),MATCH('FILTERED DATA'!S$2,DATABASE!$B$2:$AA$2,0))</f>
        <v>#NUM!</v>
      </c>
    </row>
    <row r="66" spans="3:19" x14ac:dyDescent="0.35">
      <c r="C66" t="e">
        <f t="array" ref="C66">INDEX(DATABASE!$B$3:$Y$229,SMALL(IF(($B$3=DATABASE!$F$3:$F$228),MATCH(ROW(DATABASE!$F$3:$F$228),ROW(DATABASE!$F$3:$F$228),0)),ROWS('FILTERED DATA'!$M$3:M66)),MATCH('FILTERED DATA'!C$2,DATABASE!$B$2:$AA$2,0))</f>
        <v>#NUM!</v>
      </c>
      <c r="D66" t="e">
        <f t="array" ref="D66">INDEX(DATABASE!$B$3:$Y$229,SMALL(IF(($B$3=DATABASE!$F$3:$F$228),MATCH(ROW(DATABASE!$F$3:$F$228),ROW(DATABASE!$F$3:$F$228),0)),ROWS('FILTERED DATA'!$M$3:N66)),MATCH('FILTERED DATA'!D$2,DATABASE!$B$2:$AA$2,0))</f>
        <v>#NUM!</v>
      </c>
      <c r="E66" t="e">
        <f t="array" ref="E66">INDEX(DATABASE!$B$3:$Y$229,SMALL(IF(($B$3=DATABASE!$F$3:$F$228),MATCH(ROW(DATABASE!$F$3:$F$228),ROW(DATABASE!$F$3:$F$228),0)),ROWS('FILTERED DATA'!$M$3:O66)),MATCH('FILTERED DATA'!E$2,DATABASE!$B$2:$AA$2,0))</f>
        <v>#NUM!</v>
      </c>
      <c r="F66" t="e">
        <f t="array" ref="F66">INDEX(DATABASE!$B$3:$Y$229,SMALL(IF(($B$3=DATABASE!$F$3:$F$228),MATCH(ROW(DATABASE!$F$3:$F$228),ROW(DATABASE!$F$3:$F$228),0)),ROWS('FILTERED DATA'!$M$3:P66)),MATCH('FILTERED DATA'!F$2,DATABASE!$B$2:$AA$2,0))</f>
        <v>#NUM!</v>
      </c>
      <c r="G66" t="e">
        <f t="array" ref="G66">INDEX(DATABASE!$B$3:$Y$229,SMALL(IF(($B$3=DATABASE!$F$3:$F$228),MATCH(ROW(DATABASE!$F$3:$F$228),ROW(DATABASE!$F$3:$F$228),0)),ROWS('FILTERED DATA'!$M$3:Q66)),MATCH('FILTERED DATA'!G$2,DATABASE!$B$2:$AA$2,0))</f>
        <v>#NUM!</v>
      </c>
      <c r="H66" t="e">
        <f t="array" ref="H66">INDEX(DATABASE!$B$3:$Y$229,SMALL(IF(($B$3=DATABASE!$F$3:$F$228),MATCH(ROW(DATABASE!$F$3:$F$228),ROW(DATABASE!$F$3:$F$228),0)),ROWS('FILTERED DATA'!$M$3:R66)),MATCH('FILTERED DATA'!H$2,DATABASE!$B$2:$AA$2,0))</f>
        <v>#NUM!</v>
      </c>
      <c r="I66" t="e">
        <f t="array" ref="I66">INDEX(DATABASE!$B$3:$Y$229,SMALL(IF(($B$3=DATABASE!$F$3:$F$228),MATCH(ROW(DATABASE!$F$3:$F$228),ROW(DATABASE!$F$3:$F$228),0)),ROWS('FILTERED DATA'!$M$3:S66)),MATCH('FILTERED DATA'!I$2,DATABASE!$B$2:$AA$2,0))</f>
        <v>#NUM!</v>
      </c>
      <c r="J66" t="e">
        <f t="array" ref="J66">INDEX(DATABASE!$B$3:$Y$229,SMALL(IF(($B$3=DATABASE!$F$3:$F$228),MATCH(ROW(DATABASE!$F$3:$F$228),ROW(DATABASE!$F$3:$F$228),0)),ROWS('FILTERED DATA'!$M$3:T66)),MATCH('FILTERED DATA'!J$2,DATABASE!$B$2:$AA$2,0))</f>
        <v>#NUM!</v>
      </c>
      <c r="K66" t="e">
        <f t="array" ref="K66">INDEX(DATABASE!$B$3:$Y$229,SMALL(IF(($B$3=DATABASE!$F$3:$F$228),MATCH(ROW(DATABASE!$F$3:$F$228),ROW(DATABASE!$F$3:$F$228),0)),ROWS('FILTERED DATA'!$M$3:U66)),MATCH('FILTERED DATA'!K$2,DATABASE!$B$2:$AA$2,0))</f>
        <v>#NUM!</v>
      </c>
      <c r="L66" t="e">
        <f t="array" ref="L66">INDEX(DATABASE!$B$3:$Y$229,SMALL(IF(($B$3=DATABASE!$F$3:$F$228),MATCH(ROW(DATABASE!$F$3:$F$228),ROW(DATABASE!$F$3:$F$228),0)),ROWS('FILTERED DATA'!$M$3:V66)),MATCH('FILTERED DATA'!L$2,DATABASE!$B$2:$AA$2,0))</f>
        <v>#NUM!</v>
      </c>
      <c r="M66" t="e">
        <f t="array" ref="M66">INDEX(DATABASE!$B$3:$Y$229,SMALL(IF(($B$3=DATABASE!$F$3:$F$228),MATCH(ROW(DATABASE!$F$3:$F$228),ROW(DATABASE!$F$3:$F$228),0)),ROWS('FILTERED DATA'!$M$3:W66)),MATCH('FILTERED DATA'!M$2,DATABASE!$B$2:$AA$2,0))</f>
        <v>#NUM!</v>
      </c>
      <c r="N66" t="e">
        <f t="array" ref="N66">INDEX(DATABASE!$B$3:$Y$229,SMALL(IF(($B$3=DATABASE!$F$3:$F$228),MATCH(ROW(DATABASE!$F$3:$F$228),ROW(DATABASE!$F$3:$F$228),0)),ROWS('FILTERED DATA'!$M$3:X66)),MATCH('FILTERED DATA'!N$2,DATABASE!$B$2:$AA$2,0))</f>
        <v>#NUM!</v>
      </c>
      <c r="O66" t="e">
        <f t="array" ref="O66">INDEX(DATABASE!$B$3:$Y$229,SMALL(IF(($B$3=DATABASE!$F$3:$F$228),MATCH(ROW(DATABASE!$F$3:$F$228),ROW(DATABASE!$F$3:$F$228),0)),ROWS('FILTERED DATA'!$M$3:Y66)),MATCH('FILTERED DATA'!O$2,DATABASE!$B$2:$AA$2,0))</f>
        <v>#NUM!</v>
      </c>
      <c r="P66" t="e">
        <f t="array" ref="P66">INDEX(DATABASE!$B$3:$Y$229,SMALL(IF(($B$3=DATABASE!$F$3:$F$228),MATCH(ROW(DATABASE!$F$3:$F$228),ROW(DATABASE!$F$3:$F$228),0)),ROWS('FILTERED DATA'!$M$3:Z66)),MATCH('FILTERED DATA'!P$2,DATABASE!$B$2:$AA$2,0))</f>
        <v>#NUM!</v>
      </c>
      <c r="Q66" t="e">
        <f t="array" ref="Q66">INDEX(DATABASE!$B$3:$Y$229,SMALL(IF(($B$3=DATABASE!$F$3:$F$228),MATCH(ROW(DATABASE!$F$3:$F$228),ROW(DATABASE!$F$3:$F$228),0)),ROWS('FILTERED DATA'!$M$3:AA66)),MATCH('FILTERED DATA'!Q$2,DATABASE!$B$2:$AA$2,0))</f>
        <v>#NUM!</v>
      </c>
      <c r="R66" t="e">
        <f t="array" ref="R66">INDEX(DATABASE!$B$3:$Y$229,SMALL(IF(($B$3=DATABASE!$F$3:$F$228),MATCH(ROW(DATABASE!$F$3:$F$228),ROW(DATABASE!$F$3:$F$228),0)),ROWS('FILTERED DATA'!$M$3:AB66)),MATCH('FILTERED DATA'!R$2,DATABASE!$B$2:$AA$2,0))</f>
        <v>#NUM!</v>
      </c>
      <c r="S66" t="e">
        <f t="array" ref="S66">INDEX(DATABASE!$B$3:$Y$229,SMALL(IF(($B$3=DATABASE!$F$3:$F$228),MATCH(ROW(DATABASE!$F$3:$F$228),ROW(DATABASE!$F$3:$F$228),0)),ROWS('FILTERED DATA'!$M$3:AC66)),MATCH('FILTERED DATA'!S$2,DATABASE!$B$2:$AA$2,0))</f>
        <v>#NUM!</v>
      </c>
    </row>
    <row r="67" spans="3:19" x14ac:dyDescent="0.35">
      <c r="C67" t="e">
        <f t="array" ref="C67">INDEX(DATABASE!$B$3:$Y$229,SMALL(IF(($B$3=DATABASE!$F$3:$F$228),MATCH(ROW(DATABASE!$F$3:$F$228),ROW(DATABASE!$F$3:$F$228),0)),ROWS('FILTERED DATA'!$M$3:M67)),MATCH('FILTERED DATA'!C$2,DATABASE!$B$2:$AA$2,0))</f>
        <v>#NUM!</v>
      </c>
      <c r="D67" t="e">
        <f t="array" ref="D67">INDEX(DATABASE!$B$3:$Y$229,SMALL(IF(($B$3=DATABASE!$F$3:$F$228),MATCH(ROW(DATABASE!$F$3:$F$228),ROW(DATABASE!$F$3:$F$228),0)),ROWS('FILTERED DATA'!$M$3:N67)),MATCH('FILTERED DATA'!D$2,DATABASE!$B$2:$AA$2,0))</f>
        <v>#NUM!</v>
      </c>
      <c r="E67" t="e">
        <f t="array" ref="E67">INDEX(DATABASE!$B$3:$Y$229,SMALL(IF(($B$3=DATABASE!$F$3:$F$228),MATCH(ROW(DATABASE!$F$3:$F$228),ROW(DATABASE!$F$3:$F$228),0)),ROWS('FILTERED DATA'!$M$3:O67)),MATCH('FILTERED DATA'!E$2,DATABASE!$B$2:$AA$2,0))</f>
        <v>#NUM!</v>
      </c>
      <c r="F67" t="e">
        <f t="array" ref="F67">INDEX(DATABASE!$B$3:$Y$229,SMALL(IF(($B$3=DATABASE!$F$3:$F$228),MATCH(ROW(DATABASE!$F$3:$F$228),ROW(DATABASE!$F$3:$F$228),0)),ROWS('FILTERED DATA'!$M$3:P67)),MATCH('FILTERED DATA'!F$2,DATABASE!$B$2:$AA$2,0))</f>
        <v>#NUM!</v>
      </c>
      <c r="G67" t="e">
        <f t="array" ref="G67">INDEX(DATABASE!$B$3:$Y$229,SMALL(IF(($B$3=DATABASE!$F$3:$F$228),MATCH(ROW(DATABASE!$F$3:$F$228),ROW(DATABASE!$F$3:$F$228),0)),ROWS('FILTERED DATA'!$M$3:Q67)),MATCH('FILTERED DATA'!G$2,DATABASE!$B$2:$AA$2,0))</f>
        <v>#NUM!</v>
      </c>
      <c r="H67" t="e">
        <f t="array" ref="H67">INDEX(DATABASE!$B$3:$Y$229,SMALL(IF(($B$3=DATABASE!$F$3:$F$228),MATCH(ROW(DATABASE!$F$3:$F$228),ROW(DATABASE!$F$3:$F$228),0)),ROWS('FILTERED DATA'!$M$3:R67)),MATCH('FILTERED DATA'!H$2,DATABASE!$B$2:$AA$2,0))</f>
        <v>#NUM!</v>
      </c>
      <c r="I67" t="e">
        <f t="array" ref="I67">INDEX(DATABASE!$B$3:$Y$229,SMALL(IF(($B$3=DATABASE!$F$3:$F$228),MATCH(ROW(DATABASE!$F$3:$F$228),ROW(DATABASE!$F$3:$F$228),0)),ROWS('FILTERED DATA'!$M$3:S67)),MATCH('FILTERED DATA'!I$2,DATABASE!$B$2:$AA$2,0))</f>
        <v>#NUM!</v>
      </c>
      <c r="J67" t="e">
        <f t="array" ref="J67">INDEX(DATABASE!$B$3:$Y$229,SMALL(IF(($B$3=DATABASE!$F$3:$F$228),MATCH(ROW(DATABASE!$F$3:$F$228),ROW(DATABASE!$F$3:$F$228),0)),ROWS('FILTERED DATA'!$M$3:T67)),MATCH('FILTERED DATA'!J$2,DATABASE!$B$2:$AA$2,0))</f>
        <v>#NUM!</v>
      </c>
      <c r="K67" t="e">
        <f t="array" ref="K67">INDEX(DATABASE!$B$3:$Y$229,SMALL(IF(($B$3=DATABASE!$F$3:$F$228),MATCH(ROW(DATABASE!$F$3:$F$228),ROW(DATABASE!$F$3:$F$228),0)),ROWS('FILTERED DATA'!$M$3:U67)),MATCH('FILTERED DATA'!K$2,DATABASE!$B$2:$AA$2,0))</f>
        <v>#NUM!</v>
      </c>
      <c r="L67" t="e">
        <f t="array" ref="L67">INDEX(DATABASE!$B$3:$Y$229,SMALL(IF(($B$3=DATABASE!$F$3:$F$228),MATCH(ROW(DATABASE!$F$3:$F$228),ROW(DATABASE!$F$3:$F$228),0)),ROWS('FILTERED DATA'!$M$3:V67)),MATCH('FILTERED DATA'!L$2,DATABASE!$B$2:$AA$2,0))</f>
        <v>#NUM!</v>
      </c>
      <c r="M67" t="e">
        <f t="array" ref="M67">INDEX(DATABASE!$B$3:$Y$229,SMALL(IF(($B$3=DATABASE!$F$3:$F$228),MATCH(ROW(DATABASE!$F$3:$F$228),ROW(DATABASE!$F$3:$F$228),0)),ROWS('FILTERED DATA'!$M$3:W67)),MATCH('FILTERED DATA'!M$2,DATABASE!$B$2:$AA$2,0))</f>
        <v>#NUM!</v>
      </c>
      <c r="N67" t="e">
        <f t="array" ref="N67">INDEX(DATABASE!$B$3:$Y$229,SMALL(IF(($B$3=DATABASE!$F$3:$F$228),MATCH(ROW(DATABASE!$F$3:$F$228),ROW(DATABASE!$F$3:$F$228),0)),ROWS('FILTERED DATA'!$M$3:X67)),MATCH('FILTERED DATA'!N$2,DATABASE!$B$2:$AA$2,0))</f>
        <v>#NUM!</v>
      </c>
      <c r="O67" t="e">
        <f t="array" ref="O67">INDEX(DATABASE!$B$3:$Y$229,SMALL(IF(($B$3=DATABASE!$F$3:$F$228),MATCH(ROW(DATABASE!$F$3:$F$228),ROW(DATABASE!$F$3:$F$228),0)),ROWS('FILTERED DATA'!$M$3:Y67)),MATCH('FILTERED DATA'!O$2,DATABASE!$B$2:$AA$2,0))</f>
        <v>#NUM!</v>
      </c>
      <c r="P67" t="e">
        <f t="array" ref="P67">INDEX(DATABASE!$B$3:$Y$229,SMALL(IF(($B$3=DATABASE!$F$3:$F$228),MATCH(ROW(DATABASE!$F$3:$F$228),ROW(DATABASE!$F$3:$F$228),0)),ROWS('FILTERED DATA'!$M$3:Z67)),MATCH('FILTERED DATA'!P$2,DATABASE!$B$2:$AA$2,0))</f>
        <v>#NUM!</v>
      </c>
      <c r="Q67" t="e">
        <f t="array" ref="Q67">INDEX(DATABASE!$B$3:$Y$229,SMALL(IF(($B$3=DATABASE!$F$3:$F$228),MATCH(ROW(DATABASE!$F$3:$F$228),ROW(DATABASE!$F$3:$F$228),0)),ROWS('FILTERED DATA'!$M$3:AA67)),MATCH('FILTERED DATA'!Q$2,DATABASE!$B$2:$AA$2,0))</f>
        <v>#NUM!</v>
      </c>
      <c r="R67" t="e">
        <f t="array" ref="R67">INDEX(DATABASE!$B$3:$Y$229,SMALL(IF(($B$3=DATABASE!$F$3:$F$228),MATCH(ROW(DATABASE!$F$3:$F$228),ROW(DATABASE!$F$3:$F$228),0)),ROWS('FILTERED DATA'!$M$3:AB67)),MATCH('FILTERED DATA'!R$2,DATABASE!$B$2:$AA$2,0))</f>
        <v>#NUM!</v>
      </c>
      <c r="S67" t="e">
        <f t="array" ref="S67">INDEX(DATABASE!$B$3:$Y$229,SMALL(IF(($B$3=DATABASE!$F$3:$F$228),MATCH(ROW(DATABASE!$F$3:$F$228),ROW(DATABASE!$F$3:$F$228),0)),ROWS('FILTERED DATA'!$M$3:AC67)),MATCH('FILTERED DATA'!S$2,DATABASE!$B$2:$AA$2,0))</f>
        <v>#NUM!</v>
      </c>
    </row>
    <row r="68" spans="3:19" x14ac:dyDescent="0.35">
      <c r="C68" t="e">
        <f t="array" ref="C68">INDEX(DATABASE!$B$3:$Y$229,SMALL(IF(($B$3=DATABASE!$F$3:$F$228),MATCH(ROW(DATABASE!$F$3:$F$228),ROW(DATABASE!$F$3:$F$228),0)),ROWS('FILTERED DATA'!$M$3:M68)),MATCH('FILTERED DATA'!C$2,DATABASE!$B$2:$AA$2,0))</f>
        <v>#NUM!</v>
      </c>
      <c r="D68" t="e">
        <f t="array" ref="D68">INDEX(DATABASE!$B$3:$Y$229,SMALL(IF(($B$3=DATABASE!$F$3:$F$228),MATCH(ROW(DATABASE!$F$3:$F$228),ROW(DATABASE!$F$3:$F$228),0)),ROWS('FILTERED DATA'!$M$3:N68)),MATCH('FILTERED DATA'!D$2,DATABASE!$B$2:$AA$2,0))</f>
        <v>#NUM!</v>
      </c>
      <c r="E68" t="e">
        <f t="array" ref="E68">INDEX(DATABASE!$B$3:$Y$229,SMALL(IF(($B$3=DATABASE!$F$3:$F$228),MATCH(ROW(DATABASE!$F$3:$F$228),ROW(DATABASE!$F$3:$F$228),0)),ROWS('FILTERED DATA'!$M$3:O68)),MATCH('FILTERED DATA'!E$2,DATABASE!$B$2:$AA$2,0))</f>
        <v>#NUM!</v>
      </c>
      <c r="F68" t="e">
        <f t="array" ref="F68">INDEX(DATABASE!$B$3:$Y$229,SMALL(IF(($B$3=DATABASE!$F$3:$F$228),MATCH(ROW(DATABASE!$F$3:$F$228),ROW(DATABASE!$F$3:$F$228),0)),ROWS('FILTERED DATA'!$M$3:P68)),MATCH('FILTERED DATA'!F$2,DATABASE!$B$2:$AA$2,0))</f>
        <v>#NUM!</v>
      </c>
      <c r="G68" t="e">
        <f t="array" ref="G68">INDEX(DATABASE!$B$3:$Y$229,SMALL(IF(($B$3=DATABASE!$F$3:$F$228),MATCH(ROW(DATABASE!$F$3:$F$228),ROW(DATABASE!$F$3:$F$228),0)),ROWS('FILTERED DATA'!$M$3:Q68)),MATCH('FILTERED DATA'!G$2,DATABASE!$B$2:$AA$2,0))</f>
        <v>#NUM!</v>
      </c>
      <c r="H68" t="e">
        <f t="array" ref="H68">INDEX(DATABASE!$B$3:$Y$229,SMALL(IF(($B$3=DATABASE!$F$3:$F$228),MATCH(ROW(DATABASE!$F$3:$F$228),ROW(DATABASE!$F$3:$F$228),0)),ROWS('FILTERED DATA'!$M$3:R68)),MATCH('FILTERED DATA'!H$2,DATABASE!$B$2:$AA$2,0))</f>
        <v>#NUM!</v>
      </c>
      <c r="I68" t="e">
        <f t="array" ref="I68">INDEX(DATABASE!$B$3:$Y$229,SMALL(IF(($B$3=DATABASE!$F$3:$F$228),MATCH(ROW(DATABASE!$F$3:$F$228),ROW(DATABASE!$F$3:$F$228),0)),ROWS('FILTERED DATA'!$M$3:S68)),MATCH('FILTERED DATA'!I$2,DATABASE!$B$2:$AA$2,0))</f>
        <v>#NUM!</v>
      </c>
      <c r="J68" t="e">
        <f t="array" ref="J68">INDEX(DATABASE!$B$3:$Y$229,SMALL(IF(($B$3=DATABASE!$F$3:$F$228),MATCH(ROW(DATABASE!$F$3:$F$228),ROW(DATABASE!$F$3:$F$228),0)),ROWS('FILTERED DATA'!$M$3:T68)),MATCH('FILTERED DATA'!J$2,DATABASE!$B$2:$AA$2,0))</f>
        <v>#NUM!</v>
      </c>
      <c r="K68" t="e">
        <f t="array" ref="K68">INDEX(DATABASE!$B$3:$Y$229,SMALL(IF(($B$3=DATABASE!$F$3:$F$228),MATCH(ROW(DATABASE!$F$3:$F$228),ROW(DATABASE!$F$3:$F$228),0)),ROWS('FILTERED DATA'!$M$3:U68)),MATCH('FILTERED DATA'!K$2,DATABASE!$B$2:$AA$2,0))</f>
        <v>#NUM!</v>
      </c>
      <c r="L68" t="e">
        <f t="array" ref="L68">INDEX(DATABASE!$B$3:$Y$229,SMALL(IF(($B$3=DATABASE!$F$3:$F$228),MATCH(ROW(DATABASE!$F$3:$F$228),ROW(DATABASE!$F$3:$F$228),0)),ROWS('FILTERED DATA'!$M$3:V68)),MATCH('FILTERED DATA'!L$2,DATABASE!$B$2:$AA$2,0))</f>
        <v>#NUM!</v>
      </c>
      <c r="M68" t="e">
        <f t="array" ref="M68">INDEX(DATABASE!$B$3:$Y$229,SMALL(IF(($B$3=DATABASE!$F$3:$F$228),MATCH(ROW(DATABASE!$F$3:$F$228),ROW(DATABASE!$F$3:$F$228),0)),ROWS('FILTERED DATA'!$M$3:W68)),MATCH('FILTERED DATA'!M$2,DATABASE!$B$2:$AA$2,0))</f>
        <v>#NUM!</v>
      </c>
      <c r="N68" t="e">
        <f t="array" ref="N68">INDEX(DATABASE!$B$3:$Y$229,SMALL(IF(($B$3=DATABASE!$F$3:$F$228),MATCH(ROW(DATABASE!$F$3:$F$228),ROW(DATABASE!$F$3:$F$228),0)),ROWS('FILTERED DATA'!$M$3:X68)),MATCH('FILTERED DATA'!N$2,DATABASE!$B$2:$AA$2,0))</f>
        <v>#NUM!</v>
      </c>
      <c r="O68" t="e">
        <f t="array" ref="O68">INDEX(DATABASE!$B$3:$Y$229,SMALL(IF(($B$3=DATABASE!$F$3:$F$228),MATCH(ROW(DATABASE!$F$3:$F$228),ROW(DATABASE!$F$3:$F$228),0)),ROWS('FILTERED DATA'!$M$3:Y68)),MATCH('FILTERED DATA'!O$2,DATABASE!$B$2:$AA$2,0))</f>
        <v>#NUM!</v>
      </c>
      <c r="P68" t="e">
        <f t="array" ref="P68">INDEX(DATABASE!$B$3:$Y$229,SMALL(IF(($B$3=DATABASE!$F$3:$F$228),MATCH(ROW(DATABASE!$F$3:$F$228),ROW(DATABASE!$F$3:$F$228),0)),ROWS('FILTERED DATA'!$M$3:Z68)),MATCH('FILTERED DATA'!P$2,DATABASE!$B$2:$AA$2,0))</f>
        <v>#NUM!</v>
      </c>
      <c r="Q68" t="e">
        <f t="array" ref="Q68">INDEX(DATABASE!$B$3:$Y$229,SMALL(IF(($B$3=DATABASE!$F$3:$F$228),MATCH(ROW(DATABASE!$F$3:$F$228),ROW(DATABASE!$F$3:$F$228),0)),ROWS('FILTERED DATA'!$M$3:AA68)),MATCH('FILTERED DATA'!Q$2,DATABASE!$B$2:$AA$2,0))</f>
        <v>#NUM!</v>
      </c>
      <c r="R68" t="e">
        <f t="array" ref="R68">INDEX(DATABASE!$B$3:$Y$229,SMALL(IF(($B$3=DATABASE!$F$3:$F$228),MATCH(ROW(DATABASE!$F$3:$F$228),ROW(DATABASE!$F$3:$F$228),0)),ROWS('FILTERED DATA'!$M$3:AB68)),MATCH('FILTERED DATA'!R$2,DATABASE!$B$2:$AA$2,0))</f>
        <v>#NUM!</v>
      </c>
      <c r="S68" t="e">
        <f t="array" ref="S68">INDEX(DATABASE!$B$3:$Y$229,SMALL(IF(($B$3=DATABASE!$F$3:$F$228),MATCH(ROW(DATABASE!$F$3:$F$228),ROW(DATABASE!$F$3:$F$228),0)),ROWS('FILTERED DATA'!$M$3:AC68)),MATCH('FILTERED DATA'!S$2,DATABASE!$B$2:$AA$2,0))</f>
        <v>#NUM!</v>
      </c>
    </row>
    <row r="69" spans="3:19" x14ac:dyDescent="0.35">
      <c r="C69" t="e">
        <f t="array" ref="C69">INDEX(DATABASE!$B$3:$Y$229,SMALL(IF(($B$3=DATABASE!$F$3:$F$228),MATCH(ROW(DATABASE!$F$3:$F$228),ROW(DATABASE!$F$3:$F$228),0)),ROWS('FILTERED DATA'!$M$3:M69)),MATCH('FILTERED DATA'!C$2,DATABASE!$B$2:$AA$2,0))</f>
        <v>#NUM!</v>
      </c>
      <c r="D69" t="str">
        <f t="array" ref="D69">INDEX(DATABASE!$B$3:$Y$229,SMALL(IF(($B$3=DATABASE!$F$3:$F$228),MATCH(ROW(DATABASE!$F$3:$F$228),ROW(DATABASE!$F$3:$F$228),0)),ROW('FILTERED DATA'!$M$3:N69)),MATCH('FILTERED DATA'!D$2,DATABASE!$B$2:$AA$2,0))</f>
        <v>NYEBA JACOB</v>
      </c>
      <c r="E69" t="str">
        <f t="array" ref="E69">INDEX(DATABASE!$B$3:$Y$229,SMALL(IF(($B$3=DATABASE!$F$3:$F$228),MATCH(ROW(DATABASE!$F$3:$F$228),ROW(DATABASE!$F$3:$F$228),0)),ROW('FILTERED DATA'!$M$3:O69)),MATCH('FILTERED DATA'!E$2,DATABASE!$B$2:$AA$2,0))</f>
        <v>SAKPDINJ189</v>
      </c>
      <c r="F69" t="e">
        <f t="array" ref="F69">INDEX(DATABASE!$B$3:$Y$229,SMALL(IF(($B$3=DATABASE!$F$3:$F$228),MATCH(ROW(DATABASE!$F$3:$F$228),ROW(DATABASE!$F$3:$F$228),0)),ROWS('FILTERED DATA'!$M$3:P69)),MATCH('FILTERED DATA'!F$2,DATABASE!$B$2:$AA$2,0))</f>
        <v>#NUM!</v>
      </c>
      <c r="G69" t="e">
        <f t="array" ref="G69">INDEX(DATABASE!$B$3:$Y$229,SMALL(IF(($B$3=DATABASE!$F$3:$F$228),MATCH(ROW(DATABASE!$F$3:$F$228),ROW(DATABASE!$F$3:$F$228),0)),ROWS('FILTERED DATA'!$M$3:Q69)),MATCH('FILTERED DATA'!G$2,DATABASE!$B$2:$AA$2,0))</f>
        <v>#NUM!</v>
      </c>
      <c r="H69" t="e">
        <f t="array" ref="H69">INDEX(DATABASE!$B$3:$Y$229,SMALL(IF(($B$3=DATABASE!$F$3:$F$228),MATCH(ROW(DATABASE!$F$3:$F$228),ROW(DATABASE!$F$3:$F$228),0)),ROWS('FILTERED DATA'!$M$3:R69)),MATCH('FILTERED DATA'!H$2,DATABASE!$B$2:$AA$2,0))</f>
        <v>#NUM!</v>
      </c>
      <c r="I69" t="e">
        <f t="array" ref="I69">INDEX(DATABASE!$B$3:$Y$229,SMALL(IF(($B$3=DATABASE!$F$3:$F$228),MATCH(ROW(DATABASE!$F$3:$F$228),ROW(DATABASE!$F$3:$F$228),0)),ROWS('FILTERED DATA'!$M$3:S69)),MATCH('FILTERED DATA'!I$2,DATABASE!$B$2:$AA$2,0))</f>
        <v>#NUM!</v>
      </c>
      <c r="J69" t="e">
        <f t="array" ref="J69">INDEX(DATABASE!$B$3:$Y$229,SMALL(IF(($B$3=DATABASE!$F$3:$F$228),MATCH(ROW(DATABASE!$F$3:$F$228),ROW(DATABASE!$F$3:$F$228),0)),ROWS('FILTERED DATA'!$M$3:T69)),MATCH('FILTERED DATA'!J$2,DATABASE!$B$2:$AA$2,0))</f>
        <v>#NUM!</v>
      </c>
      <c r="K69" t="e">
        <f t="array" ref="K69">INDEX(DATABASE!$B$3:$Y$229,SMALL(IF(($B$3=DATABASE!$F$3:$F$228),MATCH(ROW(DATABASE!$F$3:$F$228),ROW(DATABASE!$F$3:$F$228),0)),ROWS('FILTERED DATA'!$M$3:U69)),MATCH('FILTERED DATA'!K$2,DATABASE!$B$2:$AA$2,0))</f>
        <v>#NUM!</v>
      </c>
      <c r="L69" t="e">
        <f t="array" ref="L69">INDEX(DATABASE!$B$3:$Y$229,SMALL(IF(($B$3=DATABASE!$F$3:$F$228),MATCH(ROW(DATABASE!$F$3:$F$228),ROW(DATABASE!$F$3:$F$228),0)),ROWS('FILTERED DATA'!$M$3:V69)),MATCH('FILTERED DATA'!L$2,DATABASE!$B$2:$AA$2,0))</f>
        <v>#NUM!</v>
      </c>
      <c r="M69" t="e">
        <f t="array" ref="M69">INDEX(DATABASE!$B$3:$Y$229,SMALL(IF(($B$3=DATABASE!$F$3:$F$228),MATCH(ROW(DATABASE!$F$3:$F$228),ROW(DATABASE!$F$3:$F$228),0)),ROWS('FILTERED DATA'!$M$3:W69)),MATCH('FILTERED DATA'!M$2,DATABASE!$B$2:$AA$2,0))</f>
        <v>#NUM!</v>
      </c>
      <c r="N69" t="e">
        <f t="array" ref="N69">INDEX(DATABASE!$B$3:$Y$229,SMALL(IF(($B$3=DATABASE!$F$3:$F$228),MATCH(ROW(DATABASE!$F$3:$F$228),ROW(DATABASE!$F$3:$F$228),0)),ROWS('FILTERED DATA'!$M$3:X69)),MATCH('FILTERED DATA'!N$2,DATABASE!$B$2:$AA$2,0))</f>
        <v>#NUM!</v>
      </c>
      <c r="O69" t="e">
        <f t="array" ref="O69">INDEX(DATABASE!$B$3:$Y$229,SMALL(IF(($B$3=DATABASE!$F$3:$F$228),MATCH(ROW(DATABASE!$F$3:$F$228),ROW(DATABASE!$F$3:$F$228),0)),ROWS('FILTERED DATA'!$M$3:Y69)),MATCH('FILTERED DATA'!O$2,DATABASE!$B$2:$AA$2,0))</f>
        <v>#NUM!</v>
      </c>
      <c r="P69" t="e">
        <f t="array" ref="P69">INDEX(DATABASE!$B$3:$Y$229,SMALL(IF(($B$3=DATABASE!$F$3:$F$228),MATCH(ROW(DATABASE!$F$3:$F$228),ROW(DATABASE!$F$3:$F$228),0)),ROWS('FILTERED DATA'!$M$3:Z69)),MATCH('FILTERED DATA'!P$2,DATABASE!$B$2:$AA$2,0))</f>
        <v>#NUM!</v>
      </c>
      <c r="Q69" t="e">
        <f t="array" ref="Q69">INDEX(DATABASE!$B$3:$Y$229,SMALL(IF(($B$3=DATABASE!$F$3:$F$228),MATCH(ROW(DATABASE!$F$3:$F$228),ROW(DATABASE!$F$3:$F$228),0)),ROWS('FILTERED DATA'!$M$3:AA69)),MATCH('FILTERED DATA'!Q$2,DATABASE!$B$2:$AA$2,0))</f>
        <v>#NUM!</v>
      </c>
      <c r="R69" t="e">
        <f t="array" ref="R69">INDEX(DATABASE!$B$3:$Y$229,SMALL(IF(($B$3=DATABASE!$F$3:$F$228),MATCH(ROW(DATABASE!$F$3:$F$228),ROW(DATABASE!$F$3:$F$228),0)),ROWS('FILTERED DATA'!$M$3:AB69)),MATCH('FILTERED DATA'!R$2,DATABASE!$B$2:$AA$2,0))</f>
        <v>#NUM!</v>
      </c>
      <c r="S69" t="e">
        <f t="array" ref="S69">INDEX(DATABASE!$B$3:$Y$229,SMALL(IF(($B$3=DATABASE!$F$3:$F$228),MATCH(ROW(DATABASE!$F$3:$F$228),ROW(DATABASE!$F$3:$F$228),0)),ROWS('FILTERED DATA'!$M$3:AC69)),MATCH('FILTERED DATA'!S$2,DATABASE!$B$2:$AA$2,0))</f>
        <v>#NUM!</v>
      </c>
    </row>
    <row r="70" spans="3:19" x14ac:dyDescent="0.35">
      <c r="C70" t="e">
        <f t="array" ref="C70">INDEX(DATABASE!$B$3:$Y$229,SMALL(IF(($B$3=DATABASE!$F$3:$F$228),MATCH(ROW(DATABASE!$F$3:$F$228),ROW(DATABASE!$F$3:$F$228),0)),ROWS('FILTERED DATA'!$M$3:M70)),MATCH('FILTERED DATA'!C$2,DATABASE!$B$2:$AA$2,0))</f>
        <v>#NUM!</v>
      </c>
      <c r="D70" t="str">
        <f t="array" ref="D70">INDEX(DATABASE!$B$3:$Y$229,SMALL(IF(($B$3=DATABASE!$F$3:$F$228),MATCH(ROW(DATABASE!$F$3:$F$228),ROW(DATABASE!$F$3:$F$228),0)),ROW('FILTERED DATA'!$M$3:N70)),MATCH('FILTERED DATA'!D$2,DATABASE!$B$2:$AA$2,0))</f>
        <v>NYEBA JACOB</v>
      </c>
      <c r="E70" t="str">
        <f t="array" ref="E70">INDEX(DATABASE!$B$3:$Y$229,SMALL(IF(($B$3=DATABASE!$F$3:$F$228),MATCH(ROW(DATABASE!$F$3:$F$228),ROW(DATABASE!$F$3:$F$228),0)),ROW('FILTERED DATA'!$M$3:O70)),MATCH('FILTERED DATA'!E$2,DATABASE!$B$2:$AA$2,0))</f>
        <v>SAKPDINJ189</v>
      </c>
      <c r="F70" t="e">
        <f t="array" ref="F70">INDEX(DATABASE!$B$3:$Y$229,SMALL(IF(($B$3=DATABASE!$F$3:$F$228),MATCH(ROW(DATABASE!$F$3:$F$228),ROW(DATABASE!$F$3:$F$228),0)),ROWS('FILTERED DATA'!$M$3:P70)),MATCH('FILTERED DATA'!F$2,DATABASE!$B$2:$AA$2,0))</f>
        <v>#NUM!</v>
      </c>
      <c r="G70" t="e">
        <f t="array" ref="G70">INDEX(DATABASE!$B$3:$Y$229,SMALL(IF(($B$3=DATABASE!$F$3:$F$228),MATCH(ROW(DATABASE!$F$3:$F$228),ROW(DATABASE!$F$3:$F$228),0)),ROWS('FILTERED DATA'!$M$3:Q70)),MATCH('FILTERED DATA'!G$2,DATABASE!$B$2:$AA$2,0))</f>
        <v>#NUM!</v>
      </c>
      <c r="H70" t="e">
        <f t="array" ref="H70">INDEX(DATABASE!$B$3:$Y$229,SMALL(IF(($B$3=DATABASE!$F$3:$F$228),MATCH(ROW(DATABASE!$F$3:$F$228),ROW(DATABASE!$F$3:$F$228),0)),ROWS('FILTERED DATA'!$M$3:R70)),MATCH('FILTERED DATA'!H$2,DATABASE!$B$2:$AA$2,0))</f>
        <v>#NUM!</v>
      </c>
      <c r="I70" t="e">
        <f t="array" ref="I70">INDEX(DATABASE!$B$3:$Y$229,SMALL(IF(($B$3=DATABASE!$F$3:$F$228),MATCH(ROW(DATABASE!$F$3:$F$228),ROW(DATABASE!$F$3:$F$228),0)),ROWS('FILTERED DATA'!$M$3:S70)),MATCH('FILTERED DATA'!I$2,DATABASE!$B$2:$AA$2,0))</f>
        <v>#NUM!</v>
      </c>
      <c r="J70" t="e">
        <f t="array" ref="J70">INDEX(DATABASE!$B$3:$Y$229,SMALL(IF(($B$3=DATABASE!$F$3:$F$228),MATCH(ROW(DATABASE!$F$3:$F$228),ROW(DATABASE!$F$3:$F$228),0)),ROWS('FILTERED DATA'!$M$3:T70)),MATCH('FILTERED DATA'!J$2,DATABASE!$B$2:$AA$2,0))</f>
        <v>#NUM!</v>
      </c>
      <c r="K70" t="e">
        <f t="array" ref="K70">INDEX(DATABASE!$B$3:$Y$229,SMALL(IF(($B$3=DATABASE!$F$3:$F$228),MATCH(ROW(DATABASE!$F$3:$F$228),ROW(DATABASE!$F$3:$F$228),0)),ROWS('FILTERED DATA'!$M$3:U70)),MATCH('FILTERED DATA'!K$2,DATABASE!$B$2:$AA$2,0))</f>
        <v>#NUM!</v>
      </c>
      <c r="L70" t="e">
        <f t="array" ref="L70">INDEX(DATABASE!$B$3:$Y$229,SMALL(IF(($B$3=DATABASE!$F$3:$F$228),MATCH(ROW(DATABASE!$F$3:$F$228),ROW(DATABASE!$F$3:$F$228),0)),ROWS('FILTERED DATA'!$M$3:V70)),MATCH('FILTERED DATA'!L$2,DATABASE!$B$2:$AA$2,0))</f>
        <v>#NUM!</v>
      </c>
      <c r="M70" t="e">
        <f t="array" ref="M70">INDEX(DATABASE!$B$3:$Y$229,SMALL(IF(($B$3=DATABASE!$F$3:$F$228),MATCH(ROW(DATABASE!$F$3:$F$228),ROW(DATABASE!$F$3:$F$228),0)),ROWS('FILTERED DATA'!$M$3:W70)),MATCH('FILTERED DATA'!M$2,DATABASE!$B$2:$AA$2,0))</f>
        <v>#NUM!</v>
      </c>
      <c r="N70" t="e">
        <f t="array" ref="N70">INDEX(DATABASE!$B$3:$Y$229,SMALL(IF(($B$3=DATABASE!$F$3:$F$228),MATCH(ROW(DATABASE!$F$3:$F$228),ROW(DATABASE!$F$3:$F$228),0)),ROWS('FILTERED DATA'!$M$3:X70)),MATCH('FILTERED DATA'!N$2,DATABASE!$B$2:$AA$2,0))</f>
        <v>#NUM!</v>
      </c>
      <c r="O70" t="e">
        <f t="array" ref="O70">INDEX(DATABASE!$B$3:$Y$229,SMALL(IF(($B$3=DATABASE!$F$3:$F$228),MATCH(ROW(DATABASE!$F$3:$F$228),ROW(DATABASE!$F$3:$F$228),0)),ROWS('FILTERED DATA'!$M$3:Y70)),MATCH('FILTERED DATA'!O$2,DATABASE!$B$2:$AA$2,0))</f>
        <v>#NUM!</v>
      </c>
      <c r="P70" t="e">
        <f t="array" ref="P70">INDEX(DATABASE!$B$3:$Y$229,SMALL(IF(($B$3=DATABASE!$F$3:$F$228),MATCH(ROW(DATABASE!$F$3:$F$228),ROW(DATABASE!$F$3:$F$228),0)),ROWS('FILTERED DATA'!$M$3:Z70)),MATCH('FILTERED DATA'!P$2,DATABASE!$B$2:$AA$2,0))</f>
        <v>#NUM!</v>
      </c>
      <c r="Q70" t="e">
        <f t="array" ref="Q70">INDEX(DATABASE!$B$3:$Y$229,SMALL(IF(($B$3=DATABASE!$F$3:$F$228),MATCH(ROW(DATABASE!$F$3:$F$228),ROW(DATABASE!$F$3:$F$228),0)),ROWS('FILTERED DATA'!$M$3:AA70)),MATCH('FILTERED DATA'!Q$2,DATABASE!$B$2:$AA$2,0))</f>
        <v>#NUM!</v>
      </c>
      <c r="R70" t="e">
        <f t="array" ref="R70">INDEX(DATABASE!$B$3:$Y$229,SMALL(IF(($B$3=DATABASE!$F$3:$F$228),MATCH(ROW(DATABASE!$F$3:$F$228),ROW(DATABASE!$F$3:$F$228),0)),ROWS('FILTERED DATA'!$M$3:AB70)),MATCH('FILTERED DATA'!R$2,DATABASE!$B$2:$AA$2,0))</f>
        <v>#NUM!</v>
      </c>
      <c r="S70" t="e">
        <f t="array" ref="S70">INDEX(DATABASE!$B$3:$Y$229,SMALL(IF(($B$3=DATABASE!$F$3:$F$228),MATCH(ROW(DATABASE!$F$3:$F$228),ROW(DATABASE!$F$3:$F$228),0)),ROWS('FILTERED DATA'!$M$3:AC70)),MATCH('FILTERED DATA'!S$2,DATABASE!$B$2:$AA$2,0))</f>
        <v>#NUM!</v>
      </c>
    </row>
    <row r="71" spans="3:19" x14ac:dyDescent="0.35">
      <c r="C71" t="e">
        <f t="array" ref="C71">INDEX(DATABASE!$B$3:$Y$229,SMALL(IF(($B$3=DATABASE!$F$3:$F$228),MATCH(ROW(DATABASE!$F$3:$F$228),ROW(DATABASE!$F$3:$F$228),0)),ROWS('FILTERED DATA'!$M$3:M71)),MATCH('FILTERED DATA'!C$2,DATABASE!$B$2:$AA$2,0))</f>
        <v>#NUM!</v>
      </c>
      <c r="D71" t="str">
        <f t="array" ref="D71">INDEX(DATABASE!$B$3:$Y$229,SMALL(IF(($B$3=DATABASE!$F$3:$F$228),MATCH(ROW(DATABASE!$F$3:$F$228),ROW(DATABASE!$F$3:$F$228),0)),ROW('FILTERED DATA'!$M$3:N71)),MATCH('FILTERED DATA'!D$2,DATABASE!$B$2:$AA$2,0))</f>
        <v>NYEBA JACOB</v>
      </c>
      <c r="E71" t="str">
        <f t="array" ref="E71">INDEX(DATABASE!$B$3:$Y$229,SMALL(IF(($B$3=DATABASE!$F$3:$F$228),MATCH(ROW(DATABASE!$F$3:$F$228),ROW(DATABASE!$F$3:$F$228),0)),ROW('FILTERED DATA'!$M$3:O71)),MATCH('FILTERED DATA'!E$2,DATABASE!$B$2:$AA$2,0))</f>
        <v>SAKPDINJ189</v>
      </c>
      <c r="F71" t="e">
        <f t="array" ref="F71">INDEX(DATABASE!$B$3:$Y$229,SMALL(IF(($B$3=DATABASE!$F$3:$F$228),MATCH(ROW(DATABASE!$F$3:$F$228),ROW(DATABASE!$F$3:$F$228),0)),ROWS('FILTERED DATA'!$M$3:P71)),MATCH('FILTERED DATA'!F$2,DATABASE!$B$2:$AA$2,0))</f>
        <v>#NUM!</v>
      </c>
      <c r="G71" t="e">
        <f t="array" ref="G71">INDEX(DATABASE!$B$3:$Y$229,SMALL(IF(($B$3=DATABASE!$F$3:$F$228),MATCH(ROW(DATABASE!$F$3:$F$228),ROW(DATABASE!$F$3:$F$228),0)),ROWS('FILTERED DATA'!$M$3:Q71)),MATCH('FILTERED DATA'!G$2,DATABASE!$B$2:$AA$2,0))</f>
        <v>#NUM!</v>
      </c>
      <c r="H71" t="e">
        <f t="array" ref="H71">INDEX(DATABASE!$B$3:$Y$229,SMALL(IF(($B$3=DATABASE!$F$3:$F$228),MATCH(ROW(DATABASE!$F$3:$F$228),ROW(DATABASE!$F$3:$F$228),0)),ROWS('FILTERED DATA'!$M$3:R71)),MATCH('FILTERED DATA'!H$2,DATABASE!$B$2:$AA$2,0))</f>
        <v>#NUM!</v>
      </c>
      <c r="I71" t="e">
        <f t="array" ref="I71">INDEX(DATABASE!$B$3:$Y$229,SMALL(IF(($B$3=DATABASE!$F$3:$F$228),MATCH(ROW(DATABASE!$F$3:$F$228),ROW(DATABASE!$F$3:$F$228),0)),ROWS('FILTERED DATA'!$M$3:S71)),MATCH('FILTERED DATA'!I$2,DATABASE!$B$2:$AA$2,0))</f>
        <v>#NUM!</v>
      </c>
      <c r="J71" t="e">
        <f t="array" ref="J71">INDEX(DATABASE!$B$3:$Y$229,SMALL(IF(($B$3=DATABASE!$F$3:$F$228),MATCH(ROW(DATABASE!$F$3:$F$228),ROW(DATABASE!$F$3:$F$228),0)),ROWS('FILTERED DATA'!$M$3:T71)),MATCH('FILTERED DATA'!J$2,DATABASE!$B$2:$AA$2,0))</f>
        <v>#NUM!</v>
      </c>
      <c r="K71" t="e">
        <f t="array" ref="K71">INDEX(DATABASE!$B$3:$Y$229,SMALL(IF(($B$3=DATABASE!$F$3:$F$228),MATCH(ROW(DATABASE!$F$3:$F$228),ROW(DATABASE!$F$3:$F$228),0)),ROWS('FILTERED DATA'!$M$3:U71)),MATCH('FILTERED DATA'!K$2,DATABASE!$B$2:$AA$2,0))</f>
        <v>#NUM!</v>
      </c>
      <c r="L71" t="e">
        <f t="array" ref="L71">INDEX(DATABASE!$B$3:$Y$229,SMALL(IF(($B$3=DATABASE!$F$3:$F$228),MATCH(ROW(DATABASE!$F$3:$F$228),ROW(DATABASE!$F$3:$F$228),0)),ROWS('FILTERED DATA'!$M$3:V71)),MATCH('FILTERED DATA'!L$2,DATABASE!$B$2:$AA$2,0))</f>
        <v>#NUM!</v>
      </c>
      <c r="M71" t="e">
        <f t="array" ref="M71">INDEX(DATABASE!$B$3:$Y$229,SMALL(IF(($B$3=DATABASE!$F$3:$F$228),MATCH(ROW(DATABASE!$F$3:$F$228),ROW(DATABASE!$F$3:$F$228),0)),ROWS('FILTERED DATA'!$M$3:W71)),MATCH('FILTERED DATA'!M$2,DATABASE!$B$2:$AA$2,0))</f>
        <v>#NUM!</v>
      </c>
      <c r="N71" t="e">
        <f t="array" ref="N71">INDEX(DATABASE!$B$3:$Y$229,SMALL(IF(($B$3=DATABASE!$F$3:$F$228),MATCH(ROW(DATABASE!$F$3:$F$228),ROW(DATABASE!$F$3:$F$228),0)),ROWS('FILTERED DATA'!$M$3:X71)),MATCH('FILTERED DATA'!N$2,DATABASE!$B$2:$AA$2,0))</f>
        <v>#NUM!</v>
      </c>
      <c r="O71" t="e">
        <f t="array" ref="O71">INDEX(DATABASE!$B$3:$Y$229,SMALL(IF(($B$3=DATABASE!$F$3:$F$228),MATCH(ROW(DATABASE!$F$3:$F$228),ROW(DATABASE!$F$3:$F$228),0)),ROWS('FILTERED DATA'!$M$3:Y71)),MATCH('FILTERED DATA'!O$2,DATABASE!$B$2:$AA$2,0))</f>
        <v>#NUM!</v>
      </c>
      <c r="P71" t="e">
        <f t="array" ref="P71">INDEX(DATABASE!$B$3:$Y$229,SMALL(IF(($B$3=DATABASE!$F$3:$F$228),MATCH(ROW(DATABASE!$F$3:$F$228),ROW(DATABASE!$F$3:$F$228),0)),ROWS('FILTERED DATA'!$M$3:Z71)),MATCH('FILTERED DATA'!P$2,DATABASE!$B$2:$AA$2,0))</f>
        <v>#NUM!</v>
      </c>
      <c r="Q71" t="e">
        <f t="array" ref="Q71">INDEX(DATABASE!$B$3:$Y$229,SMALL(IF(($B$3=DATABASE!$F$3:$F$228),MATCH(ROW(DATABASE!$F$3:$F$228),ROW(DATABASE!$F$3:$F$228),0)),ROWS('FILTERED DATA'!$M$3:AA71)),MATCH('FILTERED DATA'!Q$2,DATABASE!$B$2:$AA$2,0))</f>
        <v>#NUM!</v>
      </c>
      <c r="R71" t="e">
        <f t="array" ref="R71">INDEX(DATABASE!$B$3:$Y$229,SMALL(IF(($B$3=DATABASE!$F$3:$F$228),MATCH(ROW(DATABASE!$F$3:$F$228),ROW(DATABASE!$F$3:$F$228),0)),ROWS('FILTERED DATA'!$M$3:AB71)),MATCH('FILTERED DATA'!R$2,DATABASE!$B$2:$AA$2,0))</f>
        <v>#NUM!</v>
      </c>
      <c r="S71" t="e">
        <f t="array" ref="S71">INDEX(DATABASE!$B$3:$Y$229,SMALL(IF(($B$3=DATABASE!$F$3:$F$228),MATCH(ROW(DATABASE!$F$3:$F$228),ROW(DATABASE!$F$3:$F$228),0)),ROWS('FILTERED DATA'!$M$3:AC71)),MATCH('FILTERED DATA'!S$2,DATABASE!$B$2:$AA$2,0))</f>
        <v>#NUM!</v>
      </c>
    </row>
    <row r="72" spans="3:19" x14ac:dyDescent="0.35">
      <c r="C72" t="e">
        <f t="array" ref="C72">INDEX(DATABASE!$B$3:$Y$229,SMALL(IF(($B$3=DATABASE!$F$3:$F$228),MATCH(ROW(DATABASE!$F$3:$F$228),ROW(DATABASE!$F$3:$F$228),0)),ROWS('FILTERED DATA'!$M$3:M72)),MATCH('FILTERED DATA'!C$2,DATABASE!$B$2:$AA$2,0))</f>
        <v>#NUM!</v>
      </c>
      <c r="D72" t="str">
        <f t="array" ref="D72">INDEX(DATABASE!$B$3:$Y$229,SMALL(IF(($B$3=DATABASE!$F$3:$F$228),MATCH(ROW(DATABASE!$F$3:$F$228),ROW(DATABASE!$F$3:$F$228),0)),ROW('FILTERED DATA'!$M$3:N72)),MATCH('FILTERED DATA'!D$2,DATABASE!$B$2:$AA$2,0))</f>
        <v>NYEBA JACOB</v>
      </c>
      <c r="E72" t="str">
        <f t="array" ref="E72">INDEX(DATABASE!$B$3:$Y$229,SMALL(IF(($B$3=DATABASE!$F$3:$F$228),MATCH(ROW(DATABASE!$F$3:$F$228),ROW(DATABASE!$F$3:$F$228),0)),ROW('FILTERED DATA'!$M$3:O72)),MATCH('FILTERED DATA'!E$2,DATABASE!$B$2:$AA$2,0))</f>
        <v>SAKPDINJ189</v>
      </c>
      <c r="F72" t="e">
        <f t="array" ref="F72">INDEX(DATABASE!$B$3:$Y$229,SMALL(IF(($B$3=DATABASE!$F$3:$F$228),MATCH(ROW(DATABASE!$F$3:$F$228),ROW(DATABASE!$F$3:$F$228),0)),ROWS('FILTERED DATA'!$M$3:P72)),MATCH('FILTERED DATA'!F$2,DATABASE!$B$2:$AA$2,0))</f>
        <v>#NUM!</v>
      </c>
      <c r="G72" t="e">
        <f t="array" ref="G72">INDEX(DATABASE!$B$3:$Y$229,SMALL(IF(($B$3=DATABASE!$F$3:$F$228),MATCH(ROW(DATABASE!$F$3:$F$228),ROW(DATABASE!$F$3:$F$228),0)),ROWS('FILTERED DATA'!$M$3:Q72)),MATCH('FILTERED DATA'!G$2,DATABASE!$B$2:$AA$2,0))</f>
        <v>#NUM!</v>
      </c>
      <c r="H72" t="e">
        <f t="array" ref="H72">INDEX(DATABASE!$B$3:$Y$229,SMALL(IF(($B$3=DATABASE!$F$3:$F$228),MATCH(ROW(DATABASE!$F$3:$F$228),ROW(DATABASE!$F$3:$F$228),0)),ROWS('FILTERED DATA'!$M$3:R72)),MATCH('FILTERED DATA'!H$2,DATABASE!$B$2:$AA$2,0))</f>
        <v>#NUM!</v>
      </c>
      <c r="I72" t="e">
        <f t="array" ref="I72">INDEX(DATABASE!$B$3:$Y$229,SMALL(IF(($B$3=DATABASE!$F$3:$F$228),MATCH(ROW(DATABASE!$F$3:$F$228),ROW(DATABASE!$F$3:$F$228),0)),ROWS('FILTERED DATA'!$M$3:S72)),MATCH('FILTERED DATA'!I$2,DATABASE!$B$2:$AA$2,0))</f>
        <v>#NUM!</v>
      </c>
      <c r="J72" t="e">
        <f t="array" ref="J72">INDEX(DATABASE!$B$3:$Y$229,SMALL(IF(($B$3=DATABASE!$F$3:$F$228),MATCH(ROW(DATABASE!$F$3:$F$228),ROW(DATABASE!$F$3:$F$228),0)),ROWS('FILTERED DATA'!$M$3:T72)),MATCH('FILTERED DATA'!J$2,DATABASE!$B$2:$AA$2,0))</f>
        <v>#NUM!</v>
      </c>
      <c r="K72" t="e">
        <f t="array" ref="K72">INDEX(DATABASE!$B$3:$Y$229,SMALL(IF(($B$3=DATABASE!$F$3:$F$228),MATCH(ROW(DATABASE!$F$3:$F$228),ROW(DATABASE!$F$3:$F$228),0)),ROWS('FILTERED DATA'!$M$3:U72)),MATCH('FILTERED DATA'!K$2,DATABASE!$B$2:$AA$2,0))</f>
        <v>#NUM!</v>
      </c>
      <c r="L72" t="e">
        <f t="array" ref="L72">INDEX(DATABASE!$B$3:$Y$229,SMALL(IF(($B$3=DATABASE!$F$3:$F$228),MATCH(ROW(DATABASE!$F$3:$F$228),ROW(DATABASE!$F$3:$F$228),0)),ROWS('FILTERED DATA'!$M$3:V72)),MATCH('FILTERED DATA'!L$2,DATABASE!$B$2:$AA$2,0))</f>
        <v>#NUM!</v>
      </c>
      <c r="M72" t="e">
        <f t="array" ref="M72">INDEX(DATABASE!$B$3:$Y$229,SMALL(IF(($B$3=DATABASE!$F$3:$F$228),MATCH(ROW(DATABASE!$F$3:$F$228),ROW(DATABASE!$F$3:$F$228),0)),ROWS('FILTERED DATA'!$M$3:W72)),MATCH('FILTERED DATA'!M$2,DATABASE!$B$2:$AA$2,0))</f>
        <v>#NUM!</v>
      </c>
      <c r="N72" t="e">
        <f t="array" ref="N72">INDEX(DATABASE!$B$3:$Y$229,SMALL(IF(($B$3=DATABASE!$F$3:$F$228),MATCH(ROW(DATABASE!$F$3:$F$228),ROW(DATABASE!$F$3:$F$228),0)),ROWS('FILTERED DATA'!$M$3:X72)),MATCH('FILTERED DATA'!N$2,DATABASE!$B$2:$AA$2,0))</f>
        <v>#NUM!</v>
      </c>
      <c r="O72" t="e">
        <f t="array" ref="O72">INDEX(DATABASE!$B$3:$Y$229,SMALL(IF(($B$3=DATABASE!$F$3:$F$228),MATCH(ROW(DATABASE!$F$3:$F$228),ROW(DATABASE!$F$3:$F$228),0)),ROWS('FILTERED DATA'!$M$3:Y72)),MATCH('FILTERED DATA'!O$2,DATABASE!$B$2:$AA$2,0))</f>
        <v>#NUM!</v>
      </c>
      <c r="P72" t="e">
        <f t="array" ref="P72">INDEX(DATABASE!$B$3:$Y$229,SMALL(IF(($B$3=DATABASE!$F$3:$F$228),MATCH(ROW(DATABASE!$F$3:$F$228),ROW(DATABASE!$F$3:$F$228),0)),ROWS('FILTERED DATA'!$M$3:Z72)),MATCH('FILTERED DATA'!P$2,DATABASE!$B$2:$AA$2,0))</f>
        <v>#NUM!</v>
      </c>
      <c r="Q72" t="e">
        <f t="array" ref="Q72">INDEX(DATABASE!$B$3:$Y$229,SMALL(IF(($B$3=DATABASE!$F$3:$F$228),MATCH(ROW(DATABASE!$F$3:$F$228),ROW(DATABASE!$F$3:$F$228),0)),ROWS('FILTERED DATA'!$M$3:AA72)),MATCH('FILTERED DATA'!Q$2,DATABASE!$B$2:$AA$2,0))</f>
        <v>#NUM!</v>
      </c>
      <c r="R72" t="e">
        <f t="array" ref="R72">INDEX(DATABASE!$B$3:$Y$229,SMALL(IF(($B$3=DATABASE!$F$3:$F$228),MATCH(ROW(DATABASE!$F$3:$F$228),ROW(DATABASE!$F$3:$F$228),0)),ROWS('FILTERED DATA'!$M$3:AB72)),MATCH('FILTERED DATA'!R$2,DATABASE!$B$2:$AA$2,0))</f>
        <v>#NUM!</v>
      </c>
      <c r="S72" t="e">
        <f t="array" ref="S72">INDEX(DATABASE!$B$3:$Y$229,SMALL(IF(($B$3=DATABASE!$F$3:$F$228),MATCH(ROW(DATABASE!$F$3:$F$228),ROW(DATABASE!$F$3:$F$228),0)),ROWS('FILTERED DATA'!$M$3:AC72)),MATCH('FILTERED DATA'!S$2,DATABASE!$B$2:$AA$2,0))</f>
        <v>#NUM!</v>
      </c>
    </row>
    <row r="73" spans="3:19" x14ac:dyDescent="0.35">
      <c r="C73" t="e">
        <f t="array" ref="C73">INDEX(DATABASE!$B$3:$Y$229,SMALL(IF(($B$3=DATABASE!$F$3:$F$228),MATCH(ROW(DATABASE!$F$3:$F$228),ROW(DATABASE!$F$3:$F$228),0)),ROWS('FILTERED DATA'!$M$3:M73)),MATCH('FILTERED DATA'!C$2,DATABASE!$B$2:$AA$2,0))</f>
        <v>#NUM!</v>
      </c>
      <c r="D73" t="str">
        <f t="array" ref="D73">INDEX(DATABASE!$B$3:$Y$229,SMALL(IF(($B$3=DATABASE!$F$3:$F$228),MATCH(ROW(DATABASE!$F$3:$F$228),ROW(DATABASE!$F$3:$F$228),0)),ROW('FILTERED DATA'!$M$3:N73)),MATCH('FILTERED DATA'!D$2,DATABASE!$B$2:$AA$2,0))</f>
        <v>NYEBA JACOB</v>
      </c>
      <c r="E73" t="str">
        <f t="array" ref="E73">INDEX(DATABASE!$B$3:$Y$229,SMALL(IF(($B$3=DATABASE!$F$3:$F$228),MATCH(ROW(DATABASE!$F$3:$F$228),ROW(DATABASE!$F$3:$F$228),0)),ROW('FILTERED DATA'!$M$3:O73)),MATCH('FILTERED DATA'!E$2,DATABASE!$B$2:$AA$2,0))</f>
        <v>SAKPDINJ189</v>
      </c>
      <c r="F73" t="e">
        <f t="array" ref="F73">INDEX(DATABASE!$B$3:$Y$229,SMALL(IF(($B$3=DATABASE!$F$3:$F$228),MATCH(ROW(DATABASE!$F$3:$F$228),ROW(DATABASE!$F$3:$F$228),0)),ROWS('FILTERED DATA'!$M$3:P73)),MATCH('FILTERED DATA'!F$2,DATABASE!$B$2:$AA$2,0))</f>
        <v>#NUM!</v>
      </c>
      <c r="G73" t="e">
        <f t="array" ref="G73">INDEX(DATABASE!$B$3:$Y$229,SMALL(IF(($B$3=DATABASE!$F$3:$F$228),MATCH(ROW(DATABASE!$F$3:$F$228),ROW(DATABASE!$F$3:$F$228),0)),ROWS('FILTERED DATA'!$M$3:Q73)),MATCH('FILTERED DATA'!G$2,DATABASE!$B$2:$AA$2,0))</f>
        <v>#NUM!</v>
      </c>
      <c r="H73" t="e">
        <f t="array" ref="H73">INDEX(DATABASE!$B$3:$Y$229,SMALL(IF(($B$3=DATABASE!$F$3:$F$228),MATCH(ROW(DATABASE!$F$3:$F$228),ROW(DATABASE!$F$3:$F$228),0)),ROWS('FILTERED DATA'!$M$3:R73)),MATCH('FILTERED DATA'!H$2,DATABASE!$B$2:$AA$2,0))</f>
        <v>#NUM!</v>
      </c>
      <c r="I73" t="e">
        <f t="array" ref="I73">INDEX(DATABASE!$B$3:$Y$229,SMALL(IF(($B$3=DATABASE!$F$3:$F$228),MATCH(ROW(DATABASE!$F$3:$F$228),ROW(DATABASE!$F$3:$F$228),0)),ROWS('FILTERED DATA'!$M$3:S73)),MATCH('FILTERED DATA'!I$2,DATABASE!$B$2:$AA$2,0))</f>
        <v>#NUM!</v>
      </c>
      <c r="J73" t="e">
        <f t="array" ref="J73">INDEX(DATABASE!$B$3:$Y$229,SMALL(IF(($B$3=DATABASE!$F$3:$F$228),MATCH(ROW(DATABASE!$F$3:$F$228),ROW(DATABASE!$F$3:$F$228),0)),ROWS('FILTERED DATA'!$M$3:T73)),MATCH('FILTERED DATA'!J$2,DATABASE!$B$2:$AA$2,0))</f>
        <v>#NUM!</v>
      </c>
      <c r="K73" t="e">
        <f t="array" ref="K73">INDEX(DATABASE!$B$3:$Y$229,SMALL(IF(($B$3=DATABASE!$F$3:$F$228),MATCH(ROW(DATABASE!$F$3:$F$228),ROW(DATABASE!$F$3:$F$228),0)),ROWS('FILTERED DATA'!$M$3:U73)),MATCH('FILTERED DATA'!K$2,DATABASE!$B$2:$AA$2,0))</f>
        <v>#NUM!</v>
      </c>
      <c r="L73" t="e">
        <f t="array" ref="L73">INDEX(DATABASE!$B$3:$Y$229,SMALL(IF(($B$3=DATABASE!$F$3:$F$228),MATCH(ROW(DATABASE!$F$3:$F$228),ROW(DATABASE!$F$3:$F$228),0)),ROWS('FILTERED DATA'!$M$3:V73)),MATCH('FILTERED DATA'!L$2,DATABASE!$B$2:$AA$2,0))</f>
        <v>#NUM!</v>
      </c>
      <c r="M73" t="e">
        <f t="array" ref="M73">INDEX(DATABASE!$B$3:$Y$229,SMALL(IF(($B$3=DATABASE!$F$3:$F$228),MATCH(ROW(DATABASE!$F$3:$F$228),ROW(DATABASE!$F$3:$F$228),0)),ROWS('FILTERED DATA'!$M$3:W73)),MATCH('FILTERED DATA'!M$2,DATABASE!$B$2:$AA$2,0))</f>
        <v>#NUM!</v>
      </c>
      <c r="N73" t="e">
        <f t="array" ref="N73">INDEX(DATABASE!$B$3:$Y$229,SMALL(IF(($B$3=DATABASE!$F$3:$F$228),MATCH(ROW(DATABASE!$F$3:$F$228),ROW(DATABASE!$F$3:$F$228),0)),ROWS('FILTERED DATA'!$M$3:X73)),MATCH('FILTERED DATA'!N$2,DATABASE!$B$2:$AA$2,0))</f>
        <v>#NUM!</v>
      </c>
      <c r="O73" t="e">
        <f t="array" ref="O73">INDEX(DATABASE!$B$3:$Y$229,SMALL(IF(($B$3=DATABASE!$F$3:$F$228),MATCH(ROW(DATABASE!$F$3:$F$228),ROW(DATABASE!$F$3:$F$228),0)),ROWS('FILTERED DATA'!$M$3:Y73)),MATCH('FILTERED DATA'!O$2,DATABASE!$B$2:$AA$2,0))</f>
        <v>#NUM!</v>
      </c>
      <c r="P73" t="e">
        <f t="array" ref="P73">INDEX(DATABASE!$B$3:$Y$229,SMALL(IF(($B$3=DATABASE!$F$3:$F$228),MATCH(ROW(DATABASE!$F$3:$F$228),ROW(DATABASE!$F$3:$F$228),0)),ROWS('FILTERED DATA'!$M$3:Z73)),MATCH('FILTERED DATA'!P$2,DATABASE!$B$2:$AA$2,0))</f>
        <v>#NUM!</v>
      </c>
      <c r="Q73" t="e">
        <f t="array" ref="Q73">INDEX(DATABASE!$B$3:$Y$229,SMALL(IF(($B$3=DATABASE!$F$3:$F$228),MATCH(ROW(DATABASE!$F$3:$F$228),ROW(DATABASE!$F$3:$F$228),0)),ROWS('FILTERED DATA'!$M$3:AA73)),MATCH('FILTERED DATA'!Q$2,DATABASE!$B$2:$AA$2,0))</f>
        <v>#NUM!</v>
      </c>
      <c r="R73" t="e">
        <f t="array" ref="R73">INDEX(DATABASE!$B$3:$Y$229,SMALL(IF(($B$3=DATABASE!$F$3:$F$228),MATCH(ROW(DATABASE!$F$3:$F$228),ROW(DATABASE!$F$3:$F$228),0)),ROWS('FILTERED DATA'!$M$3:AB73)),MATCH('FILTERED DATA'!R$2,DATABASE!$B$2:$AA$2,0))</f>
        <v>#NUM!</v>
      </c>
      <c r="S73" t="e">
        <f t="array" ref="S73">INDEX(DATABASE!$B$3:$Y$229,SMALL(IF(($B$3=DATABASE!$F$3:$F$228),MATCH(ROW(DATABASE!$F$3:$F$228),ROW(DATABASE!$F$3:$F$228),0)),ROWS('FILTERED DATA'!$M$3:AC73)),MATCH('FILTERED DATA'!S$2,DATABASE!$B$2:$AA$2,0))</f>
        <v>#NUM!</v>
      </c>
    </row>
    <row r="74" spans="3:19" x14ac:dyDescent="0.35">
      <c r="C74" t="e">
        <f t="array" ref="C74">INDEX(DATABASE!$B$3:$Y$229,SMALL(IF(($B$3=DATABASE!$F$3:$F$228),MATCH(ROW(DATABASE!$F$3:$F$228),ROW(DATABASE!$F$3:$F$228),0)),ROWS('FILTERED DATA'!$M$3:M74)),MATCH('FILTERED DATA'!C$2,DATABASE!$B$2:$AA$2,0))</f>
        <v>#NUM!</v>
      </c>
      <c r="D74" t="str">
        <f t="array" ref="D74">INDEX(DATABASE!$B$3:$Y$229,SMALL(IF(($B$3=DATABASE!$F$3:$F$228),MATCH(ROW(DATABASE!$F$3:$F$228),ROW(DATABASE!$F$3:$F$228),0)),ROW('FILTERED DATA'!$M$3:N74)),MATCH('FILTERED DATA'!D$2,DATABASE!$B$2:$AA$2,0))</f>
        <v>NYEBA JACOB</v>
      </c>
      <c r="E74" t="str">
        <f t="array" ref="E74">INDEX(DATABASE!$B$3:$Y$229,SMALL(IF(($B$3=DATABASE!$F$3:$F$228),MATCH(ROW(DATABASE!$F$3:$F$228),ROW(DATABASE!$F$3:$F$228),0)),ROW('FILTERED DATA'!$M$3:O74)),MATCH('FILTERED DATA'!E$2,DATABASE!$B$2:$AA$2,0))</f>
        <v>SAKPDINJ189</v>
      </c>
      <c r="F74" t="e">
        <f t="array" ref="F74">INDEX(DATABASE!$B$3:$Y$229,SMALL(IF(($B$3=DATABASE!$F$3:$F$228),MATCH(ROW(DATABASE!$F$3:$F$228),ROW(DATABASE!$F$3:$F$228),0)),ROWS('FILTERED DATA'!$M$3:P74)),MATCH('FILTERED DATA'!F$2,DATABASE!$B$2:$AA$2,0))</f>
        <v>#NUM!</v>
      </c>
      <c r="G74" t="e">
        <f t="array" ref="G74">INDEX(DATABASE!$B$3:$Y$229,SMALL(IF(($B$3=DATABASE!$F$3:$F$228),MATCH(ROW(DATABASE!$F$3:$F$228),ROW(DATABASE!$F$3:$F$228),0)),ROWS('FILTERED DATA'!$M$3:Q74)),MATCH('FILTERED DATA'!G$2,DATABASE!$B$2:$AA$2,0))</f>
        <v>#NUM!</v>
      </c>
      <c r="H74" t="e">
        <f t="array" ref="H74">INDEX(DATABASE!$B$3:$Y$229,SMALL(IF(($B$3=DATABASE!$F$3:$F$228),MATCH(ROW(DATABASE!$F$3:$F$228),ROW(DATABASE!$F$3:$F$228),0)),ROWS('FILTERED DATA'!$M$3:R74)),MATCH('FILTERED DATA'!H$2,DATABASE!$B$2:$AA$2,0))</f>
        <v>#NUM!</v>
      </c>
      <c r="I74" t="e">
        <f t="array" ref="I74">INDEX(DATABASE!$B$3:$Y$229,SMALL(IF(($B$3=DATABASE!$F$3:$F$228),MATCH(ROW(DATABASE!$F$3:$F$228),ROW(DATABASE!$F$3:$F$228),0)),ROWS('FILTERED DATA'!$M$3:S74)),MATCH('FILTERED DATA'!I$2,DATABASE!$B$2:$AA$2,0))</f>
        <v>#NUM!</v>
      </c>
      <c r="J74" t="e">
        <f t="array" ref="J74">INDEX(DATABASE!$B$3:$Y$229,SMALL(IF(($B$3=DATABASE!$F$3:$F$228),MATCH(ROW(DATABASE!$F$3:$F$228),ROW(DATABASE!$F$3:$F$228),0)),ROWS('FILTERED DATA'!$M$3:T74)),MATCH('FILTERED DATA'!J$2,DATABASE!$B$2:$AA$2,0))</f>
        <v>#NUM!</v>
      </c>
      <c r="K74" t="e">
        <f t="array" ref="K74">INDEX(DATABASE!$B$3:$Y$229,SMALL(IF(($B$3=DATABASE!$F$3:$F$228),MATCH(ROW(DATABASE!$F$3:$F$228),ROW(DATABASE!$F$3:$F$228),0)),ROWS('FILTERED DATA'!$M$3:U74)),MATCH('FILTERED DATA'!K$2,DATABASE!$B$2:$AA$2,0))</f>
        <v>#NUM!</v>
      </c>
      <c r="L74" t="e">
        <f t="array" ref="L74">INDEX(DATABASE!$B$3:$Y$229,SMALL(IF(($B$3=DATABASE!$F$3:$F$228),MATCH(ROW(DATABASE!$F$3:$F$228),ROW(DATABASE!$F$3:$F$228),0)),ROWS('FILTERED DATA'!$M$3:V74)),MATCH('FILTERED DATA'!L$2,DATABASE!$B$2:$AA$2,0))</f>
        <v>#NUM!</v>
      </c>
      <c r="M74" t="e">
        <f t="array" ref="M74">INDEX(DATABASE!$B$3:$Y$229,SMALL(IF(($B$3=DATABASE!$F$3:$F$228),MATCH(ROW(DATABASE!$F$3:$F$228),ROW(DATABASE!$F$3:$F$228),0)),ROWS('FILTERED DATA'!$M$3:W74)),MATCH('FILTERED DATA'!M$2,DATABASE!$B$2:$AA$2,0))</f>
        <v>#NUM!</v>
      </c>
      <c r="N74" t="e">
        <f t="array" ref="N74">INDEX(DATABASE!$B$3:$Y$229,SMALL(IF(($B$3=DATABASE!$F$3:$F$228),MATCH(ROW(DATABASE!$F$3:$F$228),ROW(DATABASE!$F$3:$F$228),0)),ROWS('FILTERED DATA'!$M$3:X74)),MATCH('FILTERED DATA'!N$2,DATABASE!$B$2:$AA$2,0))</f>
        <v>#NUM!</v>
      </c>
      <c r="O74" t="e">
        <f t="array" ref="O74">INDEX(DATABASE!$B$3:$Y$229,SMALL(IF(($B$3=DATABASE!$F$3:$F$228),MATCH(ROW(DATABASE!$F$3:$F$228),ROW(DATABASE!$F$3:$F$228),0)),ROWS('FILTERED DATA'!$M$3:Y74)),MATCH('FILTERED DATA'!O$2,DATABASE!$B$2:$AA$2,0))</f>
        <v>#NUM!</v>
      </c>
      <c r="P74" t="e">
        <f t="array" ref="P74">INDEX(DATABASE!$B$3:$Y$229,SMALL(IF(($B$3=DATABASE!$F$3:$F$228),MATCH(ROW(DATABASE!$F$3:$F$228),ROW(DATABASE!$F$3:$F$228),0)),ROWS('FILTERED DATA'!$M$3:Z74)),MATCH('FILTERED DATA'!P$2,DATABASE!$B$2:$AA$2,0))</f>
        <v>#NUM!</v>
      </c>
      <c r="Q74" t="e">
        <f t="array" ref="Q74">INDEX(DATABASE!$B$3:$Y$229,SMALL(IF(($B$3=DATABASE!$F$3:$F$228),MATCH(ROW(DATABASE!$F$3:$F$228),ROW(DATABASE!$F$3:$F$228),0)),ROWS('FILTERED DATA'!$M$3:AA74)),MATCH('FILTERED DATA'!Q$2,DATABASE!$B$2:$AA$2,0))</f>
        <v>#NUM!</v>
      </c>
      <c r="R74" t="e">
        <f t="array" ref="R74">INDEX(DATABASE!$B$3:$Y$229,SMALL(IF(($B$3=DATABASE!$F$3:$F$228),MATCH(ROW(DATABASE!$F$3:$F$228),ROW(DATABASE!$F$3:$F$228),0)),ROWS('FILTERED DATA'!$M$3:AB74)),MATCH('FILTERED DATA'!R$2,DATABASE!$B$2:$AA$2,0))</f>
        <v>#NUM!</v>
      </c>
      <c r="S74" t="e">
        <f t="array" ref="S74">INDEX(DATABASE!$B$3:$Y$229,SMALL(IF(($B$3=DATABASE!$F$3:$F$228),MATCH(ROW(DATABASE!$F$3:$F$228),ROW(DATABASE!$F$3:$F$228),0)),ROWS('FILTERED DATA'!$M$3:AC74)),MATCH('FILTERED DATA'!S$2,DATABASE!$B$2:$AA$2,0))</f>
        <v>#NUM!</v>
      </c>
    </row>
    <row r="75" spans="3:19" x14ac:dyDescent="0.35">
      <c r="C75" t="e">
        <f t="array" ref="C75">INDEX(DATABASE!$B$3:$Y$229,SMALL(IF(($B$3=DATABASE!$F$3:$F$228),MATCH(ROW(DATABASE!$F$3:$F$228),ROW(DATABASE!$F$3:$F$228),0)),ROWS('FILTERED DATA'!$M$3:M75)),MATCH('FILTERED DATA'!C$2,DATABASE!$B$2:$AA$2,0))</f>
        <v>#NUM!</v>
      </c>
      <c r="D75" t="str">
        <f t="array" ref="D75">INDEX(DATABASE!$B$3:$Y$229,SMALL(IF(($B$3=DATABASE!$F$3:$F$228),MATCH(ROW(DATABASE!$F$3:$F$228),ROW(DATABASE!$F$3:$F$228),0)),ROW('FILTERED DATA'!$M$3:N75)),MATCH('FILTERED DATA'!D$2,DATABASE!$B$2:$AA$2,0))</f>
        <v>NYEBA JACOB</v>
      </c>
      <c r="E75" t="str">
        <f t="array" ref="E75">INDEX(DATABASE!$B$3:$Y$229,SMALL(IF(($B$3=DATABASE!$F$3:$F$228),MATCH(ROW(DATABASE!$F$3:$F$228),ROW(DATABASE!$F$3:$F$228),0)),ROW('FILTERED DATA'!$M$3:O75)),MATCH('FILTERED DATA'!E$2,DATABASE!$B$2:$AA$2,0))</f>
        <v>SAKPDINJ189</v>
      </c>
      <c r="F75" t="e">
        <f t="array" ref="F75">INDEX(DATABASE!$B$3:$Y$229,SMALL(IF(($B$3=DATABASE!$F$3:$F$228),MATCH(ROW(DATABASE!$F$3:$F$228),ROW(DATABASE!$F$3:$F$228),0)),ROWS('FILTERED DATA'!$M$3:P75)),MATCH('FILTERED DATA'!F$2,DATABASE!$B$2:$AA$2,0))</f>
        <v>#NUM!</v>
      </c>
      <c r="G75" t="e">
        <f t="array" ref="G75">INDEX(DATABASE!$B$3:$Y$229,SMALL(IF(($B$3=DATABASE!$F$3:$F$228),MATCH(ROW(DATABASE!$F$3:$F$228),ROW(DATABASE!$F$3:$F$228),0)),ROWS('FILTERED DATA'!$M$3:Q75)),MATCH('FILTERED DATA'!G$2,DATABASE!$B$2:$AA$2,0))</f>
        <v>#NUM!</v>
      </c>
      <c r="H75" t="e">
        <f t="array" ref="H75">INDEX(DATABASE!$B$3:$Y$229,SMALL(IF(($B$3=DATABASE!$F$3:$F$228),MATCH(ROW(DATABASE!$F$3:$F$228),ROW(DATABASE!$F$3:$F$228),0)),ROWS('FILTERED DATA'!$M$3:R75)),MATCH('FILTERED DATA'!H$2,DATABASE!$B$2:$AA$2,0))</f>
        <v>#NUM!</v>
      </c>
      <c r="I75" t="e">
        <f t="array" ref="I75">INDEX(DATABASE!$B$3:$Y$229,SMALL(IF(($B$3=DATABASE!$F$3:$F$228),MATCH(ROW(DATABASE!$F$3:$F$228),ROW(DATABASE!$F$3:$F$228),0)),ROWS('FILTERED DATA'!$M$3:S75)),MATCH('FILTERED DATA'!I$2,DATABASE!$B$2:$AA$2,0))</f>
        <v>#NUM!</v>
      </c>
      <c r="J75" t="e">
        <f t="array" ref="J75">INDEX(DATABASE!$B$3:$Y$229,SMALL(IF(($B$3=DATABASE!$F$3:$F$228),MATCH(ROW(DATABASE!$F$3:$F$228),ROW(DATABASE!$F$3:$F$228),0)),ROWS('FILTERED DATA'!$M$3:T75)),MATCH('FILTERED DATA'!J$2,DATABASE!$B$2:$AA$2,0))</f>
        <v>#NUM!</v>
      </c>
      <c r="K75" t="e">
        <f t="array" ref="K75">INDEX(DATABASE!$B$3:$Y$229,SMALL(IF(($B$3=DATABASE!$F$3:$F$228),MATCH(ROW(DATABASE!$F$3:$F$228),ROW(DATABASE!$F$3:$F$228),0)),ROWS('FILTERED DATA'!$M$3:U75)),MATCH('FILTERED DATA'!K$2,DATABASE!$B$2:$AA$2,0))</f>
        <v>#NUM!</v>
      </c>
      <c r="L75" t="e">
        <f t="array" ref="L75">INDEX(DATABASE!$B$3:$Y$229,SMALL(IF(($B$3=DATABASE!$F$3:$F$228),MATCH(ROW(DATABASE!$F$3:$F$228),ROW(DATABASE!$F$3:$F$228),0)),ROWS('FILTERED DATA'!$M$3:V75)),MATCH('FILTERED DATA'!L$2,DATABASE!$B$2:$AA$2,0))</f>
        <v>#NUM!</v>
      </c>
      <c r="M75" t="e">
        <f t="array" ref="M75">INDEX(DATABASE!$B$3:$Y$229,SMALL(IF(($B$3=DATABASE!$F$3:$F$228),MATCH(ROW(DATABASE!$F$3:$F$228),ROW(DATABASE!$F$3:$F$228),0)),ROWS('FILTERED DATA'!$M$3:W75)),MATCH('FILTERED DATA'!M$2,DATABASE!$B$2:$AA$2,0))</f>
        <v>#NUM!</v>
      </c>
      <c r="N75" t="e">
        <f t="array" ref="N75">INDEX(DATABASE!$B$3:$Y$229,SMALL(IF(($B$3=DATABASE!$F$3:$F$228),MATCH(ROW(DATABASE!$F$3:$F$228),ROW(DATABASE!$F$3:$F$228),0)),ROWS('FILTERED DATA'!$M$3:X75)),MATCH('FILTERED DATA'!N$2,DATABASE!$B$2:$AA$2,0))</f>
        <v>#NUM!</v>
      </c>
      <c r="O75" t="e">
        <f t="array" ref="O75">INDEX(DATABASE!$B$3:$Y$229,SMALL(IF(($B$3=DATABASE!$F$3:$F$228),MATCH(ROW(DATABASE!$F$3:$F$228),ROW(DATABASE!$F$3:$F$228),0)),ROWS('FILTERED DATA'!$M$3:Y75)),MATCH('FILTERED DATA'!O$2,DATABASE!$B$2:$AA$2,0))</f>
        <v>#NUM!</v>
      </c>
      <c r="P75" t="e">
        <f t="array" ref="P75">INDEX(DATABASE!$B$3:$Y$229,SMALL(IF(($B$3=DATABASE!$F$3:$F$228),MATCH(ROW(DATABASE!$F$3:$F$228),ROW(DATABASE!$F$3:$F$228),0)),ROWS('FILTERED DATA'!$M$3:Z75)),MATCH('FILTERED DATA'!P$2,DATABASE!$B$2:$AA$2,0))</f>
        <v>#NUM!</v>
      </c>
      <c r="Q75" t="e">
        <f t="array" ref="Q75">INDEX(DATABASE!$B$3:$Y$229,SMALL(IF(($B$3=DATABASE!$F$3:$F$228),MATCH(ROW(DATABASE!$F$3:$F$228),ROW(DATABASE!$F$3:$F$228),0)),ROWS('FILTERED DATA'!$M$3:AA75)),MATCH('FILTERED DATA'!Q$2,DATABASE!$B$2:$AA$2,0))</f>
        <v>#NUM!</v>
      </c>
      <c r="R75" t="e">
        <f t="array" ref="R75">INDEX(DATABASE!$B$3:$Y$229,SMALL(IF(($B$3=DATABASE!$F$3:$F$228),MATCH(ROW(DATABASE!$F$3:$F$228),ROW(DATABASE!$F$3:$F$228),0)),ROWS('FILTERED DATA'!$M$3:AB75)),MATCH('FILTERED DATA'!R$2,DATABASE!$B$2:$AA$2,0))</f>
        <v>#NUM!</v>
      </c>
      <c r="S75" t="e">
        <f t="array" ref="S75">INDEX(DATABASE!$B$3:$Y$229,SMALL(IF(($B$3=DATABASE!$F$3:$F$228),MATCH(ROW(DATABASE!$F$3:$F$228),ROW(DATABASE!$F$3:$F$228),0)),ROWS('FILTERED DATA'!$M$3:AC75)),MATCH('FILTERED DATA'!S$2,DATABASE!$B$2:$AA$2,0))</f>
        <v>#NUM!</v>
      </c>
    </row>
    <row r="76" spans="3:19" x14ac:dyDescent="0.35">
      <c r="C76" t="e">
        <f t="array" ref="C76">INDEX(DATABASE!$B$3:$Y$229,SMALL(IF(($B$3=DATABASE!$F$3:$F$228),MATCH(ROW(DATABASE!$F$3:$F$228),ROW(DATABASE!$F$3:$F$228),0)),ROWS('FILTERED DATA'!$M$3:M76)),MATCH('FILTERED DATA'!C$2,DATABASE!$B$2:$AA$2,0))</f>
        <v>#NUM!</v>
      </c>
      <c r="D76" t="str">
        <f t="array" ref="D76">INDEX(DATABASE!$B$3:$Y$229,SMALL(IF(($B$3=DATABASE!$F$3:$F$228),MATCH(ROW(DATABASE!$F$3:$F$228),ROW(DATABASE!$F$3:$F$228),0)),ROW('FILTERED DATA'!$M$3:N76)),MATCH('FILTERED DATA'!D$2,DATABASE!$B$2:$AA$2,0))</f>
        <v>NYEBA JACOB</v>
      </c>
      <c r="E76" t="str">
        <f t="array" ref="E76">INDEX(DATABASE!$B$3:$Y$229,SMALL(IF(($B$3=DATABASE!$F$3:$F$228),MATCH(ROW(DATABASE!$F$3:$F$228),ROW(DATABASE!$F$3:$F$228),0)),ROW('FILTERED DATA'!$M$3:O76)),MATCH('FILTERED DATA'!E$2,DATABASE!$B$2:$AA$2,0))</f>
        <v>SAKPDINJ189</v>
      </c>
      <c r="F76" t="e">
        <f t="array" ref="F76">INDEX(DATABASE!$B$3:$Y$229,SMALL(IF(($B$3=DATABASE!$F$3:$F$228),MATCH(ROW(DATABASE!$F$3:$F$228),ROW(DATABASE!$F$3:$F$228),0)),ROWS('FILTERED DATA'!$M$3:P76)),MATCH('FILTERED DATA'!F$2,DATABASE!$B$2:$AA$2,0))</f>
        <v>#NUM!</v>
      </c>
      <c r="G76" t="e">
        <f t="array" ref="G76">INDEX(DATABASE!$B$3:$Y$229,SMALL(IF(($B$3=DATABASE!$F$3:$F$228),MATCH(ROW(DATABASE!$F$3:$F$228),ROW(DATABASE!$F$3:$F$228),0)),ROWS('FILTERED DATA'!$M$3:Q76)),MATCH('FILTERED DATA'!G$2,DATABASE!$B$2:$AA$2,0))</f>
        <v>#NUM!</v>
      </c>
      <c r="H76" t="e">
        <f t="array" ref="H76">INDEX(DATABASE!$B$3:$Y$229,SMALL(IF(($B$3=DATABASE!$F$3:$F$228),MATCH(ROW(DATABASE!$F$3:$F$228),ROW(DATABASE!$F$3:$F$228),0)),ROWS('FILTERED DATA'!$M$3:R76)),MATCH('FILTERED DATA'!H$2,DATABASE!$B$2:$AA$2,0))</f>
        <v>#NUM!</v>
      </c>
      <c r="I76" t="e">
        <f t="array" ref="I76">INDEX(DATABASE!$B$3:$Y$229,SMALL(IF(($B$3=DATABASE!$F$3:$F$228),MATCH(ROW(DATABASE!$F$3:$F$228),ROW(DATABASE!$F$3:$F$228),0)),ROWS('FILTERED DATA'!$M$3:S76)),MATCH('FILTERED DATA'!I$2,DATABASE!$B$2:$AA$2,0))</f>
        <v>#NUM!</v>
      </c>
      <c r="J76" t="e">
        <f t="array" ref="J76">INDEX(DATABASE!$B$3:$Y$229,SMALL(IF(($B$3=DATABASE!$F$3:$F$228),MATCH(ROW(DATABASE!$F$3:$F$228),ROW(DATABASE!$F$3:$F$228),0)),ROWS('FILTERED DATA'!$M$3:T76)),MATCH('FILTERED DATA'!J$2,DATABASE!$B$2:$AA$2,0))</f>
        <v>#NUM!</v>
      </c>
      <c r="K76" t="e">
        <f t="array" ref="K76">INDEX(DATABASE!$B$3:$Y$229,SMALL(IF(($B$3=DATABASE!$F$3:$F$228),MATCH(ROW(DATABASE!$F$3:$F$228),ROW(DATABASE!$F$3:$F$228),0)),ROWS('FILTERED DATA'!$M$3:U76)),MATCH('FILTERED DATA'!K$2,DATABASE!$B$2:$AA$2,0))</f>
        <v>#NUM!</v>
      </c>
      <c r="L76" t="e">
        <f t="array" ref="L76">INDEX(DATABASE!$B$3:$Y$229,SMALL(IF(($B$3=DATABASE!$F$3:$F$228),MATCH(ROW(DATABASE!$F$3:$F$228),ROW(DATABASE!$F$3:$F$228),0)),ROWS('FILTERED DATA'!$M$3:V76)),MATCH('FILTERED DATA'!L$2,DATABASE!$B$2:$AA$2,0))</f>
        <v>#NUM!</v>
      </c>
      <c r="M76" t="e">
        <f t="array" ref="M76">INDEX(DATABASE!$B$3:$Y$229,SMALL(IF(($B$3=DATABASE!$F$3:$F$228),MATCH(ROW(DATABASE!$F$3:$F$228),ROW(DATABASE!$F$3:$F$228),0)),ROWS('FILTERED DATA'!$M$3:W76)),MATCH('FILTERED DATA'!M$2,DATABASE!$B$2:$AA$2,0))</f>
        <v>#NUM!</v>
      </c>
      <c r="N76" t="e">
        <f t="array" ref="N76">INDEX(DATABASE!$B$3:$Y$229,SMALL(IF(($B$3=DATABASE!$F$3:$F$228),MATCH(ROW(DATABASE!$F$3:$F$228),ROW(DATABASE!$F$3:$F$228),0)),ROWS('FILTERED DATA'!$M$3:X76)),MATCH('FILTERED DATA'!N$2,DATABASE!$B$2:$AA$2,0))</f>
        <v>#NUM!</v>
      </c>
      <c r="O76" t="e">
        <f t="array" ref="O76">INDEX(DATABASE!$B$3:$Y$229,SMALL(IF(($B$3=DATABASE!$F$3:$F$228),MATCH(ROW(DATABASE!$F$3:$F$228),ROW(DATABASE!$F$3:$F$228),0)),ROWS('FILTERED DATA'!$M$3:Y76)),MATCH('FILTERED DATA'!O$2,DATABASE!$B$2:$AA$2,0))</f>
        <v>#NUM!</v>
      </c>
      <c r="P76" t="e">
        <f t="array" ref="P76">INDEX(DATABASE!$B$3:$Y$229,SMALL(IF(($B$3=DATABASE!$F$3:$F$228),MATCH(ROW(DATABASE!$F$3:$F$228),ROW(DATABASE!$F$3:$F$228),0)),ROWS('FILTERED DATA'!$M$3:Z76)),MATCH('FILTERED DATA'!P$2,DATABASE!$B$2:$AA$2,0))</f>
        <v>#NUM!</v>
      </c>
      <c r="Q76" t="e">
        <f t="array" ref="Q76">INDEX(DATABASE!$B$3:$Y$229,SMALL(IF(($B$3=DATABASE!$F$3:$F$228),MATCH(ROW(DATABASE!$F$3:$F$228),ROW(DATABASE!$F$3:$F$228),0)),ROWS('FILTERED DATA'!$M$3:AA76)),MATCH('FILTERED DATA'!Q$2,DATABASE!$B$2:$AA$2,0))</f>
        <v>#NUM!</v>
      </c>
      <c r="R76" t="e">
        <f t="array" ref="R76">INDEX(DATABASE!$B$3:$Y$229,SMALL(IF(($B$3=DATABASE!$F$3:$F$228),MATCH(ROW(DATABASE!$F$3:$F$228),ROW(DATABASE!$F$3:$F$228),0)),ROWS('FILTERED DATA'!$M$3:AB76)),MATCH('FILTERED DATA'!R$2,DATABASE!$B$2:$AA$2,0))</f>
        <v>#NUM!</v>
      </c>
      <c r="S76" t="e">
        <f t="array" ref="S76">INDEX(DATABASE!$B$3:$Y$229,SMALL(IF(($B$3=DATABASE!$F$3:$F$228),MATCH(ROW(DATABASE!$F$3:$F$228),ROW(DATABASE!$F$3:$F$228),0)),ROWS('FILTERED DATA'!$M$3:AC76)),MATCH('FILTERED DATA'!S$2,DATABASE!$B$2:$AA$2,0))</f>
        <v>#NUM!</v>
      </c>
    </row>
    <row r="77" spans="3:19" x14ac:dyDescent="0.35">
      <c r="C77" t="e">
        <f t="array" ref="C77">INDEX(DATABASE!$B$3:$Y$229,SMALL(IF(($B$3=DATABASE!$F$3:$F$228),MATCH(ROW(DATABASE!$F$3:$F$228),ROW(DATABASE!$F$3:$F$228),0)),ROWS('FILTERED DATA'!$M$3:M77)),MATCH('FILTERED DATA'!C$2,DATABASE!$B$2:$AA$2,0))</f>
        <v>#NUM!</v>
      </c>
      <c r="D77" t="str">
        <f t="array" ref="D77">INDEX(DATABASE!$B$3:$Y$229,SMALL(IF(($B$3=DATABASE!$F$3:$F$228),MATCH(ROW(DATABASE!$F$3:$F$228),ROW(DATABASE!$F$3:$F$228),0)),ROW('FILTERED DATA'!$M$3:N77)),MATCH('FILTERED DATA'!D$2,DATABASE!$B$2:$AA$2,0))</f>
        <v>NYEBA JACOB</v>
      </c>
      <c r="E77" t="str">
        <f t="array" ref="E77">INDEX(DATABASE!$B$3:$Y$229,SMALL(IF(($B$3=DATABASE!$F$3:$F$228),MATCH(ROW(DATABASE!$F$3:$F$228),ROW(DATABASE!$F$3:$F$228),0)),ROW('FILTERED DATA'!$M$3:O77)),MATCH('FILTERED DATA'!E$2,DATABASE!$B$2:$AA$2,0))</f>
        <v>SAKPDINJ189</v>
      </c>
      <c r="F77" t="e">
        <f t="array" ref="F77">INDEX(DATABASE!$B$3:$Y$229,SMALL(IF(($B$3=DATABASE!$F$3:$F$228),MATCH(ROW(DATABASE!$F$3:$F$228),ROW(DATABASE!$F$3:$F$228),0)),ROWS('FILTERED DATA'!$M$3:P77)),MATCH('FILTERED DATA'!F$2,DATABASE!$B$2:$AA$2,0))</f>
        <v>#NUM!</v>
      </c>
      <c r="G77" t="e">
        <f t="array" ref="G77">INDEX(DATABASE!$B$3:$Y$229,SMALL(IF(($B$3=DATABASE!$F$3:$F$228),MATCH(ROW(DATABASE!$F$3:$F$228),ROW(DATABASE!$F$3:$F$228),0)),ROWS('FILTERED DATA'!$M$3:Q77)),MATCH('FILTERED DATA'!G$2,DATABASE!$B$2:$AA$2,0))</f>
        <v>#NUM!</v>
      </c>
      <c r="H77" t="e">
        <f t="array" ref="H77">INDEX(DATABASE!$B$3:$Y$229,SMALL(IF(($B$3=DATABASE!$F$3:$F$228),MATCH(ROW(DATABASE!$F$3:$F$228),ROW(DATABASE!$F$3:$F$228),0)),ROWS('FILTERED DATA'!$M$3:R77)),MATCH('FILTERED DATA'!H$2,DATABASE!$B$2:$AA$2,0))</f>
        <v>#NUM!</v>
      </c>
      <c r="I77" t="e">
        <f t="array" ref="I77">INDEX(DATABASE!$B$3:$Y$229,SMALL(IF(($B$3=DATABASE!$F$3:$F$228),MATCH(ROW(DATABASE!$F$3:$F$228),ROW(DATABASE!$F$3:$F$228),0)),ROWS('FILTERED DATA'!$M$3:S77)),MATCH('FILTERED DATA'!I$2,DATABASE!$B$2:$AA$2,0))</f>
        <v>#NUM!</v>
      </c>
      <c r="J77" t="e">
        <f t="array" ref="J77">INDEX(DATABASE!$B$3:$Y$229,SMALL(IF(($B$3=DATABASE!$F$3:$F$228),MATCH(ROW(DATABASE!$F$3:$F$228),ROW(DATABASE!$F$3:$F$228),0)),ROWS('FILTERED DATA'!$M$3:T77)),MATCH('FILTERED DATA'!J$2,DATABASE!$B$2:$AA$2,0))</f>
        <v>#NUM!</v>
      </c>
      <c r="K77" t="e">
        <f t="array" ref="K77">INDEX(DATABASE!$B$3:$Y$229,SMALL(IF(($B$3=DATABASE!$F$3:$F$228),MATCH(ROW(DATABASE!$F$3:$F$228),ROW(DATABASE!$F$3:$F$228),0)),ROWS('FILTERED DATA'!$M$3:U77)),MATCH('FILTERED DATA'!K$2,DATABASE!$B$2:$AA$2,0))</f>
        <v>#NUM!</v>
      </c>
      <c r="L77" t="e">
        <f t="array" ref="L77">INDEX(DATABASE!$B$3:$Y$229,SMALL(IF(($B$3=DATABASE!$F$3:$F$228),MATCH(ROW(DATABASE!$F$3:$F$228),ROW(DATABASE!$F$3:$F$228),0)),ROWS('FILTERED DATA'!$M$3:V77)),MATCH('FILTERED DATA'!L$2,DATABASE!$B$2:$AA$2,0))</f>
        <v>#NUM!</v>
      </c>
      <c r="M77" t="e">
        <f t="array" ref="M77">INDEX(DATABASE!$B$3:$Y$229,SMALL(IF(($B$3=DATABASE!$F$3:$F$228),MATCH(ROW(DATABASE!$F$3:$F$228),ROW(DATABASE!$F$3:$F$228),0)),ROWS('FILTERED DATA'!$M$3:W77)),MATCH('FILTERED DATA'!M$2,DATABASE!$B$2:$AA$2,0))</f>
        <v>#NUM!</v>
      </c>
      <c r="N77" t="e">
        <f t="array" ref="N77">INDEX(DATABASE!$B$3:$Y$229,SMALL(IF(($B$3=DATABASE!$F$3:$F$228),MATCH(ROW(DATABASE!$F$3:$F$228),ROW(DATABASE!$F$3:$F$228),0)),ROWS('FILTERED DATA'!$M$3:X77)),MATCH('FILTERED DATA'!N$2,DATABASE!$B$2:$AA$2,0))</f>
        <v>#NUM!</v>
      </c>
      <c r="O77" t="e">
        <f t="array" ref="O77">INDEX(DATABASE!$B$3:$Y$229,SMALL(IF(($B$3=DATABASE!$F$3:$F$228),MATCH(ROW(DATABASE!$F$3:$F$228),ROW(DATABASE!$F$3:$F$228),0)),ROWS('FILTERED DATA'!$M$3:Y77)),MATCH('FILTERED DATA'!O$2,DATABASE!$B$2:$AA$2,0))</f>
        <v>#NUM!</v>
      </c>
      <c r="P77" t="e">
        <f t="array" ref="P77">INDEX(DATABASE!$B$3:$Y$229,SMALL(IF(($B$3=DATABASE!$F$3:$F$228),MATCH(ROW(DATABASE!$F$3:$F$228),ROW(DATABASE!$F$3:$F$228),0)),ROWS('FILTERED DATA'!$M$3:Z77)),MATCH('FILTERED DATA'!P$2,DATABASE!$B$2:$AA$2,0))</f>
        <v>#NUM!</v>
      </c>
      <c r="Q77" t="e">
        <f t="array" ref="Q77">INDEX(DATABASE!$B$3:$Y$229,SMALL(IF(($B$3=DATABASE!$F$3:$F$228),MATCH(ROW(DATABASE!$F$3:$F$228),ROW(DATABASE!$F$3:$F$228),0)),ROWS('FILTERED DATA'!$M$3:AA77)),MATCH('FILTERED DATA'!Q$2,DATABASE!$B$2:$AA$2,0))</f>
        <v>#NUM!</v>
      </c>
      <c r="R77" t="e">
        <f t="array" ref="R77">INDEX(DATABASE!$B$3:$Y$229,SMALL(IF(($B$3=DATABASE!$F$3:$F$228),MATCH(ROW(DATABASE!$F$3:$F$228),ROW(DATABASE!$F$3:$F$228),0)),ROWS('FILTERED DATA'!$M$3:AB77)),MATCH('FILTERED DATA'!R$2,DATABASE!$B$2:$AA$2,0))</f>
        <v>#NUM!</v>
      </c>
      <c r="S77" t="e">
        <f t="array" ref="S77">INDEX(DATABASE!$B$3:$Y$229,SMALL(IF(($B$3=DATABASE!$F$3:$F$228),MATCH(ROW(DATABASE!$F$3:$F$228),ROW(DATABASE!$F$3:$F$228),0)),ROWS('FILTERED DATA'!$M$3:AC77)),MATCH('FILTERED DATA'!S$2,DATABASE!$B$2:$AA$2,0))</f>
        <v>#NUM!</v>
      </c>
    </row>
    <row r="78" spans="3:19" x14ac:dyDescent="0.35">
      <c r="C78" t="e">
        <f t="array" ref="C78">INDEX(DATABASE!$B$3:$Y$229,SMALL(IF(($B$3=DATABASE!$F$3:$F$228),MATCH(ROW(DATABASE!$F$3:$F$228),ROW(DATABASE!$F$3:$F$228),0)),ROWS('FILTERED DATA'!$M$3:M78)),MATCH('FILTERED DATA'!C$2,DATABASE!$B$2:$AA$2,0))</f>
        <v>#NUM!</v>
      </c>
      <c r="D78" t="str">
        <f t="array" ref="D78">INDEX(DATABASE!$B$3:$Y$229,SMALL(IF(($B$3=DATABASE!$F$3:$F$228),MATCH(ROW(DATABASE!$F$3:$F$228),ROW(DATABASE!$F$3:$F$228),0)),ROW('FILTERED DATA'!$M$3:N78)),MATCH('FILTERED DATA'!D$2,DATABASE!$B$2:$AA$2,0))</f>
        <v>NYEBA JACOB</v>
      </c>
      <c r="E78" t="str">
        <f t="array" ref="E78">INDEX(DATABASE!$B$3:$Y$229,SMALL(IF(($B$3=DATABASE!$F$3:$F$228),MATCH(ROW(DATABASE!$F$3:$F$228),ROW(DATABASE!$F$3:$F$228),0)),ROW('FILTERED DATA'!$M$3:O78)),MATCH('FILTERED DATA'!E$2,DATABASE!$B$2:$AA$2,0))</f>
        <v>SAKPDINJ189</v>
      </c>
      <c r="F78" t="e">
        <f t="array" ref="F78">INDEX(DATABASE!$B$3:$Y$229,SMALL(IF(($B$3=DATABASE!$F$3:$F$228),MATCH(ROW(DATABASE!$F$3:$F$228),ROW(DATABASE!$F$3:$F$228),0)),ROWS('FILTERED DATA'!$M$3:P78)),MATCH('FILTERED DATA'!F$2,DATABASE!$B$2:$AA$2,0))</f>
        <v>#NUM!</v>
      </c>
      <c r="G78" t="e">
        <f t="array" ref="G78">INDEX(DATABASE!$B$3:$Y$229,SMALL(IF(($B$3=DATABASE!$F$3:$F$228),MATCH(ROW(DATABASE!$F$3:$F$228),ROW(DATABASE!$F$3:$F$228),0)),ROWS('FILTERED DATA'!$M$3:Q78)),MATCH('FILTERED DATA'!G$2,DATABASE!$B$2:$AA$2,0))</f>
        <v>#NUM!</v>
      </c>
      <c r="H78" t="e">
        <f t="array" ref="H78">INDEX(DATABASE!$B$3:$Y$229,SMALL(IF(($B$3=DATABASE!$F$3:$F$228),MATCH(ROW(DATABASE!$F$3:$F$228),ROW(DATABASE!$F$3:$F$228),0)),ROWS('FILTERED DATA'!$M$3:R78)),MATCH('FILTERED DATA'!H$2,DATABASE!$B$2:$AA$2,0))</f>
        <v>#NUM!</v>
      </c>
      <c r="I78" t="e">
        <f t="array" ref="I78">INDEX(DATABASE!$B$3:$Y$229,SMALL(IF(($B$3=DATABASE!$F$3:$F$228),MATCH(ROW(DATABASE!$F$3:$F$228),ROW(DATABASE!$F$3:$F$228),0)),ROWS('FILTERED DATA'!$M$3:S78)),MATCH('FILTERED DATA'!I$2,DATABASE!$B$2:$AA$2,0))</f>
        <v>#NUM!</v>
      </c>
      <c r="J78" t="e">
        <f t="array" ref="J78">INDEX(DATABASE!$B$3:$Y$229,SMALL(IF(($B$3=DATABASE!$F$3:$F$228),MATCH(ROW(DATABASE!$F$3:$F$228),ROW(DATABASE!$F$3:$F$228),0)),ROWS('FILTERED DATA'!$M$3:T78)),MATCH('FILTERED DATA'!J$2,DATABASE!$B$2:$AA$2,0))</f>
        <v>#NUM!</v>
      </c>
      <c r="K78" t="e">
        <f t="array" ref="K78">INDEX(DATABASE!$B$3:$Y$229,SMALL(IF(($B$3=DATABASE!$F$3:$F$228),MATCH(ROW(DATABASE!$F$3:$F$228),ROW(DATABASE!$F$3:$F$228),0)),ROWS('FILTERED DATA'!$M$3:U78)),MATCH('FILTERED DATA'!K$2,DATABASE!$B$2:$AA$2,0))</f>
        <v>#NUM!</v>
      </c>
      <c r="L78" t="e">
        <f t="array" ref="L78">INDEX(DATABASE!$B$3:$Y$229,SMALL(IF(($B$3=DATABASE!$F$3:$F$228),MATCH(ROW(DATABASE!$F$3:$F$228),ROW(DATABASE!$F$3:$F$228),0)),ROWS('FILTERED DATA'!$M$3:V78)),MATCH('FILTERED DATA'!L$2,DATABASE!$B$2:$AA$2,0))</f>
        <v>#NUM!</v>
      </c>
      <c r="M78" t="e">
        <f t="array" ref="M78">INDEX(DATABASE!$B$3:$Y$229,SMALL(IF(($B$3=DATABASE!$F$3:$F$228),MATCH(ROW(DATABASE!$F$3:$F$228),ROW(DATABASE!$F$3:$F$228),0)),ROWS('FILTERED DATA'!$M$3:W78)),MATCH('FILTERED DATA'!M$2,DATABASE!$B$2:$AA$2,0))</f>
        <v>#NUM!</v>
      </c>
      <c r="N78" t="e">
        <f t="array" ref="N78">INDEX(DATABASE!$B$3:$Y$229,SMALL(IF(($B$3=DATABASE!$F$3:$F$228),MATCH(ROW(DATABASE!$F$3:$F$228),ROW(DATABASE!$F$3:$F$228),0)),ROWS('FILTERED DATA'!$M$3:X78)),MATCH('FILTERED DATA'!N$2,DATABASE!$B$2:$AA$2,0))</f>
        <v>#NUM!</v>
      </c>
      <c r="O78" t="e">
        <f t="array" ref="O78">INDEX(DATABASE!$B$3:$Y$229,SMALL(IF(($B$3=DATABASE!$F$3:$F$228),MATCH(ROW(DATABASE!$F$3:$F$228),ROW(DATABASE!$F$3:$F$228),0)),ROWS('FILTERED DATA'!$M$3:Y78)),MATCH('FILTERED DATA'!O$2,DATABASE!$B$2:$AA$2,0))</f>
        <v>#NUM!</v>
      </c>
      <c r="P78" t="e">
        <f t="array" ref="P78">INDEX(DATABASE!$B$3:$Y$229,SMALL(IF(($B$3=DATABASE!$F$3:$F$228),MATCH(ROW(DATABASE!$F$3:$F$228),ROW(DATABASE!$F$3:$F$228),0)),ROWS('FILTERED DATA'!$M$3:Z78)),MATCH('FILTERED DATA'!P$2,DATABASE!$B$2:$AA$2,0))</f>
        <v>#NUM!</v>
      </c>
      <c r="Q78" t="e">
        <f t="array" ref="Q78">INDEX(DATABASE!$B$3:$Y$229,SMALL(IF(($B$3=DATABASE!$F$3:$F$228),MATCH(ROW(DATABASE!$F$3:$F$228),ROW(DATABASE!$F$3:$F$228),0)),ROWS('FILTERED DATA'!$M$3:AA78)),MATCH('FILTERED DATA'!Q$2,DATABASE!$B$2:$AA$2,0))</f>
        <v>#NUM!</v>
      </c>
      <c r="R78" t="e">
        <f t="array" ref="R78">INDEX(DATABASE!$B$3:$Y$229,SMALL(IF(($B$3=DATABASE!$F$3:$F$228),MATCH(ROW(DATABASE!$F$3:$F$228),ROW(DATABASE!$F$3:$F$228),0)),ROWS('FILTERED DATA'!$M$3:AB78)),MATCH('FILTERED DATA'!R$2,DATABASE!$B$2:$AA$2,0))</f>
        <v>#NUM!</v>
      </c>
      <c r="S78" t="e">
        <f t="array" ref="S78">INDEX(DATABASE!$B$3:$Y$229,SMALL(IF(($B$3=DATABASE!$F$3:$F$228),MATCH(ROW(DATABASE!$F$3:$F$228),ROW(DATABASE!$F$3:$F$228),0)),ROWS('FILTERED DATA'!$M$3:AC78)),MATCH('FILTERED DATA'!S$2,DATABASE!$B$2:$AA$2,0))</f>
        <v>#NUM!</v>
      </c>
    </row>
    <row r="79" spans="3:19" x14ac:dyDescent="0.35">
      <c r="C79" t="e">
        <f t="array" ref="C79">INDEX(DATABASE!$B$3:$Y$229,SMALL(IF(($B$3=DATABASE!$F$3:$F$228),MATCH(ROW(DATABASE!$F$3:$F$228),ROW(DATABASE!$F$3:$F$228),0)),ROWS('FILTERED DATA'!$M$3:M79)),MATCH('FILTERED DATA'!C$2,DATABASE!$B$2:$AA$2,0))</f>
        <v>#NUM!</v>
      </c>
      <c r="D79" t="str">
        <f t="array" ref="D79">INDEX(DATABASE!$B$3:$Y$229,SMALL(IF(($B$3=DATABASE!$F$3:$F$228),MATCH(ROW(DATABASE!$F$3:$F$228),ROW(DATABASE!$F$3:$F$228),0)),ROW('FILTERED DATA'!$M$3:N79)),MATCH('FILTERED DATA'!D$2,DATABASE!$B$2:$AA$2,0))</f>
        <v>NYEBA JACOB</v>
      </c>
      <c r="E79" t="str">
        <f t="array" ref="E79">INDEX(DATABASE!$B$3:$Y$229,SMALL(IF(($B$3=DATABASE!$F$3:$F$228),MATCH(ROW(DATABASE!$F$3:$F$228),ROW(DATABASE!$F$3:$F$228),0)),ROW('FILTERED DATA'!$M$3:O79)),MATCH('FILTERED DATA'!E$2,DATABASE!$B$2:$AA$2,0))</f>
        <v>SAKPDINJ189</v>
      </c>
      <c r="F79" t="e">
        <f t="array" ref="F79">INDEX(DATABASE!$B$3:$Y$229,SMALL(IF(($B$3=DATABASE!$F$3:$F$228),MATCH(ROW(DATABASE!$F$3:$F$228),ROW(DATABASE!$F$3:$F$228),0)),ROWS('FILTERED DATA'!$M$3:P79)),MATCH('FILTERED DATA'!F$2,DATABASE!$B$2:$AA$2,0))</f>
        <v>#NUM!</v>
      </c>
      <c r="G79" t="e">
        <f t="array" ref="G79">INDEX(DATABASE!$B$3:$Y$229,SMALL(IF(($B$3=DATABASE!$F$3:$F$228),MATCH(ROW(DATABASE!$F$3:$F$228),ROW(DATABASE!$F$3:$F$228),0)),ROWS('FILTERED DATA'!$M$3:Q79)),MATCH('FILTERED DATA'!G$2,DATABASE!$B$2:$AA$2,0))</f>
        <v>#NUM!</v>
      </c>
      <c r="H79" t="e">
        <f t="array" ref="H79">INDEX(DATABASE!$B$3:$Y$229,SMALL(IF(($B$3=DATABASE!$F$3:$F$228),MATCH(ROW(DATABASE!$F$3:$F$228),ROW(DATABASE!$F$3:$F$228),0)),ROWS('FILTERED DATA'!$M$3:R79)),MATCH('FILTERED DATA'!H$2,DATABASE!$B$2:$AA$2,0))</f>
        <v>#NUM!</v>
      </c>
      <c r="I79" t="e">
        <f t="array" ref="I79">INDEX(DATABASE!$B$3:$Y$229,SMALL(IF(($B$3=DATABASE!$F$3:$F$228),MATCH(ROW(DATABASE!$F$3:$F$228),ROW(DATABASE!$F$3:$F$228),0)),ROWS('FILTERED DATA'!$M$3:S79)),MATCH('FILTERED DATA'!I$2,DATABASE!$B$2:$AA$2,0))</f>
        <v>#NUM!</v>
      </c>
      <c r="J79" t="e">
        <f t="array" ref="J79">INDEX(DATABASE!$B$3:$Y$229,SMALL(IF(($B$3=DATABASE!$F$3:$F$228),MATCH(ROW(DATABASE!$F$3:$F$228),ROW(DATABASE!$F$3:$F$228),0)),ROWS('FILTERED DATA'!$M$3:T79)),MATCH('FILTERED DATA'!J$2,DATABASE!$B$2:$AA$2,0))</f>
        <v>#NUM!</v>
      </c>
      <c r="K79" t="e">
        <f t="array" ref="K79">INDEX(DATABASE!$B$3:$Y$229,SMALL(IF(($B$3=DATABASE!$F$3:$F$228),MATCH(ROW(DATABASE!$F$3:$F$228),ROW(DATABASE!$F$3:$F$228),0)),ROWS('FILTERED DATA'!$M$3:U79)),MATCH('FILTERED DATA'!K$2,DATABASE!$B$2:$AA$2,0))</f>
        <v>#NUM!</v>
      </c>
      <c r="L79" t="e">
        <f t="array" ref="L79">INDEX(DATABASE!$B$3:$Y$229,SMALL(IF(($B$3=DATABASE!$F$3:$F$228),MATCH(ROW(DATABASE!$F$3:$F$228),ROW(DATABASE!$F$3:$F$228),0)),ROWS('FILTERED DATA'!$M$3:V79)),MATCH('FILTERED DATA'!L$2,DATABASE!$B$2:$AA$2,0))</f>
        <v>#NUM!</v>
      </c>
      <c r="M79" t="e">
        <f t="array" ref="M79">INDEX(DATABASE!$B$3:$Y$229,SMALL(IF(($B$3=DATABASE!$F$3:$F$228),MATCH(ROW(DATABASE!$F$3:$F$228),ROW(DATABASE!$F$3:$F$228),0)),ROWS('FILTERED DATA'!$M$3:W79)),MATCH('FILTERED DATA'!M$2,DATABASE!$B$2:$AA$2,0))</f>
        <v>#NUM!</v>
      </c>
      <c r="N79" t="e">
        <f t="array" ref="N79">INDEX(DATABASE!$B$3:$Y$229,SMALL(IF(($B$3=DATABASE!$F$3:$F$228),MATCH(ROW(DATABASE!$F$3:$F$228),ROW(DATABASE!$F$3:$F$228),0)),ROWS('FILTERED DATA'!$M$3:X79)),MATCH('FILTERED DATA'!N$2,DATABASE!$B$2:$AA$2,0))</f>
        <v>#NUM!</v>
      </c>
      <c r="O79" t="e">
        <f t="array" ref="O79">INDEX(DATABASE!$B$3:$Y$229,SMALL(IF(($B$3=DATABASE!$F$3:$F$228),MATCH(ROW(DATABASE!$F$3:$F$228),ROW(DATABASE!$F$3:$F$228),0)),ROWS('FILTERED DATA'!$M$3:Y79)),MATCH('FILTERED DATA'!O$2,DATABASE!$B$2:$AA$2,0))</f>
        <v>#NUM!</v>
      </c>
      <c r="P79" t="e">
        <f t="array" ref="P79">INDEX(DATABASE!$B$3:$Y$229,SMALL(IF(($B$3=DATABASE!$F$3:$F$228),MATCH(ROW(DATABASE!$F$3:$F$228),ROW(DATABASE!$F$3:$F$228),0)),ROWS('FILTERED DATA'!$M$3:Z79)),MATCH('FILTERED DATA'!P$2,DATABASE!$B$2:$AA$2,0))</f>
        <v>#NUM!</v>
      </c>
      <c r="Q79" t="e">
        <f t="array" ref="Q79">INDEX(DATABASE!$B$3:$Y$229,SMALL(IF(($B$3=DATABASE!$F$3:$F$228),MATCH(ROW(DATABASE!$F$3:$F$228),ROW(DATABASE!$F$3:$F$228),0)),ROWS('FILTERED DATA'!$M$3:AA79)),MATCH('FILTERED DATA'!Q$2,DATABASE!$B$2:$AA$2,0))</f>
        <v>#NUM!</v>
      </c>
      <c r="R79" t="e">
        <f t="array" ref="R79">INDEX(DATABASE!$B$3:$Y$229,SMALL(IF(($B$3=DATABASE!$F$3:$F$228),MATCH(ROW(DATABASE!$F$3:$F$228),ROW(DATABASE!$F$3:$F$228),0)),ROWS('FILTERED DATA'!$M$3:AB79)),MATCH('FILTERED DATA'!R$2,DATABASE!$B$2:$AA$2,0))</f>
        <v>#NUM!</v>
      </c>
      <c r="S79" t="e">
        <f t="array" ref="S79">INDEX(DATABASE!$B$3:$Y$229,SMALL(IF(($B$3=DATABASE!$F$3:$F$228),MATCH(ROW(DATABASE!$F$3:$F$228),ROW(DATABASE!$F$3:$F$228),0)),ROWS('FILTERED DATA'!$M$3:AC79)),MATCH('FILTERED DATA'!S$2,DATABASE!$B$2:$AA$2,0))</f>
        <v>#NUM!</v>
      </c>
    </row>
    <row r="80" spans="3:19" x14ac:dyDescent="0.35">
      <c r="C80" t="e">
        <f t="array" ref="C80">INDEX(DATABASE!$B$3:$Y$229,SMALL(IF(($B$3=DATABASE!$F$3:$F$228),MATCH(ROW(DATABASE!$F$3:$F$228),ROW(DATABASE!$F$3:$F$228),0)),ROWS('FILTERED DATA'!$M$3:M80)),MATCH('FILTERED DATA'!C$2,DATABASE!$B$2:$AA$2,0))</f>
        <v>#NUM!</v>
      </c>
      <c r="D80" t="str">
        <f t="array" ref="D80">INDEX(DATABASE!$B$3:$Y$229,SMALL(IF(($B$3=DATABASE!$F$3:$F$228),MATCH(ROW(DATABASE!$F$3:$F$228),ROW(DATABASE!$F$3:$F$228),0)),ROW('FILTERED DATA'!$M$3:N80)),MATCH('FILTERED DATA'!D$2,DATABASE!$B$2:$AA$2,0))</f>
        <v>NYEBA JACOB</v>
      </c>
      <c r="E80" t="str">
        <f t="array" ref="E80">INDEX(DATABASE!$B$3:$Y$229,SMALL(IF(($B$3=DATABASE!$F$3:$F$228),MATCH(ROW(DATABASE!$F$3:$F$228),ROW(DATABASE!$F$3:$F$228),0)),ROW('FILTERED DATA'!$M$3:O80)),MATCH('FILTERED DATA'!E$2,DATABASE!$B$2:$AA$2,0))</f>
        <v>SAKPDINJ189</v>
      </c>
      <c r="F80" t="e">
        <f t="array" ref="F80">INDEX(DATABASE!$B$3:$Y$229,SMALL(IF(($B$3=DATABASE!$F$3:$F$228),MATCH(ROW(DATABASE!$F$3:$F$228),ROW(DATABASE!$F$3:$F$228),0)),ROWS('FILTERED DATA'!$M$3:P80)),MATCH('FILTERED DATA'!F$2,DATABASE!$B$2:$AA$2,0))</f>
        <v>#NUM!</v>
      </c>
      <c r="G80" t="e">
        <f t="array" ref="G80">INDEX(DATABASE!$B$3:$Y$229,SMALL(IF(($B$3=DATABASE!$F$3:$F$228),MATCH(ROW(DATABASE!$F$3:$F$228),ROW(DATABASE!$F$3:$F$228),0)),ROWS('FILTERED DATA'!$M$3:Q80)),MATCH('FILTERED DATA'!G$2,DATABASE!$B$2:$AA$2,0))</f>
        <v>#NUM!</v>
      </c>
      <c r="H80" t="e">
        <f t="array" ref="H80">INDEX(DATABASE!$B$3:$Y$229,SMALL(IF(($B$3=DATABASE!$F$3:$F$228),MATCH(ROW(DATABASE!$F$3:$F$228),ROW(DATABASE!$F$3:$F$228),0)),ROWS('FILTERED DATA'!$M$3:R80)),MATCH('FILTERED DATA'!H$2,DATABASE!$B$2:$AA$2,0))</f>
        <v>#NUM!</v>
      </c>
      <c r="I80" t="e">
        <f t="array" ref="I80">INDEX(DATABASE!$B$3:$Y$229,SMALL(IF(($B$3=DATABASE!$F$3:$F$228),MATCH(ROW(DATABASE!$F$3:$F$228),ROW(DATABASE!$F$3:$F$228),0)),ROWS('FILTERED DATA'!$M$3:S80)),MATCH('FILTERED DATA'!I$2,DATABASE!$B$2:$AA$2,0))</f>
        <v>#NUM!</v>
      </c>
      <c r="J80" t="e">
        <f t="array" ref="J80">INDEX(DATABASE!$B$3:$Y$229,SMALL(IF(($B$3=DATABASE!$F$3:$F$228),MATCH(ROW(DATABASE!$F$3:$F$228),ROW(DATABASE!$F$3:$F$228),0)),ROWS('FILTERED DATA'!$M$3:T80)),MATCH('FILTERED DATA'!J$2,DATABASE!$B$2:$AA$2,0))</f>
        <v>#NUM!</v>
      </c>
      <c r="K80" t="e">
        <f t="array" ref="K80">INDEX(DATABASE!$B$3:$Y$229,SMALL(IF(($B$3=DATABASE!$F$3:$F$228),MATCH(ROW(DATABASE!$F$3:$F$228),ROW(DATABASE!$F$3:$F$228),0)),ROWS('FILTERED DATA'!$M$3:U80)),MATCH('FILTERED DATA'!K$2,DATABASE!$B$2:$AA$2,0))</f>
        <v>#NUM!</v>
      </c>
      <c r="L80" t="e">
        <f t="array" ref="L80">INDEX(DATABASE!$B$3:$Y$229,SMALL(IF(($B$3=DATABASE!$F$3:$F$228),MATCH(ROW(DATABASE!$F$3:$F$228),ROW(DATABASE!$F$3:$F$228),0)),ROWS('FILTERED DATA'!$M$3:V80)),MATCH('FILTERED DATA'!L$2,DATABASE!$B$2:$AA$2,0))</f>
        <v>#NUM!</v>
      </c>
      <c r="M80" t="e">
        <f t="array" ref="M80">INDEX(DATABASE!$B$3:$Y$229,SMALL(IF(($B$3=DATABASE!$F$3:$F$228),MATCH(ROW(DATABASE!$F$3:$F$228),ROW(DATABASE!$F$3:$F$228),0)),ROWS('FILTERED DATA'!$M$3:W80)),MATCH('FILTERED DATA'!M$2,DATABASE!$B$2:$AA$2,0))</f>
        <v>#NUM!</v>
      </c>
      <c r="N80" t="e">
        <f t="array" ref="N80">INDEX(DATABASE!$B$3:$Y$229,SMALL(IF(($B$3=DATABASE!$F$3:$F$228),MATCH(ROW(DATABASE!$F$3:$F$228),ROW(DATABASE!$F$3:$F$228),0)),ROWS('FILTERED DATA'!$M$3:X80)),MATCH('FILTERED DATA'!N$2,DATABASE!$B$2:$AA$2,0))</f>
        <v>#NUM!</v>
      </c>
      <c r="O80" t="e">
        <f t="array" ref="O80">INDEX(DATABASE!$B$3:$Y$229,SMALL(IF(($B$3=DATABASE!$F$3:$F$228),MATCH(ROW(DATABASE!$F$3:$F$228),ROW(DATABASE!$F$3:$F$228),0)),ROWS('FILTERED DATA'!$M$3:Y80)),MATCH('FILTERED DATA'!O$2,DATABASE!$B$2:$AA$2,0))</f>
        <v>#NUM!</v>
      </c>
      <c r="P80" t="e">
        <f t="array" ref="P80">INDEX(DATABASE!$B$3:$Y$229,SMALL(IF(($B$3=DATABASE!$F$3:$F$228),MATCH(ROW(DATABASE!$F$3:$F$228),ROW(DATABASE!$F$3:$F$228),0)),ROWS('FILTERED DATA'!$M$3:Z80)),MATCH('FILTERED DATA'!P$2,DATABASE!$B$2:$AA$2,0))</f>
        <v>#NUM!</v>
      </c>
      <c r="Q80" t="e">
        <f t="array" ref="Q80">INDEX(DATABASE!$B$3:$Y$229,SMALL(IF(($B$3=DATABASE!$F$3:$F$228),MATCH(ROW(DATABASE!$F$3:$F$228),ROW(DATABASE!$F$3:$F$228),0)),ROWS('FILTERED DATA'!$M$3:AA80)),MATCH('FILTERED DATA'!Q$2,DATABASE!$B$2:$AA$2,0))</f>
        <v>#NUM!</v>
      </c>
      <c r="R80" t="e">
        <f t="array" ref="R80">INDEX(DATABASE!$B$3:$Y$229,SMALL(IF(($B$3=DATABASE!$F$3:$F$228),MATCH(ROW(DATABASE!$F$3:$F$228),ROW(DATABASE!$F$3:$F$228),0)),ROWS('FILTERED DATA'!$M$3:AB80)),MATCH('FILTERED DATA'!R$2,DATABASE!$B$2:$AA$2,0))</f>
        <v>#NUM!</v>
      </c>
      <c r="S80" t="e">
        <f t="array" ref="S80">INDEX(DATABASE!$B$3:$Y$229,SMALL(IF(($B$3=DATABASE!$F$3:$F$228),MATCH(ROW(DATABASE!$F$3:$F$228),ROW(DATABASE!$F$3:$F$228),0)),ROWS('FILTERED DATA'!$M$3:AC80)),MATCH('FILTERED DATA'!S$2,DATABASE!$B$2:$AA$2,0))</f>
        <v>#NUM!</v>
      </c>
    </row>
    <row r="81" spans="3:19" x14ac:dyDescent="0.35">
      <c r="C81" t="e">
        <f t="array" ref="C81">INDEX(DATABASE!$B$3:$Y$229,SMALL(IF(($B$3=DATABASE!$F$3:$F$228),MATCH(ROW(DATABASE!$F$3:$F$228),ROW(DATABASE!$F$3:$F$228),0)),ROWS('FILTERED DATA'!$M$3:M81)),MATCH('FILTERED DATA'!C$2,DATABASE!$B$2:$AA$2,0))</f>
        <v>#NUM!</v>
      </c>
      <c r="D81" t="str">
        <f t="array" ref="D81">INDEX(DATABASE!$B$3:$Y$229,SMALL(IF(($B$3=DATABASE!$F$3:$F$228),MATCH(ROW(DATABASE!$F$3:$F$228),ROW(DATABASE!$F$3:$F$228),0)),ROW('FILTERED DATA'!$M$3:N81)),MATCH('FILTERED DATA'!D$2,DATABASE!$B$2:$AA$2,0))</f>
        <v>NYEBA JACOB</v>
      </c>
      <c r="E81" t="str">
        <f t="array" ref="E81">INDEX(DATABASE!$B$3:$Y$229,SMALL(IF(($B$3=DATABASE!$F$3:$F$228),MATCH(ROW(DATABASE!$F$3:$F$228),ROW(DATABASE!$F$3:$F$228),0)),ROW('FILTERED DATA'!$M$3:O81)),MATCH('FILTERED DATA'!E$2,DATABASE!$B$2:$AA$2,0))</f>
        <v>SAKPDINJ189</v>
      </c>
      <c r="F81" t="e">
        <f t="array" ref="F81">INDEX(DATABASE!$B$3:$Y$229,SMALL(IF(($B$3=DATABASE!$F$3:$F$228),MATCH(ROW(DATABASE!$F$3:$F$228),ROW(DATABASE!$F$3:$F$228),0)),ROWS('FILTERED DATA'!$M$3:P81)),MATCH('FILTERED DATA'!F$2,DATABASE!$B$2:$AA$2,0))</f>
        <v>#NUM!</v>
      </c>
      <c r="G81" t="e">
        <f t="array" ref="G81">INDEX(DATABASE!$B$3:$Y$229,SMALL(IF(($B$3=DATABASE!$F$3:$F$228),MATCH(ROW(DATABASE!$F$3:$F$228),ROW(DATABASE!$F$3:$F$228),0)),ROWS('FILTERED DATA'!$M$3:Q81)),MATCH('FILTERED DATA'!G$2,DATABASE!$B$2:$AA$2,0))</f>
        <v>#NUM!</v>
      </c>
      <c r="H81" t="e">
        <f t="array" ref="H81">INDEX(DATABASE!$B$3:$Y$229,SMALL(IF(($B$3=DATABASE!$F$3:$F$228),MATCH(ROW(DATABASE!$F$3:$F$228),ROW(DATABASE!$F$3:$F$228),0)),ROWS('FILTERED DATA'!$M$3:R81)),MATCH('FILTERED DATA'!H$2,DATABASE!$B$2:$AA$2,0))</f>
        <v>#NUM!</v>
      </c>
      <c r="I81" t="e">
        <f t="array" ref="I81">INDEX(DATABASE!$B$3:$Y$229,SMALL(IF(($B$3=DATABASE!$F$3:$F$228),MATCH(ROW(DATABASE!$F$3:$F$228),ROW(DATABASE!$F$3:$F$228),0)),ROWS('FILTERED DATA'!$M$3:S81)),MATCH('FILTERED DATA'!I$2,DATABASE!$B$2:$AA$2,0))</f>
        <v>#NUM!</v>
      </c>
      <c r="J81" t="e">
        <f t="array" ref="J81">INDEX(DATABASE!$B$3:$Y$229,SMALL(IF(($B$3=DATABASE!$F$3:$F$228),MATCH(ROW(DATABASE!$F$3:$F$228),ROW(DATABASE!$F$3:$F$228),0)),ROWS('FILTERED DATA'!$M$3:T81)),MATCH('FILTERED DATA'!J$2,DATABASE!$B$2:$AA$2,0))</f>
        <v>#NUM!</v>
      </c>
      <c r="K81" t="e">
        <f t="array" ref="K81">INDEX(DATABASE!$B$3:$Y$229,SMALL(IF(($B$3=DATABASE!$F$3:$F$228),MATCH(ROW(DATABASE!$F$3:$F$228),ROW(DATABASE!$F$3:$F$228),0)),ROWS('FILTERED DATA'!$M$3:U81)),MATCH('FILTERED DATA'!K$2,DATABASE!$B$2:$AA$2,0))</f>
        <v>#NUM!</v>
      </c>
      <c r="L81" t="e">
        <f t="array" ref="L81">INDEX(DATABASE!$B$3:$Y$229,SMALL(IF(($B$3=DATABASE!$F$3:$F$228),MATCH(ROW(DATABASE!$F$3:$F$228),ROW(DATABASE!$F$3:$F$228),0)),ROWS('FILTERED DATA'!$M$3:V81)),MATCH('FILTERED DATA'!L$2,DATABASE!$B$2:$AA$2,0))</f>
        <v>#NUM!</v>
      </c>
      <c r="M81" t="e">
        <f t="array" ref="M81">INDEX(DATABASE!$B$3:$Y$229,SMALL(IF(($B$3=DATABASE!$F$3:$F$228),MATCH(ROW(DATABASE!$F$3:$F$228),ROW(DATABASE!$F$3:$F$228),0)),ROWS('FILTERED DATA'!$M$3:W81)),MATCH('FILTERED DATA'!M$2,DATABASE!$B$2:$AA$2,0))</f>
        <v>#NUM!</v>
      </c>
      <c r="N81" t="e">
        <f t="array" ref="N81">INDEX(DATABASE!$B$3:$Y$229,SMALL(IF(($B$3=DATABASE!$F$3:$F$228),MATCH(ROW(DATABASE!$F$3:$F$228),ROW(DATABASE!$F$3:$F$228),0)),ROWS('FILTERED DATA'!$M$3:X81)),MATCH('FILTERED DATA'!N$2,DATABASE!$B$2:$AA$2,0))</f>
        <v>#NUM!</v>
      </c>
      <c r="O81" t="e">
        <f t="array" ref="O81">INDEX(DATABASE!$B$3:$Y$229,SMALL(IF(($B$3=DATABASE!$F$3:$F$228),MATCH(ROW(DATABASE!$F$3:$F$228),ROW(DATABASE!$F$3:$F$228),0)),ROWS('FILTERED DATA'!$M$3:Y81)),MATCH('FILTERED DATA'!O$2,DATABASE!$B$2:$AA$2,0))</f>
        <v>#NUM!</v>
      </c>
      <c r="P81" t="e">
        <f t="array" ref="P81">INDEX(DATABASE!$B$3:$Y$229,SMALL(IF(($B$3=DATABASE!$F$3:$F$228),MATCH(ROW(DATABASE!$F$3:$F$228),ROW(DATABASE!$F$3:$F$228),0)),ROWS('FILTERED DATA'!$M$3:Z81)),MATCH('FILTERED DATA'!P$2,DATABASE!$B$2:$AA$2,0))</f>
        <v>#NUM!</v>
      </c>
      <c r="Q81" t="e">
        <f t="array" ref="Q81">INDEX(DATABASE!$B$3:$Y$229,SMALL(IF(($B$3=DATABASE!$F$3:$F$228),MATCH(ROW(DATABASE!$F$3:$F$228),ROW(DATABASE!$F$3:$F$228),0)),ROWS('FILTERED DATA'!$M$3:AA81)),MATCH('FILTERED DATA'!Q$2,DATABASE!$B$2:$AA$2,0))</f>
        <v>#NUM!</v>
      </c>
      <c r="R81" t="e">
        <f t="array" ref="R81">INDEX(DATABASE!$B$3:$Y$229,SMALL(IF(($B$3=DATABASE!$F$3:$F$228),MATCH(ROW(DATABASE!$F$3:$F$228),ROW(DATABASE!$F$3:$F$228),0)),ROWS('FILTERED DATA'!$M$3:AB81)),MATCH('FILTERED DATA'!R$2,DATABASE!$B$2:$AA$2,0))</f>
        <v>#NUM!</v>
      </c>
      <c r="S81" t="e">
        <f t="array" ref="S81">INDEX(DATABASE!$B$3:$Y$229,SMALL(IF(($B$3=DATABASE!$F$3:$F$228),MATCH(ROW(DATABASE!$F$3:$F$228),ROW(DATABASE!$F$3:$F$228),0)),ROWS('FILTERED DATA'!$M$3:AC81)),MATCH('FILTERED DATA'!S$2,DATABASE!$B$2:$AA$2,0))</f>
        <v>#NUM!</v>
      </c>
    </row>
    <row r="82" spans="3:19" x14ac:dyDescent="0.35">
      <c r="C82" t="e">
        <f t="array" ref="C82">INDEX(DATABASE!$B$3:$Y$229,SMALL(IF(($B$3=DATABASE!$F$3:$F$228),MATCH(ROW(DATABASE!$F$3:$F$228),ROW(DATABASE!$F$3:$F$228),0)),ROWS('FILTERED DATA'!$M$3:M82)),MATCH('FILTERED DATA'!C$2,DATABASE!$B$2:$AA$2,0))</f>
        <v>#NUM!</v>
      </c>
      <c r="D82" t="str">
        <f t="array" ref="D82">INDEX(DATABASE!$B$3:$Y$229,SMALL(IF(($B$3=DATABASE!$F$3:$F$228),MATCH(ROW(DATABASE!$F$3:$F$228),ROW(DATABASE!$F$3:$F$228),0)),ROW('FILTERED DATA'!$M$3:N82)),MATCH('FILTERED DATA'!D$2,DATABASE!$B$2:$AA$2,0))</f>
        <v>NYEBA JACOB</v>
      </c>
      <c r="E82" t="str">
        <f t="array" ref="E82">INDEX(DATABASE!$B$3:$Y$229,SMALL(IF(($B$3=DATABASE!$F$3:$F$228),MATCH(ROW(DATABASE!$F$3:$F$228),ROW(DATABASE!$F$3:$F$228),0)),ROW('FILTERED DATA'!$M$3:O82)),MATCH('FILTERED DATA'!E$2,DATABASE!$B$2:$AA$2,0))</f>
        <v>SAKPDINJ189</v>
      </c>
      <c r="F82" t="e">
        <f t="array" ref="F82">INDEX(DATABASE!$B$3:$Y$229,SMALL(IF(($B$3=DATABASE!$F$3:$F$228),MATCH(ROW(DATABASE!$F$3:$F$228),ROW(DATABASE!$F$3:$F$228),0)),ROWS('FILTERED DATA'!$M$3:P82)),MATCH('FILTERED DATA'!F$2,DATABASE!$B$2:$AA$2,0))</f>
        <v>#NUM!</v>
      </c>
      <c r="G82" t="e">
        <f t="array" ref="G82">INDEX(DATABASE!$B$3:$Y$229,SMALL(IF(($B$3=DATABASE!$F$3:$F$228),MATCH(ROW(DATABASE!$F$3:$F$228),ROW(DATABASE!$F$3:$F$228),0)),ROWS('FILTERED DATA'!$M$3:Q82)),MATCH('FILTERED DATA'!G$2,DATABASE!$B$2:$AA$2,0))</f>
        <v>#NUM!</v>
      </c>
      <c r="H82" t="e">
        <f t="array" ref="H82">INDEX(DATABASE!$B$3:$Y$229,SMALL(IF(($B$3=DATABASE!$F$3:$F$228),MATCH(ROW(DATABASE!$F$3:$F$228),ROW(DATABASE!$F$3:$F$228),0)),ROWS('FILTERED DATA'!$M$3:R82)),MATCH('FILTERED DATA'!H$2,DATABASE!$B$2:$AA$2,0))</f>
        <v>#NUM!</v>
      </c>
      <c r="I82" t="e">
        <f t="array" ref="I82">INDEX(DATABASE!$B$3:$Y$229,SMALL(IF(($B$3=DATABASE!$F$3:$F$228),MATCH(ROW(DATABASE!$F$3:$F$228),ROW(DATABASE!$F$3:$F$228),0)),ROWS('FILTERED DATA'!$M$3:S82)),MATCH('FILTERED DATA'!I$2,DATABASE!$B$2:$AA$2,0))</f>
        <v>#NUM!</v>
      </c>
      <c r="J82" t="e">
        <f t="array" ref="J82">INDEX(DATABASE!$B$3:$Y$229,SMALL(IF(($B$3=DATABASE!$F$3:$F$228),MATCH(ROW(DATABASE!$F$3:$F$228),ROW(DATABASE!$F$3:$F$228),0)),ROWS('FILTERED DATA'!$M$3:T82)),MATCH('FILTERED DATA'!J$2,DATABASE!$B$2:$AA$2,0))</f>
        <v>#NUM!</v>
      </c>
      <c r="K82" t="e">
        <f t="array" ref="K82">INDEX(DATABASE!$B$3:$Y$229,SMALL(IF(($B$3=DATABASE!$F$3:$F$228),MATCH(ROW(DATABASE!$F$3:$F$228),ROW(DATABASE!$F$3:$F$228),0)),ROWS('FILTERED DATA'!$M$3:U82)),MATCH('FILTERED DATA'!K$2,DATABASE!$B$2:$AA$2,0))</f>
        <v>#NUM!</v>
      </c>
      <c r="L82" t="e">
        <f t="array" ref="L82">INDEX(DATABASE!$B$3:$Y$229,SMALL(IF(($B$3=DATABASE!$F$3:$F$228),MATCH(ROW(DATABASE!$F$3:$F$228),ROW(DATABASE!$F$3:$F$228),0)),ROWS('FILTERED DATA'!$M$3:V82)),MATCH('FILTERED DATA'!L$2,DATABASE!$B$2:$AA$2,0))</f>
        <v>#NUM!</v>
      </c>
      <c r="M82" t="e">
        <f t="array" ref="M82">INDEX(DATABASE!$B$3:$Y$229,SMALL(IF(($B$3=DATABASE!$F$3:$F$228),MATCH(ROW(DATABASE!$F$3:$F$228),ROW(DATABASE!$F$3:$F$228),0)),ROWS('FILTERED DATA'!$M$3:W82)),MATCH('FILTERED DATA'!M$2,DATABASE!$B$2:$AA$2,0))</f>
        <v>#NUM!</v>
      </c>
      <c r="N82" t="e">
        <f t="array" ref="N82">INDEX(DATABASE!$B$3:$Y$229,SMALL(IF(($B$3=DATABASE!$F$3:$F$228),MATCH(ROW(DATABASE!$F$3:$F$228),ROW(DATABASE!$F$3:$F$228),0)),ROWS('FILTERED DATA'!$M$3:X82)),MATCH('FILTERED DATA'!N$2,DATABASE!$B$2:$AA$2,0))</f>
        <v>#NUM!</v>
      </c>
      <c r="O82" t="e">
        <f t="array" ref="O82">INDEX(DATABASE!$B$3:$Y$229,SMALL(IF(($B$3=DATABASE!$F$3:$F$228),MATCH(ROW(DATABASE!$F$3:$F$228),ROW(DATABASE!$F$3:$F$228),0)),ROWS('FILTERED DATA'!$M$3:Y82)),MATCH('FILTERED DATA'!O$2,DATABASE!$B$2:$AA$2,0))</f>
        <v>#NUM!</v>
      </c>
      <c r="P82" t="e">
        <f t="array" ref="P82">INDEX(DATABASE!$B$3:$Y$229,SMALL(IF(($B$3=DATABASE!$F$3:$F$228),MATCH(ROW(DATABASE!$F$3:$F$228),ROW(DATABASE!$F$3:$F$228),0)),ROWS('FILTERED DATA'!$M$3:Z82)),MATCH('FILTERED DATA'!P$2,DATABASE!$B$2:$AA$2,0))</f>
        <v>#NUM!</v>
      </c>
      <c r="Q82" t="e">
        <f t="array" ref="Q82">INDEX(DATABASE!$B$3:$Y$229,SMALL(IF(($B$3=DATABASE!$F$3:$F$228),MATCH(ROW(DATABASE!$F$3:$F$228),ROW(DATABASE!$F$3:$F$228),0)),ROWS('FILTERED DATA'!$M$3:AA82)),MATCH('FILTERED DATA'!Q$2,DATABASE!$B$2:$AA$2,0))</f>
        <v>#NUM!</v>
      </c>
      <c r="R82" t="e">
        <f t="array" ref="R82">INDEX(DATABASE!$B$3:$Y$229,SMALL(IF(($B$3=DATABASE!$F$3:$F$228),MATCH(ROW(DATABASE!$F$3:$F$228),ROW(DATABASE!$F$3:$F$228),0)),ROWS('FILTERED DATA'!$M$3:AB82)),MATCH('FILTERED DATA'!R$2,DATABASE!$B$2:$AA$2,0))</f>
        <v>#NUM!</v>
      </c>
      <c r="S82" t="e">
        <f t="array" ref="S82">INDEX(DATABASE!$B$3:$Y$229,SMALL(IF(($B$3=DATABASE!$F$3:$F$228),MATCH(ROW(DATABASE!$F$3:$F$228),ROW(DATABASE!$F$3:$F$228),0)),ROWS('FILTERED DATA'!$M$3:AC82)),MATCH('FILTERED DATA'!S$2,DATABASE!$B$2:$AA$2,0))</f>
        <v>#NUM!</v>
      </c>
    </row>
    <row r="83" spans="3:19" x14ac:dyDescent="0.35">
      <c r="C83" t="e">
        <f t="array" ref="C83">INDEX(DATABASE!$B$3:$Y$229,SMALL(IF(($B$3=DATABASE!$F$3:$F$228),MATCH(ROW(DATABASE!$F$3:$F$228),ROW(DATABASE!$F$3:$F$228),0)),ROWS('FILTERED DATA'!$M$3:M83)),MATCH('FILTERED DATA'!C$2,DATABASE!$B$2:$AA$2,0))</f>
        <v>#NUM!</v>
      </c>
      <c r="D83" t="str">
        <f t="array" ref="D83">INDEX(DATABASE!$B$3:$Y$229,SMALL(IF(($B$3=DATABASE!$F$3:$F$228),MATCH(ROW(DATABASE!$F$3:$F$228),ROW(DATABASE!$F$3:$F$228),0)),ROW('FILTERED DATA'!$M$3:N83)),MATCH('FILTERED DATA'!D$2,DATABASE!$B$2:$AA$2,0))</f>
        <v>NYEBA JACOB</v>
      </c>
      <c r="E83" t="str">
        <f t="array" ref="E83">INDEX(DATABASE!$B$3:$Y$229,SMALL(IF(($B$3=DATABASE!$F$3:$F$228),MATCH(ROW(DATABASE!$F$3:$F$228),ROW(DATABASE!$F$3:$F$228),0)),ROW('FILTERED DATA'!$M$3:O83)),MATCH('FILTERED DATA'!E$2,DATABASE!$B$2:$AA$2,0))</f>
        <v>SAKPDINJ189</v>
      </c>
      <c r="F83" t="e">
        <f t="array" ref="F83">INDEX(DATABASE!$B$3:$Y$229,SMALL(IF(($B$3=DATABASE!$F$3:$F$228),MATCH(ROW(DATABASE!$F$3:$F$228),ROW(DATABASE!$F$3:$F$228),0)),ROWS('FILTERED DATA'!$M$3:P83)),MATCH('FILTERED DATA'!F$2,DATABASE!$B$2:$AA$2,0))</f>
        <v>#NUM!</v>
      </c>
      <c r="G83" t="e">
        <f t="array" ref="G83">INDEX(DATABASE!$B$3:$Y$229,SMALL(IF(($B$3=DATABASE!$F$3:$F$228),MATCH(ROW(DATABASE!$F$3:$F$228),ROW(DATABASE!$F$3:$F$228),0)),ROWS('FILTERED DATA'!$M$3:Q83)),MATCH('FILTERED DATA'!G$2,DATABASE!$B$2:$AA$2,0))</f>
        <v>#NUM!</v>
      </c>
      <c r="H83" t="e">
        <f t="array" ref="H83">INDEX(DATABASE!$B$3:$Y$229,SMALL(IF(($B$3=DATABASE!$F$3:$F$228),MATCH(ROW(DATABASE!$F$3:$F$228),ROW(DATABASE!$F$3:$F$228),0)),ROWS('FILTERED DATA'!$M$3:R83)),MATCH('FILTERED DATA'!H$2,DATABASE!$B$2:$AA$2,0))</f>
        <v>#NUM!</v>
      </c>
      <c r="I83" t="e">
        <f t="array" ref="I83">INDEX(DATABASE!$B$3:$Y$229,SMALL(IF(($B$3=DATABASE!$F$3:$F$228),MATCH(ROW(DATABASE!$F$3:$F$228),ROW(DATABASE!$F$3:$F$228),0)),ROWS('FILTERED DATA'!$M$3:S83)),MATCH('FILTERED DATA'!I$2,DATABASE!$B$2:$AA$2,0))</f>
        <v>#NUM!</v>
      </c>
      <c r="J83" t="e">
        <f t="array" ref="J83">INDEX(DATABASE!$B$3:$Y$229,SMALL(IF(($B$3=DATABASE!$F$3:$F$228),MATCH(ROW(DATABASE!$F$3:$F$228),ROW(DATABASE!$F$3:$F$228),0)),ROWS('FILTERED DATA'!$M$3:T83)),MATCH('FILTERED DATA'!J$2,DATABASE!$B$2:$AA$2,0))</f>
        <v>#NUM!</v>
      </c>
      <c r="K83" t="e">
        <f t="array" ref="K83">INDEX(DATABASE!$B$3:$Y$229,SMALL(IF(($B$3=DATABASE!$F$3:$F$228),MATCH(ROW(DATABASE!$F$3:$F$228),ROW(DATABASE!$F$3:$F$228),0)),ROWS('FILTERED DATA'!$M$3:U83)),MATCH('FILTERED DATA'!K$2,DATABASE!$B$2:$AA$2,0))</f>
        <v>#NUM!</v>
      </c>
      <c r="L83" t="e">
        <f t="array" ref="L83">INDEX(DATABASE!$B$3:$Y$229,SMALL(IF(($B$3=DATABASE!$F$3:$F$228),MATCH(ROW(DATABASE!$F$3:$F$228),ROW(DATABASE!$F$3:$F$228),0)),ROWS('FILTERED DATA'!$M$3:V83)),MATCH('FILTERED DATA'!L$2,DATABASE!$B$2:$AA$2,0))</f>
        <v>#NUM!</v>
      </c>
      <c r="M83" t="e">
        <f t="array" ref="M83">INDEX(DATABASE!$B$3:$Y$229,SMALL(IF(($B$3=DATABASE!$F$3:$F$228),MATCH(ROW(DATABASE!$F$3:$F$228),ROW(DATABASE!$F$3:$F$228),0)),ROWS('FILTERED DATA'!$M$3:W83)),MATCH('FILTERED DATA'!M$2,DATABASE!$B$2:$AA$2,0))</f>
        <v>#NUM!</v>
      </c>
      <c r="N83" t="e">
        <f t="array" ref="N83">INDEX(DATABASE!$B$3:$Y$229,SMALL(IF(($B$3=DATABASE!$F$3:$F$228),MATCH(ROW(DATABASE!$F$3:$F$228),ROW(DATABASE!$F$3:$F$228),0)),ROWS('FILTERED DATA'!$M$3:X83)),MATCH('FILTERED DATA'!N$2,DATABASE!$B$2:$AA$2,0))</f>
        <v>#NUM!</v>
      </c>
      <c r="O83" t="e">
        <f t="array" ref="O83">INDEX(DATABASE!$B$3:$Y$229,SMALL(IF(($B$3=DATABASE!$F$3:$F$228),MATCH(ROW(DATABASE!$F$3:$F$228),ROW(DATABASE!$F$3:$F$228),0)),ROWS('FILTERED DATA'!$M$3:Y83)),MATCH('FILTERED DATA'!O$2,DATABASE!$B$2:$AA$2,0))</f>
        <v>#NUM!</v>
      </c>
      <c r="P83" t="e">
        <f t="array" ref="P83">INDEX(DATABASE!$B$3:$Y$229,SMALL(IF(($B$3=DATABASE!$F$3:$F$228),MATCH(ROW(DATABASE!$F$3:$F$228),ROW(DATABASE!$F$3:$F$228),0)),ROWS('FILTERED DATA'!$M$3:Z83)),MATCH('FILTERED DATA'!P$2,DATABASE!$B$2:$AA$2,0))</f>
        <v>#NUM!</v>
      </c>
      <c r="Q83" t="e">
        <f t="array" ref="Q83">INDEX(DATABASE!$B$3:$Y$229,SMALL(IF(($B$3=DATABASE!$F$3:$F$228),MATCH(ROW(DATABASE!$F$3:$F$228),ROW(DATABASE!$F$3:$F$228),0)),ROWS('FILTERED DATA'!$M$3:AA83)),MATCH('FILTERED DATA'!Q$2,DATABASE!$B$2:$AA$2,0))</f>
        <v>#NUM!</v>
      </c>
      <c r="R83" t="e">
        <f t="array" ref="R83">INDEX(DATABASE!$B$3:$Y$229,SMALL(IF(($B$3=DATABASE!$F$3:$F$228),MATCH(ROW(DATABASE!$F$3:$F$228),ROW(DATABASE!$F$3:$F$228),0)),ROWS('FILTERED DATA'!$M$3:AB83)),MATCH('FILTERED DATA'!R$2,DATABASE!$B$2:$AA$2,0))</f>
        <v>#NUM!</v>
      </c>
      <c r="S83" t="e">
        <f t="array" ref="S83">INDEX(DATABASE!$B$3:$Y$229,SMALL(IF(($B$3=DATABASE!$F$3:$F$228),MATCH(ROW(DATABASE!$F$3:$F$228),ROW(DATABASE!$F$3:$F$228),0)),ROWS('FILTERED DATA'!$M$3:AC83)),MATCH('FILTERED DATA'!S$2,DATABASE!$B$2:$AA$2,0))</f>
        <v>#NUM!</v>
      </c>
    </row>
    <row r="84" spans="3:19" x14ac:dyDescent="0.35">
      <c r="C84" t="e">
        <f t="array" ref="C84">INDEX(DATABASE!$B$3:$Y$229,SMALL(IF(($B$3=DATABASE!$F$3:$F$228),MATCH(ROW(DATABASE!$F$3:$F$228),ROW(DATABASE!$F$3:$F$228),0)),ROWS('FILTERED DATA'!$M$3:M84)),MATCH('FILTERED DATA'!C$2,DATABASE!$B$2:$AA$2,0))</f>
        <v>#NUM!</v>
      </c>
      <c r="D84" t="str">
        <f t="array" ref="D84">INDEX(DATABASE!$B$3:$Y$229,SMALL(IF(($B$3=DATABASE!$F$3:$F$228),MATCH(ROW(DATABASE!$F$3:$F$228),ROW(DATABASE!$F$3:$F$228),0)),ROW('FILTERED DATA'!$M$3:N84)),MATCH('FILTERED DATA'!D$2,DATABASE!$B$2:$AA$2,0))</f>
        <v>NYEBA JACOB</v>
      </c>
      <c r="E84" t="str">
        <f t="array" ref="E84">INDEX(DATABASE!$B$3:$Y$229,SMALL(IF(($B$3=DATABASE!$F$3:$F$228),MATCH(ROW(DATABASE!$F$3:$F$228),ROW(DATABASE!$F$3:$F$228),0)),ROW('FILTERED DATA'!$M$3:O84)),MATCH('FILTERED DATA'!E$2,DATABASE!$B$2:$AA$2,0))</f>
        <v>SAKPDINJ189</v>
      </c>
      <c r="F84" t="e">
        <f t="array" ref="F84">INDEX(DATABASE!$B$3:$Y$229,SMALL(IF(($B$3=DATABASE!$F$3:$F$228),MATCH(ROW(DATABASE!$F$3:$F$228),ROW(DATABASE!$F$3:$F$228),0)),ROWS('FILTERED DATA'!$M$3:P84)),MATCH('FILTERED DATA'!F$2,DATABASE!$B$2:$AA$2,0))</f>
        <v>#NUM!</v>
      </c>
      <c r="G84" t="e">
        <f t="array" ref="G84">INDEX(DATABASE!$B$3:$Y$229,SMALL(IF(($B$3=DATABASE!$F$3:$F$228),MATCH(ROW(DATABASE!$F$3:$F$228),ROW(DATABASE!$F$3:$F$228),0)),ROWS('FILTERED DATA'!$M$3:Q84)),MATCH('FILTERED DATA'!G$2,DATABASE!$B$2:$AA$2,0))</f>
        <v>#NUM!</v>
      </c>
      <c r="H84" t="e">
        <f t="array" ref="H84">INDEX(DATABASE!$B$3:$Y$229,SMALL(IF(($B$3=DATABASE!$F$3:$F$228),MATCH(ROW(DATABASE!$F$3:$F$228),ROW(DATABASE!$F$3:$F$228),0)),ROWS('FILTERED DATA'!$M$3:R84)),MATCH('FILTERED DATA'!H$2,DATABASE!$B$2:$AA$2,0))</f>
        <v>#NUM!</v>
      </c>
      <c r="I84" t="e">
        <f t="array" ref="I84">INDEX(DATABASE!$B$3:$Y$229,SMALL(IF(($B$3=DATABASE!$F$3:$F$228),MATCH(ROW(DATABASE!$F$3:$F$228),ROW(DATABASE!$F$3:$F$228),0)),ROWS('FILTERED DATA'!$M$3:S84)),MATCH('FILTERED DATA'!I$2,DATABASE!$B$2:$AA$2,0))</f>
        <v>#NUM!</v>
      </c>
      <c r="J84" t="e">
        <f t="array" ref="J84">INDEX(DATABASE!$B$3:$Y$229,SMALL(IF(($B$3=DATABASE!$F$3:$F$228),MATCH(ROW(DATABASE!$F$3:$F$228),ROW(DATABASE!$F$3:$F$228),0)),ROWS('FILTERED DATA'!$M$3:T84)),MATCH('FILTERED DATA'!J$2,DATABASE!$B$2:$AA$2,0))</f>
        <v>#NUM!</v>
      </c>
      <c r="K84" t="e">
        <f t="array" ref="K84">INDEX(DATABASE!$B$3:$Y$229,SMALL(IF(($B$3=DATABASE!$F$3:$F$228),MATCH(ROW(DATABASE!$F$3:$F$228),ROW(DATABASE!$F$3:$F$228),0)),ROWS('FILTERED DATA'!$M$3:U84)),MATCH('FILTERED DATA'!K$2,DATABASE!$B$2:$AA$2,0))</f>
        <v>#NUM!</v>
      </c>
      <c r="L84" t="e">
        <f t="array" ref="L84">INDEX(DATABASE!$B$3:$Y$229,SMALL(IF(($B$3=DATABASE!$F$3:$F$228),MATCH(ROW(DATABASE!$F$3:$F$228),ROW(DATABASE!$F$3:$F$228),0)),ROWS('FILTERED DATA'!$M$3:V84)),MATCH('FILTERED DATA'!L$2,DATABASE!$B$2:$AA$2,0))</f>
        <v>#NUM!</v>
      </c>
      <c r="M84" t="e">
        <f t="array" ref="M84">INDEX(DATABASE!$B$3:$Y$229,SMALL(IF(($B$3=DATABASE!$F$3:$F$228),MATCH(ROW(DATABASE!$F$3:$F$228),ROW(DATABASE!$F$3:$F$228),0)),ROWS('FILTERED DATA'!$M$3:W84)),MATCH('FILTERED DATA'!M$2,DATABASE!$B$2:$AA$2,0))</f>
        <v>#NUM!</v>
      </c>
      <c r="N84" t="e">
        <f t="array" ref="N84">INDEX(DATABASE!$B$3:$Y$229,SMALL(IF(($B$3=DATABASE!$F$3:$F$228),MATCH(ROW(DATABASE!$F$3:$F$228),ROW(DATABASE!$F$3:$F$228),0)),ROWS('FILTERED DATA'!$M$3:X84)),MATCH('FILTERED DATA'!N$2,DATABASE!$B$2:$AA$2,0))</f>
        <v>#NUM!</v>
      </c>
      <c r="O84" t="e">
        <f t="array" ref="O84">INDEX(DATABASE!$B$3:$Y$229,SMALL(IF(($B$3=DATABASE!$F$3:$F$228),MATCH(ROW(DATABASE!$F$3:$F$228),ROW(DATABASE!$F$3:$F$228),0)),ROWS('FILTERED DATA'!$M$3:Y84)),MATCH('FILTERED DATA'!O$2,DATABASE!$B$2:$AA$2,0))</f>
        <v>#NUM!</v>
      </c>
      <c r="P84" t="e">
        <f t="array" ref="P84">INDEX(DATABASE!$B$3:$Y$229,SMALL(IF(($B$3=DATABASE!$F$3:$F$228),MATCH(ROW(DATABASE!$F$3:$F$228),ROW(DATABASE!$F$3:$F$228),0)),ROWS('FILTERED DATA'!$M$3:Z84)),MATCH('FILTERED DATA'!P$2,DATABASE!$B$2:$AA$2,0))</f>
        <v>#NUM!</v>
      </c>
      <c r="Q84" t="e">
        <f t="array" ref="Q84">INDEX(DATABASE!$B$3:$Y$229,SMALL(IF(($B$3=DATABASE!$F$3:$F$228),MATCH(ROW(DATABASE!$F$3:$F$228),ROW(DATABASE!$F$3:$F$228),0)),ROWS('FILTERED DATA'!$M$3:AA84)),MATCH('FILTERED DATA'!Q$2,DATABASE!$B$2:$AA$2,0))</f>
        <v>#NUM!</v>
      </c>
      <c r="R84" t="e">
        <f t="array" ref="R84">INDEX(DATABASE!$B$3:$Y$229,SMALL(IF(($B$3=DATABASE!$F$3:$F$228),MATCH(ROW(DATABASE!$F$3:$F$228),ROW(DATABASE!$F$3:$F$228),0)),ROWS('FILTERED DATA'!$M$3:AB84)),MATCH('FILTERED DATA'!R$2,DATABASE!$B$2:$AA$2,0))</f>
        <v>#NUM!</v>
      </c>
      <c r="S84" t="e">
        <f t="array" ref="S84">INDEX(DATABASE!$B$3:$Y$229,SMALL(IF(($B$3=DATABASE!$F$3:$F$228),MATCH(ROW(DATABASE!$F$3:$F$228),ROW(DATABASE!$F$3:$F$228),0)),ROWS('FILTERED DATA'!$M$3:AC84)),MATCH('FILTERED DATA'!S$2,DATABASE!$B$2:$AA$2,0))</f>
        <v>#NUM!</v>
      </c>
    </row>
    <row r="85" spans="3:19" x14ac:dyDescent="0.35">
      <c r="C85" t="e">
        <f t="array" ref="C85">INDEX(DATABASE!$B$3:$Y$229,SMALL(IF(($B$3=DATABASE!$F$3:$F$228),MATCH(ROW(DATABASE!$F$3:$F$228),ROW(DATABASE!$F$3:$F$228),0)),ROWS('FILTERED DATA'!$M$3:M85)),MATCH('FILTERED DATA'!C$2,DATABASE!$B$2:$AA$2,0))</f>
        <v>#NUM!</v>
      </c>
      <c r="D85" t="str">
        <f t="array" ref="D85">INDEX(DATABASE!$B$3:$Y$229,SMALL(IF(($B$3=DATABASE!$F$3:$F$228),MATCH(ROW(DATABASE!$F$3:$F$228),ROW(DATABASE!$F$3:$F$228),0)),ROW('FILTERED DATA'!$M$3:N85)),MATCH('FILTERED DATA'!D$2,DATABASE!$B$2:$AA$2,0))</f>
        <v>NYEBA JACOB</v>
      </c>
      <c r="E85" t="str">
        <f t="array" ref="E85">INDEX(DATABASE!$B$3:$Y$229,SMALL(IF(($B$3=DATABASE!$F$3:$F$228),MATCH(ROW(DATABASE!$F$3:$F$228),ROW(DATABASE!$F$3:$F$228),0)),ROW('FILTERED DATA'!$M$3:O85)),MATCH('FILTERED DATA'!E$2,DATABASE!$B$2:$AA$2,0))</f>
        <v>SAKPDINJ189</v>
      </c>
      <c r="F85" t="e">
        <f t="array" ref="F85">INDEX(DATABASE!$B$3:$Y$229,SMALL(IF(($B$3=DATABASE!$F$3:$F$228),MATCH(ROW(DATABASE!$F$3:$F$228),ROW(DATABASE!$F$3:$F$228),0)),ROWS('FILTERED DATA'!$M$3:P85)),MATCH('FILTERED DATA'!F$2,DATABASE!$B$2:$AA$2,0))</f>
        <v>#NUM!</v>
      </c>
      <c r="G85" t="e">
        <f t="array" ref="G85">INDEX(DATABASE!$B$3:$Y$229,SMALL(IF(($B$3=DATABASE!$F$3:$F$228),MATCH(ROW(DATABASE!$F$3:$F$228),ROW(DATABASE!$F$3:$F$228),0)),ROWS('FILTERED DATA'!$M$3:Q85)),MATCH('FILTERED DATA'!G$2,DATABASE!$B$2:$AA$2,0))</f>
        <v>#NUM!</v>
      </c>
      <c r="H85" t="e">
        <f t="array" ref="H85">INDEX(DATABASE!$B$3:$Y$229,SMALL(IF(($B$3=DATABASE!$F$3:$F$228),MATCH(ROW(DATABASE!$F$3:$F$228),ROW(DATABASE!$F$3:$F$228),0)),ROWS('FILTERED DATA'!$M$3:R85)),MATCH('FILTERED DATA'!H$2,DATABASE!$B$2:$AA$2,0))</f>
        <v>#NUM!</v>
      </c>
      <c r="I85" t="e">
        <f t="array" ref="I85">INDEX(DATABASE!$B$3:$Y$229,SMALL(IF(($B$3=DATABASE!$F$3:$F$228),MATCH(ROW(DATABASE!$F$3:$F$228),ROW(DATABASE!$F$3:$F$228),0)),ROWS('FILTERED DATA'!$M$3:S85)),MATCH('FILTERED DATA'!I$2,DATABASE!$B$2:$AA$2,0))</f>
        <v>#NUM!</v>
      </c>
      <c r="J85" t="e">
        <f t="array" ref="J85">INDEX(DATABASE!$B$3:$Y$229,SMALL(IF(($B$3=DATABASE!$F$3:$F$228),MATCH(ROW(DATABASE!$F$3:$F$228),ROW(DATABASE!$F$3:$F$228),0)),ROWS('FILTERED DATA'!$M$3:T85)),MATCH('FILTERED DATA'!J$2,DATABASE!$B$2:$AA$2,0))</f>
        <v>#NUM!</v>
      </c>
      <c r="K85" t="e">
        <f t="array" ref="K85">INDEX(DATABASE!$B$3:$Y$229,SMALL(IF(($B$3=DATABASE!$F$3:$F$228),MATCH(ROW(DATABASE!$F$3:$F$228),ROW(DATABASE!$F$3:$F$228),0)),ROWS('FILTERED DATA'!$M$3:U85)),MATCH('FILTERED DATA'!K$2,DATABASE!$B$2:$AA$2,0))</f>
        <v>#NUM!</v>
      </c>
      <c r="L85" t="e">
        <f t="array" ref="L85">INDEX(DATABASE!$B$3:$Y$229,SMALL(IF(($B$3=DATABASE!$F$3:$F$228),MATCH(ROW(DATABASE!$F$3:$F$228),ROW(DATABASE!$F$3:$F$228),0)),ROWS('FILTERED DATA'!$M$3:V85)),MATCH('FILTERED DATA'!L$2,DATABASE!$B$2:$AA$2,0))</f>
        <v>#NUM!</v>
      </c>
      <c r="M85" t="e">
        <f t="array" ref="M85">INDEX(DATABASE!$B$3:$Y$229,SMALL(IF(($B$3=DATABASE!$F$3:$F$228),MATCH(ROW(DATABASE!$F$3:$F$228),ROW(DATABASE!$F$3:$F$228),0)),ROWS('FILTERED DATA'!$M$3:W85)),MATCH('FILTERED DATA'!M$2,DATABASE!$B$2:$AA$2,0))</f>
        <v>#NUM!</v>
      </c>
      <c r="N85" t="e">
        <f t="array" ref="N85">INDEX(DATABASE!$B$3:$Y$229,SMALL(IF(($B$3=DATABASE!$F$3:$F$228),MATCH(ROW(DATABASE!$F$3:$F$228),ROW(DATABASE!$F$3:$F$228),0)),ROWS('FILTERED DATA'!$M$3:X85)),MATCH('FILTERED DATA'!N$2,DATABASE!$B$2:$AA$2,0))</f>
        <v>#NUM!</v>
      </c>
      <c r="O85" t="e">
        <f t="array" ref="O85">INDEX(DATABASE!$B$3:$Y$229,SMALL(IF(($B$3=DATABASE!$F$3:$F$228),MATCH(ROW(DATABASE!$F$3:$F$228),ROW(DATABASE!$F$3:$F$228),0)),ROWS('FILTERED DATA'!$M$3:Y85)),MATCH('FILTERED DATA'!O$2,DATABASE!$B$2:$AA$2,0))</f>
        <v>#NUM!</v>
      </c>
      <c r="P85" t="e">
        <f t="array" ref="P85">INDEX(DATABASE!$B$3:$Y$229,SMALL(IF(($B$3=DATABASE!$F$3:$F$228),MATCH(ROW(DATABASE!$F$3:$F$228),ROW(DATABASE!$F$3:$F$228),0)),ROWS('FILTERED DATA'!$M$3:Z85)),MATCH('FILTERED DATA'!P$2,DATABASE!$B$2:$AA$2,0))</f>
        <v>#NUM!</v>
      </c>
      <c r="Q85" t="e">
        <f t="array" ref="Q85">INDEX(DATABASE!$B$3:$Y$229,SMALL(IF(($B$3=DATABASE!$F$3:$F$228),MATCH(ROW(DATABASE!$F$3:$F$228),ROW(DATABASE!$F$3:$F$228),0)),ROWS('FILTERED DATA'!$M$3:AA85)),MATCH('FILTERED DATA'!Q$2,DATABASE!$B$2:$AA$2,0))</f>
        <v>#NUM!</v>
      </c>
      <c r="R85" t="e">
        <f t="array" ref="R85">INDEX(DATABASE!$B$3:$Y$229,SMALL(IF(($B$3=DATABASE!$F$3:$F$228),MATCH(ROW(DATABASE!$F$3:$F$228),ROW(DATABASE!$F$3:$F$228),0)),ROWS('FILTERED DATA'!$M$3:AB85)),MATCH('FILTERED DATA'!R$2,DATABASE!$B$2:$AA$2,0))</f>
        <v>#NUM!</v>
      </c>
      <c r="S85" t="e">
        <f t="array" ref="S85">INDEX(DATABASE!$B$3:$Y$229,SMALL(IF(($B$3=DATABASE!$F$3:$F$228),MATCH(ROW(DATABASE!$F$3:$F$228),ROW(DATABASE!$F$3:$F$228),0)),ROWS('FILTERED DATA'!$M$3:AC85)),MATCH('FILTERED DATA'!S$2,DATABASE!$B$2:$AA$2,0))</f>
        <v>#NUM!</v>
      </c>
    </row>
    <row r="86" spans="3:19" x14ac:dyDescent="0.35">
      <c r="C86" t="e">
        <f t="array" ref="C86">INDEX(DATABASE!$B$3:$Y$229,SMALL(IF(($B$3=DATABASE!$F$3:$F$228),MATCH(ROW(DATABASE!$F$3:$F$228),ROW(DATABASE!$F$3:$F$228),0)),ROWS('FILTERED DATA'!$M$3:M86)),MATCH('FILTERED DATA'!C$2,DATABASE!$B$2:$AA$2,0))</f>
        <v>#NUM!</v>
      </c>
      <c r="D86" t="str">
        <f t="array" ref="D86">INDEX(DATABASE!$B$3:$Y$229,SMALL(IF(($B$3=DATABASE!$F$3:$F$228),MATCH(ROW(DATABASE!$F$3:$F$228),ROW(DATABASE!$F$3:$F$228),0)),ROW('FILTERED DATA'!$M$3:N86)),MATCH('FILTERED DATA'!D$2,DATABASE!$B$2:$AA$2,0))</f>
        <v>NYEBA JACOB</v>
      </c>
      <c r="E86" t="str">
        <f t="array" ref="E86">INDEX(DATABASE!$B$3:$Y$229,SMALL(IF(($B$3=DATABASE!$F$3:$F$228),MATCH(ROW(DATABASE!$F$3:$F$228),ROW(DATABASE!$F$3:$F$228),0)),ROW('FILTERED DATA'!$M$3:O86)),MATCH('FILTERED DATA'!E$2,DATABASE!$B$2:$AA$2,0))</f>
        <v>SAKPDINJ189</v>
      </c>
      <c r="F86" t="e">
        <f t="array" ref="F86">INDEX(DATABASE!$B$3:$Y$229,SMALL(IF(($B$3=DATABASE!$F$3:$F$228),MATCH(ROW(DATABASE!$F$3:$F$228),ROW(DATABASE!$F$3:$F$228),0)),ROWS('FILTERED DATA'!$M$3:P86)),MATCH('FILTERED DATA'!F$2,DATABASE!$B$2:$AA$2,0))</f>
        <v>#NUM!</v>
      </c>
      <c r="G86" t="e">
        <f t="array" ref="G86">INDEX(DATABASE!$B$3:$Y$229,SMALL(IF(($B$3=DATABASE!$F$3:$F$228),MATCH(ROW(DATABASE!$F$3:$F$228),ROW(DATABASE!$F$3:$F$228),0)),ROWS('FILTERED DATA'!$M$3:Q86)),MATCH('FILTERED DATA'!G$2,DATABASE!$B$2:$AA$2,0))</f>
        <v>#NUM!</v>
      </c>
      <c r="H86" t="e">
        <f t="array" ref="H86">INDEX(DATABASE!$B$3:$Y$229,SMALL(IF(($B$3=DATABASE!$F$3:$F$228),MATCH(ROW(DATABASE!$F$3:$F$228),ROW(DATABASE!$F$3:$F$228),0)),ROWS('FILTERED DATA'!$M$3:R86)),MATCH('FILTERED DATA'!H$2,DATABASE!$B$2:$AA$2,0))</f>
        <v>#NUM!</v>
      </c>
      <c r="I86" t="e">
        <f t="array" ref="I86">INDEX(DATABASE!$B$3:$Y$229,SMALL(IF(($B$3=DATABASE!$F$3:$F$228),MATCH(ROW(DATABASE!$F$3:$F$228),ROW(DATABASE!$F$3:$F$228),0)),ROWS('FILTERED DATA'!$M$3:S86)),MATCH('FILTERED DATA'!I$2,DATABASE!$B$2:$AA$2,0))</f>
        <v>#NUM!</v>
      </c>
      <c r="J86" t="e">
        <f t="array" ref="J86">INDEX(DATABASE!$B$3:$Y$229,SMALL(IF(($B$3=DATABASE!$F$3:$F$228),MATCH(ROW(DATABASE!$F$3:$F$228),ROW(DATABASE!$F$3:$F$228),0)),ROWS('FILTERED DATA'!$M$3:T86)),MATCH('FILTERED DATA'!J$2,DATABASE!$B$2:$AA$2,0))</f>
        <v>#NUM!</v>
      </c>
      <c r="K86" t="e">
        <f t="array" ref="K86">INDEX(DATABASE!$B$3:$Y$229,SMALL(IF(($B$3=DATABASE!$F$3:$F$228),MATCH(ROW(DATABASE!$F$3:$F$228),ROW(DATABASE!$F$3:$F$228),0)),ROWS('FILTERED DATA'!$M$3:U86)),MATCH('FILTERED DATA'!K$2,DATABASE!$B$2:$AA$2,0))</f>
        <v>#NUM!</v>
      </c>
      <c r="L86" t="e">
        <f t="array" ref="L86">INDEX(DATABASE!$B$3:$Y$229,SMALL(IF(($B$3=DATABASE!$F$3:$F$228),MATCH(ROW(DATABASE!$F$3:$F$228),ROW(DATABASE!$F$3:$F$228),0)),ROWS('FILTERED DATA'!$M$3:V86)),MATCH('FILTERED DATA'!L$2,DATABASE!$B$2:$AA$2,0))</f>
        <v>#NUM!</v>
      </c>
      <c r="M86" t="e">
        <f t="array" ref="M86">INDEX(DATABASE!$B$3:$Y$229,SMALL(IF(($B$3=DATABASE!$F$3:$F$228),MATCH(ROW(DATABASE!$F$3:$F$228),ROW(DATABASE!$F$3:$F$228),0)),ROWS('FILTERED DATA'!$M$3:W86)),MATCH('FILTERED DATA'!M$2,DATABASE!$B$2:$AA$2,0))</f>
        <v>#NUM!</v>
      </c>
      <c r="N86" t="e">
        <f t="array" ref="N86">INDEX(DATABASE!$B$3:$Y$229,SMALL(IF(($B$3=DATABASE!$F$3:$F$228),MATCH(ROW(DATABASE!$F$3:$F$228),ROW(DATABASE!$F$3:$F$228),0)),ROWS('FILTERED DATA'!$M$3:X86)),MATCH('FILTERED DATA'!N$2,DATABASE!$B$2:$AA$2,0))</f>
        <v>#NUM!</v>
      </c>
      <c r="O86" t="e">
        <f t="array" ref="O86">INDEX(DATABASE!$B$3:$Y$229,SMALL(IF(($B$3=DATABASE!$F$3:$F$228),MATCH(ROW(DATABASE!$F$3:$F$228),ROW(DATABASE!$F$3:$F$228),0)),ROWS('FILTERED DATA'!$M$3:Y86)),MATCH('FILTERED DATA'!O$2,DATABASE!$B$2:$AA$2,0))</f>
        <v>#NUM!</v>
      </c>
      <c r="P86" t="e">
        <f t="array" ref="P86">INDEX(DATABASE!$B$3:$Y$229,SMALL(IF(($B$3=DATABASE!$F$3:$F$228),MATCH(ROW(DATABASE!$F$3:$F$228),ROW(DATABASE!$F$3:$F$228),0)),ROWS('FILTERED DATA'!$M$3:Z86)),MATCH('FILTERED DATA'!P$2,DATABASE!$B$2:$AA$2,0))</f>
        <v>#NUM!</v>
      </c>
      <c r="Q86" t="e">
        <f t="array" ref="Q86">INDEX(DATABASE!$B$3:$Y$229,SMALL(IF(($B$3=DATABASE!$F$3:$F$228),MATCH(ROW(DATABASE!$F$3:$F$228),ROW(DATABASE!$F$3:$F$228),0)),ROWS('FILTERED DATA'!$M$3:AA86)),MATCH('FILTERED DATA'!Q$2,DATABASE!$B$2:$AA$2,0))</f>
        <v>#NUM!</v>
      </c>
      <c r="R86" t="e">
        <f t="array" ref="R86">INDEX(DATABASE!$B$3:$Y$229,SMALL(IF(($B$3=DATABASE!$F$3:$F$228),MATCH(ROW(DATABASE!$F$3:$F$228),ROW(DATABASE!$F$3:$F$228),0)),ROWS('FILTERED DATA'!$M$3:AB86)),MATCH('FILTERED DATA'!R$2,DATABASE!$B$2:$AA$2,0))</f>
        <v>#NUM!</v>
      </c>
      <c r="S86" t="e">
        <f t="array" ref="S86">INDEX(DATABASE!$B$3:$Y$229,SMALL(IF(($B$3=DATABASE!$F$3:$F$228),MATCH(ROW(DATABASE!$F$3:$F$228),ROW(DATABASE!$F$3:$F$228),0)),ROWS('FILTERED DATA'!$M$3:AC86)),MATCH('FILTERED DATA'!S$2,DATABASE!$B$2:$AA$2,0))</f>
        <v>#NUM!</v>
      </c>
    </row>
    <row r="87" spans="3:19" x14ac:dyDescent="0.35">
      <c r="C87" t="e">
        <f t="array" ref="C87">INDEX(DATABASE!$B$3:$Y$229,SMALL(IF(($B$3=DATABASE!$F$3:$F$228),MATCH(ROW(DATABASE!$F$3:$F$228),ROW(DATABASE!$F$3:$F$228),0)),ROWS('FILTERED DATA'!$M$3:M87)),MATCH('FILTERED DATA'!C$2,DATABASE!$B$2:$AA$2,0))</f>
        <v>#NUM!</v>
      </c>
      <c r="D87" t="str">
        <f t="array" ref="D87">INDEX(DATABASE!$B$3:$Y$229,SMALL(IF(($B$3=DATABASE!$F$3:$F$228),MATCH(ROW(DATABASE!$F$3:$F$228),ROW(DATABASE!$F$3:$F$228),0)),ROW('FILTERED DATA'!$M$3:N87)),MATCH('FILTERED DATA'!D$2,DATABASE!$B$2:$AA$2,0))</f>
        <v>NYEBA JACOB</v>
      </c>
      <c r="E87" t="str">
        <f t="array" ref="E87">INDEX(DATABASE!$B$3:$Y$229,SMALL(IF(($B$3=DATABASE!$F$3:$F$228),MATCH(ROW(DATABASE!$F$3:$F$228),ROW(DATABASE!$F$3:$F$228),0)),ROW('FILTERED DATA'!$M$3:O87)),MATCH('FILTERED DATA'!E$2,DATABASE!$B$2:$AA$2,0))</f>
        <v>SAKPDINJ189</v>
      </c>
      <c r="F87" t="e">
        <f t="array" ref="F87">INDEX(DATABASE!$B$3:$Y$229,SMALL(IF(($B$3=DATABASE!$F$3:$F$228),MATCH(ROW(DATABASE!$F$3:$F$228),ROW(DATABASE!$F$3:$F$228),0)),ROWS('FILTERED DATA'!$M$3:P87)),MATCH('FILTERED DATA'!F$2,DATABASE!$B$2:$AA$2,0))</f>
        <v>#NUM!</v>
      </c>
      <c r="G87" t="e">
        <f t="array" ref="G87">INDEX(DATABASE!$B$3:$Y$229,SMALL(IF(($B$3=DATABASE!$F$3:$F$228),MATCH(ROW(DATABASE!$F$3:$F$228),ROW(DATABASE!$F$3:$F$228),0)),ROWS('FILTERED DATA'!$M$3:Q87)),MATCH('FILTERED DATA'!G$2,DATABASE!$B$2:$AA$2,0))</f>
        <v>#NUM!</v>
      </c>
      <c r="H87" t="e">
        <f t="array" ref="H87">INDEX(DATABASE!$B$3:$Y$229,SMALL(IF(($B$3=DATABASE!$F$3:$F$228),MATCH(ROW(DATABASE!$F$3:$F$228),ROW(DATABASE!$F$3:$F$228),0)),ROWS('FILTERED DATA'!$M$3:R87)),MATCH('FILTERED DATA'!H$2,DATABASE!$B$2:$AA$2,0))</f>
        <v>#NUM!</v>
      </c>
      <c r="I87" t="e">
        <f t="array" ref="I87">INDEX(DATABASE!$B$3:$Y$229,SMALL(IF(($B$3=DATABASE!$F$3:$F$228),MATCH(ROW(DATABASE!$F$3:$F$228),ROW(DATABASE!$F$3:$F$228),0)),ROWS('FILTERED DATA'!$M$3:S87)),MATCH('FILTERED DATA'!I$2,DATABASE!$B$2:$AA$2,0))</f>
        <v>#NUM!</v>
      </c>
      <c r="J87" t="e">
        <f t="array" ref="J87">INDEX(DATABASE!$B$3:$Y$229,SMALL(IF(($B$3=DATABASE!$F$3:$F$228),MATCH(ROW(DATABASE!$F$3:$F$228),ROW(DATABASE!$F$3:$F$228),0)),ROWS('FILTERED DATA'!$M$3:T87)),MATCH('FILTERED DATA'!J$2,DATABASE!$B$2:$AA$2,0))</f>
        <v>#NUM!</v>
      </c>
      <c r="K87" t="e">
        <f t="array" ref="K87">INDEX(DATABASE!$B$3:$Y$229,SMALL(IF(($B$3=DATABASE!$F$3:$F$228),MATCH(ROW(DATABASE!$F$3:$F$228),ROW(DATABASE!$F$3:$F$228),0)),ROWS('FILTERED DATA'!$M$3:U87)),MATCH('FILTERED DATA'!K$2,DATABASE!$B$2:$AA$2,0))</f>
        <v>#NUM!</v>
      </c>
      <c r="L87" t="e">
        <f t="array" ref="L87">INDEX(DATABASE!$B$3:$Y$229,SMALL(IF(($B$3=DATABASE!$F$3:$F$228),MATCH(ROW(DATABASE!$F$3:$F$228),ROW(DATABASE!$F$3:$F$228),0)),ROWS('FILTERED DATA'!$M$3:V87)),MATCH('FILTERED DATA'!L$2,DATABASE!$B$2:$AA$2,0))</f>
        <v>#NUM!</v>
      </c>
      <c r="M87" t="e">
        <f t="array" ref="M87">INDEX(DATABASE!$B$3:$Y$229,SMALL(IF(($B$3=DATABASE!$F$3:$F$228),MATCH(ROW(DATABASE!$F$3:$F$228),ROW(DATABASE!$F$3:$F$228),0)),ROWS('FILTERED DATA'!$M$3:W87)),MATCH('FILTERED DATA'!M$2,DATABASE!$B$2:$AA$2,0))</f>
        <v>#NUM!</v>
      </c>
      <c r="N87" t="e">
        <f t="array" ref="N87">INDEX(DATABASE!$B$3:$Y$229,SMALL(IF(($B$3=DATABASE!$F$3:$F$228),MATCH(ROW(DATABASE!$F$3:$F$228),ROW(DATABASE!$F$3:$F$228),0)),ROWS('FILTERED DATA'!$M$3:X87)),MATCH('FILTERED DATA'!N$2,DATABASE!$B$2:$AA$2,0))</f>
        <v>#NUM!</v>
      </c>
      <c r="O87" t="e">
        <f t="array" ref="O87">INDEX(DATABASE!$B$3:$Y$229,SMALL(IF(($B$3=DATABASE!$F$3:$F$228),MATCH(ROW(DATABASE!$F$3:$F$228),ROW(DATABASE!$F$3:$F$228),0)),ROWS('FILTERED DATA'!$M$3:Y87)),MATCH('FILTERED DATA'!O$2,DATABASE!$B$2:$AA$2,0))</f>
        <v>#NUM!</v>
      </c>
      <c r="P87" t="e">
        <f t="array" ref="P87">INDEX(DATABASE!$B$3:$Y$229,SMALL(IF(($B$3=DATABASE!$F$3:$F$228),MATCH(ROW(DATABASE!$F$3:$F$228),ROW(DATABASE!$F$3:$F$228),0)),ROWS('FILTERED DATA'!$M$3:Z87)),MATCH('FILTERED DATA'!P$2,DATABASE!$B$2:$AA$2,0))</f>
        <v>#NUM!</v>
      </c>
      <c r="Q87" t="e">
        <f t="array" ref="Q87">INDEX(DATABASE!$B$3:$Y$229,SMALL(IF(($B$3=DATABASE!$F$3:$F$228),MATCH(ROW(DATABASE!$F$3:$F$228),ROW(DATABASE!$F$3:$F$228),0)),ROWS('FILTERED DATA'!$M$3:AA87)),MATCH('FILTERED DATA'!Q$2,DATABASE!$B$2:$AA$2,0))</f>
        <v>#NUM!</v>
      </c>
      <c r="R87" t="e">
        <f t="array" ref="R87">INDEX(DATABASE!$B$3:$Y$229,SMALL(IF(($B$3=DATABASE!$F$3:$F$228),MATCH(ROW(DATABASE!$F$3:$F$228),ROW(DATABASE!$F$3:$F$228),0)),ROWS('FILTERED DATA'!$M$3:AB87)),MATCH('FILTERED DATA'!R$2,DATABASE!$B$2:$AA$2,0))</f>
        <v>#NUM!</v>
      </c>
      <c r="S87" t="e">
        <f t="array" ref="S87">INDEX(DATABASE!$B$3:$Y$229,SMALL(IF(($B$3=DATABASE!$F$3:$F$228),MATCH(ROW(DATABASE!$F$3:$F$228),ROW(DATABASE!$F$3:$F$228),0)),ROWS('FILTERED DATA'!$M$3:AC87)),MATCH('FILTERED DATA'!S$2,DATABASE!$B$2:$AA$2,0))</f>
        <v>#NUM!</v>
      </c>
    </row>
    <row r="88" spans="3:19" x14ac:dyDescent="0.35">
      <c r="C88" t="e">
        <f t="array" ref="C88">INDEX(DATABASE!$B$3:$Y$229,SMALL(IF(($B$3=DATABASE!$F$3:$F$228),MATCH(ROW(DATABASE!$F$3:$F$228),ROW(DATABASE!$F$3:$F$228),0)),ROWS('FILTERED DATA'!$M$3:M88)),MATCH('FILTERED DATA'!C$2,DATABASE!$B$2:$AA$2,0))</f>
        <v>#NUM!</v>
      </c>
      <c r="D88" t="str">
        <f t="array" ref="D88">INDEX(DATABASE!$B$3:$Y$229,SMALL(IF(($B$3=DATABASE!$F$3:$F$228),MATCH(ROW(DATABASE!$F$3:$F$228),ROW(DATABASE!$F$3:$F$228),0)),ROW('FILTERED DATA'!$M$3:N88)),MATCH('FILTERED DATA'!D$2,DATABASE!$B$2:$AA$2,0))</f>
        <v>NYEBA JACOB</v>
      </c>
      <c r="E88" t="str">
        <f t="array" ref="E88">INDEX(DATABASE!$B$3:$Y$229,SMALL(IF(($B$3=DATABASE!$F$3:$F$228),MATCH(ROW(DATABASE!$F$3:$F$228),ROW(DATABASE!$F$3:$F$228),0)),ROW('FILTERED DATA'!$M$3:O88)),MATCH('FILTERED DATA'!E$2,DATABASE!$B$2:$AA$2,0))</f>
        <v>SAKPDINJ189</v>
      </c>
      <c r="F88" t="e">
        <f t="array" ref="F88">INDEX(DATABASE!$B$3:$Y$229,SMALL(IF(($B$3=DATABASE!$F$3:$F$228),MATCH(ROW(DATABASE!$F$3:$F$228),ROW(DATABASE!$F$3:$F$228),0)),ROWS('FILTERED DATA'!$M$3:P88)),MATCH('FILTERED DATA'!F$2,DATABASE!$B$2:$AA$2,0))</f>
        <v>#NUM!</v>
      </c>
      <c r="G88" t="e">
        <f t="array" ref="G88">INDEX(DATABASE!$B$3:$Y$229,SMALL(IF(($B$3=DATABASE!$F$3:$F$228),MATCH(ROW(DATABASE!$F$3:$F$228),ROW(DATABASE!$F$3:$F$228),0)),ROWS('FILTERED DATA'!$M$3:Q88)),MATCH('FILTERED DATA'!G$2,DATABASE!$B$2:$AA$2,0))</f>
        <v>#NUM!</v>
      </c>
      <c r="H88" t="e">
        <f t="array" ref="H88">INDEX(DATABASE!$B$3:$Y$229,SMALL(IF(($B$3=DATABASE!$F$3:$F$228),MATCH(ROW(DATABASE!$F$3:$F$228),ROW(DATABASE!$F$3:$F$228),0)),ROWS('FILTERED DATA'!$M$3:R88)),MATCH('FILTERED DATA'!H$2,DATABASE!$B$2:$AA$2,0))</f>
        <v>#NUM!</v>
      </c>
      <c r="I88" t="e">
        <f t="array" ref="I88">INDEX(DATABASE!$B$3:$Y$229,SMALL(IF(($B$3=DATABASE!$F$3:$F$228),MATCH(ROW(DATABASE!$F$3:$F$228),ROW(DATABASE!$F$3:$F$228),0)),ROWS('FILTERED DATA'!$M$3:S88)),MATCH('FILTERED DATA'!I$2,DATABASE!$B$2:$AA$2,0))</f>
        <v>#NUM!</v>
      </c>
      <c r="J88" t="e">
        <f t="array" ref="J88">INDEX(DATABASE!$B$3:$Y$229,SMALL(IF(($B$3=DATABASE!$F$3:$F$228),MATCH(ROW(DATABASE!$F$3:$F$228),ROW(DATABASE!$F$3:$F$228),0)),ROWS('FILTERED DATA'!$M$3:T88)),MATCH('FILTERED DATA'!J$2,DATABASE!$B$2:$AA$2,0))</f>
        <v>#NUM!</v>
      </c>
      <c r="K88" t="e">
        <f t="array" ref="K88">INDEX(DATABASE!$B$3:$Y$229,SMALL(IF(($B$3=DATABASE!$F$3:$F$228),MATCH(ROW(DATABASE!$F$3:$F$228),ROW(DATABASE!$F$3:$F$228),0)),ROWS('FILTERED DATA'!$M$3:U88)),MATCH('FILTERED DATA'!K$2,DATABASE!$B$2:$AA$2,0))</f>
        <v>#NUM!</v>
      </c>
      <c r="L88" t="e">
        <f t="array" ref="L88">INDEX(DATABASE!$B$3:$Y$229,SMALL(IF(($B$3=DATABASE!$F$3:$F$228),MATCH(ROW(DATABASE!$F$3:$F$228),ROW(DATABASE!$F$3:$F$228),0)),ROWS('FILTERED DATA'!$M$3:V88)),MATCH('FILTERED DATA'!L$2,DATABASE!$B$2:$AA$2,0))</f>
        <v>#NUM!</v>
      </c>
      <c r="M88" t="e">
        <f t="array" ref="M88">INDEX(DATABASE!$B$3:$Y$229,SMALL(IF(($B$3=DATABASE!$F$3:$F$228),MATCH(ROW(DATABASE!$F$3:$F$228),ROW(DATABASE!$F$3:$F$228),0)),ROWS('FILTERED DATA'!$M$3:W88)),MATCH('FILTERED DATA'!M$2,DATABASE!$B$2:$AA$2,0))</f>
        <v>#NUM!</v>
      </c>
      <c r="N88" t="e">
        <f t="array" ref="N88">INDEX(DATABASE!$B$3:$Y$229,SMALL(IF(($B$3=DATABASE!$F$3:$F$228),MATCH(ROW(DATABASE!$F$3:$F$228),ROW(DATABASE!$F$3:$F$228),0)),ROWS('FILTERED DATA'!$M$3:X88)),MATCH('FILTERED DATA'!N$2,DATABASE!$B$2:$AA$2,0))</f>
        <v>#NUM!</v>
      </c>
      <c r="O88" t="e">
        <f t="array" ref="O88">INDEX(DATABASE!$B$3:$Y$229,SMALL(IF(($B$3=DATABASE!$F$3:$F$228),MATCH(ROW(DATABASE!$F$3:$F$228),ROW(DATABASE!$F$3:$F$228),0)),ROWS('FILTERED DATA'!$M$3:Y88)),MATCH('FILTERED DATA'!O$2,DATABASE!$B$2:$AA$2,0))</f>
        <v>#NUM!</v>
      </c>
      <c r="P88" t="e">
        <f t="array" ref="P88">INDEX(DATABASE!$B$3:$Y$229,SMALL(IF(($B$3=DATABASE!$F$3:$F$228),MATCH(ROW(DATABASE!$F$3:$F$228),ROW(DATABASE!$F$3:$F$228),0)),ROWS('FILTERED DATA'!$M$3:Z88)),MATCH('FILTERED DATA'!P$2,DATABASE!$B$2:$AA$2,0))</f>
        <v>#NUM!</v>
      </c>
      <c r="Q88" t="e">
        <f t="array" ref="Q88">INDEX(DATABASE!$B$3:$Y$229,SMALL(IF(($B$3=DATABASE!$F$3:$F$228),MATCH(ROW(DATABASE!$F$3:$F$228),ROW(DATABASE!$F$3:$F$228),0)),ROWS('FILTERED DATA'!$M$3:AA88)),MATCH('FILTERED DATA'!Q$2,DATABASE!$B$2:$AA$2,0))</f>
        <v>#NUM!</v>
      </c>
      <c r="R88" t="e">
        <f t="array" ref="R88">INDEX(DATABASE!$B$3:$Y$229,SMALL(IF(($B$3=DATABASE!$F$3:$F$228),MATCH(ROW(DATABASE!$F$3:$F$228),ROW(DATABASE!$F$3:$F$228),0)),ROWS('FILTERED DATA'!$M$3:AB88)),MATCH('FILTERED DATA'!R$2,DATABASE!$B$2:$AA$2,0))</f>
        <v>#NUM!</v>
      </c>
      <c r="S88" t="e">
        <f t="array" ref="S88">INDEX(DATABASE!$B$3:$Y$229,SMALL(IF(($B$3=DATABASE!$F$3:$F$228),MATCH(ROW(DATABASE!$F$3:$F$228),ROW(DATABASE!$F$3:$F$228),0)),ROWS('FILTERED DATA'!$M$3:AC88)),MATCH('FILTERED DATA'!S$2,DATABASE!$B$2:$AA$2,0))</f>
        <v>#NUM!</v>
      </c>
    </row>
    <row r="89" spans="3:19" x14ac:dyDescent="0.35">
      <c r="C89" t="e">
        <f t="array" ref="C89">INDEX(DATABASE!$B$3:$Y$229,SMALL(IF(($B$3=DATABASE!$F$3:$F$228),MATCH(ROW(DATABASE!$F$3:$F$228),ROW(DATABASE!$F$3:$F$228),0)),ROWS('FILTERED DATA'!$M$3:M89)),MATCH('FILTERED DATA'!C$2,DATABASE!$B$2:$AA$2,0))</f>
        <v>#NUM!</v>
      </c>
      <c r="D89" t="str">
        <f t="array" ref="D89">INDEX(DATABASE!$B$3:$Y$229,SMALL(IF(($B$3=DATABASE!$F$3:$F$228),MATCH(ROW(DATABASE!$F$3:$F$228),ROW(DATABASE!$F$3:$F$228),0)),ROW('FILTERED DATA'!$M$3:N89)),MATCH('FILTERED DATA'!D$2,DATABASE!$B$2:$AA$2,0))</f>
        <v>NYEBA JACOB</v>
      </c>
      <c r="E89" t="str">
        <f t="array" ref="E89">INDEX(DATABASE!$B$3:$Y$229,SMALL(IF(($B$3=DATABASE!$F$3:$F$228),MATCH(ROW(DATABASE!$F$3:$F$228),ROW(DATABASE!$F$3:$F$228),0)),ROW('FILTERED DATA'!$M$3:O89)),MATCH('FILTERED DATA'!E$2,DATABASE!$B$2:$AA$2,0))</f>
        <v>SAKPDINJ189</v>
      </c>
      <c r="F89" t="e">
        <f t="array" ref="F89">INDEX(DATABASE!$B$3:$Y$229,SMALL(IF(($B$3=DATABASE!$F$3:$F$228),MATCH(ROW(DATABASE!$F$3:$F$228),ROW(DATABASE!$F$3:$F$228),0)),ROWS('FILTERED DATA'!$M$3:P89)),MATCH('FILTERED DATA'!F$2,DATABASE!$B$2:$AA$2,0))</f>
        <v>#NUM!</v>
      </c>
      <c r="G89" t="e">
        <f t="array" ref="G89">INDEX(DATABASE!$B$3:$Y$229,SMALL(IF(($B$3=DATABASE!$F$3:$F$228),MATCH(ROW(DATABASE!$F$3:$F$228),ROW(DATABASE!$F$3:$F$228),0)),ROWS('FILTERED DATA'!$M$3:Q89)),MATCH('FILTERED DATA'!G$2,DATABASE!$B$2:$AA$2,0))</f>
        <v>#NUM!</v>
      </c>
      <c r="H89" t="e">
        <f t="array" ref="H89">INDEX(DATABASE!$B$3:$Y$229,SMALL(IF(($B$3=DATABASE!$F$3:$F$228),MATCH(ROW(DATABASE!$F$3:$F$228),ROW(DATABASE!$F$3:$F$228),0)),ROWS('FILTERED DATA'!$M$3:R89)),MATCH('FILTERED DATA'!H$2,DATABASE!$B$2:$AA$2,0))</f>
        <v>#NUM!</v>
      </c>
      <c r="I89" t="e">
        <f t="array" ref="I89">INDEX(DATABASE!$B$3:$Y$229,SMALL(IF(($B$3=DATABASE!$F$3:$F$228),MATCH(ROW(DATABASE!$F$3:$F$228),ROW(DATABASE!$F$3:$F$228),0)),ROWS('FILTERED DATA'!$M$3:S89)),MATCH('FILTERED DATA'!I$2,DATABASE!$B$2:$AA$2,0))</f>
        <v>#NUM!</v>
      </c>
      <c r="J89" t="e">
        <f t="array" ref="J89">INDEX(DATABASE!$B$3:$Y$229,SMALL(IF(($B$3=DATABASE!$F$3:$F$228),MATCH(ROW(DATABASE!$F$3:$F$228),ROW(DATABASE!$F$3:$F$228),0)),ROWS('FILTERED DATA'!$M$3:T89)),MATCH('FILTERED DATA'!J$2,DATABASE!$B$2:$AA$2,0))</f>
        <v>#NUM!</v>
      </c>
      <c r="K89" t="e">
        <f t="array" ref="K89">INDEX(DATABASE!$B$3:$Y$229,SMALL(IF(($B$3=DATABASE!$F$3:$F$228),MATCH(ROW(DATABASE!$F$3:$F$228),ROW(DATABASE!$F$3:$F$228),0)),ROWS('FILTERED DATA'!$M$3:U89)),MATCH('FILTERED DATA'!K$2,DATABASE!$B$2:$AA$2,0))</f>
        <v>#NUM!</v>
      </c>
      <c r="L89" t="e">
        <f t="array" ref="L89">INDEX(DATABASE!$B$3:$Y$229,SMALL(IF(($B$3=DATABASE!$F$3:$F$228),MATCH(ROW(DATABASE!$F$3:$F$228),ROW(DATABASE!$F$3:$F$228),0)),ROWS('FILTERED DATA'!$M$3:V89)),MATCH('FILTERED DATA'!L$2,DATABASE!$B$2:$AA$2,0))</f>
        <v>#NUM!</v>
      </c>
      <c r="M89" t="e">
        <f t="array" ref="M89">INDEX(DATABASE!$B$3:$Y$229,SMALL(IF(($B$3=DATABASE!$F$3:$F$228),MATCH(ROW(DATABASE!$F$3:$F$228),ROW(DATABASE!$F$3:$F$228),0)),ROWS('FILTERED DATA'!$M$3:W89)),MATCH('FILTERED DATA'!M$2,DATABASE!$B$2:$AA$2,0))</f>
        <v>#NUM!</v>
      </c>
      <c r="N89" t="e">
        <f t="array" ref="N89">INDEX(DATABASE!$B$3:$Y$229,SMALL(IF(($B$3=DATABASE!$F$3:$F$228),MATCH(ROW(DATABASE!$F$3:$F$228),ROW(DATABASE!$F$3:$F$228),0)),ROWS('FILTERED DATA'!$M$3:X89)),MATCH('FILTERED DATA'!N$2,DATABASE!$B$2:$AA$2,0))</f>
        <v>#NUM!</v>
      </c>
      <c r="O89" t="e">
        <f t="array" ref="O89">INDEX(DATABASE!$B$3:$Y$229,SMALL(IF(($B$3=DATABASE!$F$3:$F$228),MATCH(ROW(DATABASE!$F$3:$F$228),ROW(DATABASE!$F$3:$F$228),0)),ROWS('FILTERED DATA'!$M$3:Y89)),MATCH('FILTERED DATA'!O$2,DATABASE!$B$2:$AA$2,0))</f>
        <v>#NUM!</v>
      </c>
      <c r="P89" t="e">
        <f t="array" ref="P89">INDEX(DATABASE!$B$3:$Y$229,SMALL(IF(($B$3=DATABASE!$F$3:$F$228),MATCH(ROW(DATABASE!$F$3:$F$228),ROW(DATABASE!$F$3:$F$228),0)),ROWS('FILTERED DATA'!$M$3:Z89)),MATCH('FILTERED DATA'!P$2,DATABASE!$B$2:$AA$2,0))</f>
        <v>#NUM!</v>
      </c>
      <c r="Q89" t="e">
        <f t="array" ref="Q89">INDEX(DATABASE!$B$3:$Y$229,SMALL(IF(($B$3=DATABASE!$F$3:$F$228),MATCH(ROW(DATABASE!$F$3:$F$228),ROW(DATABASE!$F$3:$F$228),0)),ROWS('FILTERED DATA'!$M$3:AA89)),MATCH('FILTERED DATA'!Q$2,DATABASE!$B$2:$AA$2,0))</f>
        <v>#NUM!</v>
      </c>
      <c r="R89" t="e">
        <f t="array" ref="R89">INDEX(DATABASE!$B$3:$Y$229,SMALL(IF(($B$3=DATABASE!$F$3:$F$228),MATCH(ROW(DATABASE!$F$3:$F$228),ROW(DATABASE!$F$3:$F$228),0)),ROWS('FILTERED DATA'!$M$3:AB89)),MATCH('FILTERED DATA'!R$2,DATABASE!$B$2:$AA$2,0))</f>
        <v>#NUM!</v>
      </c>
      <c r="S89" t="e">
        <f t="array" ref="S89">INDEX(DATABASE!$B$3:$Y$229,SMALL(IF(($B$3=DATABASE!$F$3:$F$228),MATCH(ROW(DATABASE!$F$3:$F$228),ROW(DATABASE!$F$3:$F$228),0)),ROWS('FILTERED DATA'!$M$3:AC89)),MATCH('FILTERED DATA'!S$2,DATABASE!$B$2:$AA$2,0))</f>
        <v>#NUM!</v>
      </c>
    </row>
    <row r="90" spans="3:19" x14ac:dyDescent="0.35">
      <c r="C90" t="e">
        <f t="array" ref="C90">INDEX(DATABASE!$B$3:$Y$229,SMALL(IF(($B$3=DATABASE!$F$3:$F$228),MATCH(ROW(DATABASE!$F$3:$F$228),ROW(DATABASE!$F$3:$F$228),0)),ROWS('FILTERED DATA'!$M$3:M90)),MATCH('FILTERED DATA'!C$2,DATABASE!$B$2:$AA$2,0))</f>
        <v>#NUM!</v>
      </c>
      <c r="D90" t="str">
        <f t="array" ref="D90">INDEX(DATABASE!$B$3:$Y$229,SMALL(IF(($B$3=DATABASE!$F$3:$F$228),MATCH(ROW(DATABASE!$F$3:$F$228),ROW(DATABASE!$F$3:$F$228),0)),ROW('FILTERED DATA'!$M$3:N90)),MATCH('FILTERED DATA'!D$2,DATABASE!$B$2:$AA$2,0))</f>
        <v>NYEBA JACOB</v>
      </c>
      <c r="E90" t="str">
        <f t="array" ref="E90">INDEX(DATABASE!$B$3:$Y$229,SMALL(IF(($B$3=DATABASE!$F$3:$F$228),MATCH(ROW(DATABASE!$F$3:$F$228),ROW(DATABASE!$F$3:$F$228),0)),ROW('FILTERED DATA'!$M$3:O90)),MATCH('FILTERED DATA'!E$2,DATABASE!$B$2:$AA$2,0))</f>
        <v>SAKPDINJ189</v>
      </c>
      <c r="F90" t="e">
        <f t="array" ref="F90">INDEX(DATABASE!$B$3:$Y$229,SMALL(IF(($B$3=DATABASE!$F$3:$F$228),MATCH(ROW(DATABASE!$F$3:$F$228),ROW(DATABASE!$F$3:$F$228),0)),ROWS('FILTERED DATA'!$M$3:P90)),MATCH('FILTERED DATA'!F$2,DATABASE!$B$2:$AA$2,0))</f>
        <v>#NUM!</v>
      </c>
      <c r="G90" t="e">
        <f t="array" ref="G90">INDEX(DATABASE!$B$3:$Y$229,SMALL(IF(($B$3=DATABASE!$F$3:$F$228),MATCH(ROW(DATABASE!$F$3:$F$228),ROW(DATABASE!$F$3:$F$228),0)),ROWS('FILTERED DATA'!$M$3:Q90)),MATCH('FILTERED DATA'!G$2,DATABASE!$B$2:$AA$2,0))</f>
        <v>#NUM!</v>
      </c>
      <c r="H90" t="e">
        <f t="array" ref="H90">INDEX(DATABASE!$B$3:$Y$229,SMALL(IF(($B$3=DATABASE!$F$3:$F$228),MATCH(ROW(DATABASE!$F$3:$F$228),ROW(DATABASE!$F$3:$F$228),0)),ROWS('FILTERED DATA'!$M$3:R90)),MATCH('FILTERED DATA'!H$2,DATABASE!$B$2:$AA$2,0))</f>
        <v>#NUM!</v>
      </c>
      <c r="I90" t="e">
        <f t="array" ref="I90">INDEX(DATABASE!$B$3:$Y$229,SMALL(IF(($B$3=DATABASE!$F$3:$F$228),MATCH(ROW(DATABASE!$F$3:$F$228),ROW(DATABASE!$F$3:$F$228),0)),ROWS('FILTERED DATA'!$M$3:S90)),MATCH('FILTERED DATA'!I$2,DATABASE!$B$2:$AA$2,0))</f>
        <v>#NUM!</v>
      </c>
      <c r="J90" t="e">
        <f t="array" ref="J90">INDEX(DATABASE!$B$3:$Y$229,SMALL(IF(($B$3=DATABASE!$F$3:$F$228),MATCH(ROW(DATABASE!$F$3:$F$228),ROW(DATABASE!$F$3:$F$228),0)),ROWS('FILTERED DATA'!$M$3:T90)),MATCH('FILTERED DATA'!J$2,DATABASE!$B$2:$AA$2,0))</f>
        <v>#NUM!</v>
      </c>
      <c r="K90" t="e">
        <f t="array" ref="K90">INDEX(DATABASE!$B$3:$Y$229,SMALL(IF(($B$3=DATABASE!$F$3:$F$228),MATCH(ROW(DATABASE!$F$3:$F$228),ROW(DATABASE!$F$3:$F$228),0)),ROWS('FILTERED DATA'!$M$3:U90)),MATCH('FILTERED DATA'!K$2,DATABASE!$B$2:$AA$2,0))</f>
        <v>#NUM!</v>
      </c>
      <c r="L90" t="e">
        <f t="array" ref="L90">INDEX(DATABASE!$B$3:$Y$229,SMALL(IF(($B$3=DATABASE!$F$3:$F$228),MATCH(ROW(DATABASE!$F$3:$F$228),ROW(DATABASE!$F$3:$F$228),0)),ROWS('FILTERED DATA'!$M$3:V90)),MATCH('FILTERED DATA'!L$2,DATABASE!$B$2:$AA$2,0))</f>
        <v>#NUM!</v>
      </c>
      <c r="M90" t="e">
        <f t="array" ref="M90">INDEX(DATABASE!$B$3:$Y$229,SMALL(IF(($B$3=DATABASE!$F$3:$F$228),MATCH(ROW(DATABASE!$F$3:$F$228),ROW(DATABASE!$F$3:$F$228),0)),ROWS('FILTERED DATA'!$M$3:W90)),MATCH('FILTERED DATA'!M$2,DATABASE!$B$2:$AA$2,0))</f>
        <v>#NUM!</v>
      </c>
      <c r="N90" t="e">
        <f t="array" ref="N90">INDEX(DATABASE!$B$3:$Y$229,SMALL(IF(($B$3=DATABASE!$F$3:$F$228),MATCH(ROW(DATABASE!$F$3:$F$228),ROW(DATABASE!$F$3:$F$228),0)),ROWS('FILTERED DATA'!$M$3:X90)),MATCH('FILTERED DATA'!N$2,DATABASE!$B$2:$AA$2,0))</f>
        <v>#NUM!</v>
      </c>
      <c r="O90" t="e">
        <f t="array" ref="O90">INDEX(DATABASE!$B$3:$Y$229,SMALL(IF(($B$3=DATABASE!$F$3:$F$228),MATCH(ROW(DATABASE!$F$3:$F$228),ROW(DATABASE!$F$3:$F$228),0)),ROWS('FILTERED DATA'!$M$3:Y90)),MATCH('FILTERED DATA'!O$2,DATABASE!$B$2:$AA$2,0))</f>
        <v>#NUM!</v>
      </c>
      <c r="P90" t="e">
        <f t="array" ref="P90">INDEX(DATABASE!$B$3:$Y$229,SMALL(IF(($B$3=DATABASE!$F$3:$F$228),MATCH(ROW(DATABASE!$F$3:$F$228),ROW(DATABASE!$F$3:$F$228),0)),ROWS('FILTERED DATA'!$M$3:Z90)),MATCH('FILTERED DATA'!P$2,DATABASE!$B$2:$AA$2,0))</f>
        <v>#NUM!</v>
      </c>
      <c r="Q90" t="e">
        <f t="array" ref="Q90">INDEX(DATABASE!$B$3:$Y$229,SMALL(IF(($B$3=DATABASE!$F$3:$F$228),MATCH(ROW(DATABASE!$F$3:$F$228),ROW(DATABASE!$F$3:$F$228),0)),ROWS('FILTERED DATA'!$M$3:AA90)),MATCH('FILTERED DATA'!Q$2,DATABASE!$B$2:$AA$2,0))</f>
        <v>#NUM!</v>
      </c>
      <c r="R90" t="e">
        <f t="array" ref="R90">INDEX(DATABASE!$B$3:$Y$229,SMALL(IF(($B$3=DATABASE!$F$3:$F$228),MATCH(ROW(DATABASE!$F$3:$F$228),ROW(DATABASE!$F$3:$F$228),0)),ROWS('FILTERED DATA'!$M$3:AB90)),MATCH('FILTERED DATA'!R$2,DATABASE!$B$2:$AA$2,0))</f>
        <v>#NUM!</v>
      </c>
      <c r="S90" t="e">
        <f t="array" ref="S90">INDEX(DATABASE!$B$3:$Y$229,SMALL(IF(($B$3=DATABASE!$F$3:$F$228),MATCH(ROW(DATABASE!$F$3:$F$228),ROW(DATABASE!$F$3:$F$228),0)),ROWS('FILTERED DATA'!$M$3:AC90)),MATCH('FILTERED DATA'!S$2,DATABASE!$B$2:$AA$2,0))</f>
        <v>#NUM!</v>
      </c>
    </row>
    <row r="91" spans="3:19" x14ac:dyDescent="0.35">
      <c r="C91" t="e">
        <f t="array" ref="C91">INDEX(DATABASE!$B$3:$Y$229,SMALL(IF(($B$3=DATABASE!$F$3:$F$228),MATCH(ROW(DATABASE!$F$3:$F$228),ROW(DATABASE!$F$3:$F$228),0)),ROWS('FILTERED DATA'!$M$3:M91)),MATCH('FILTERED DATA'!C$2,DATABASE!$B$2:$AA$2,0))</f>
        <v>#NUM!</v>
      </c>
      <c r="D91" t="str">
        <f t="array" ref="D91">INDEX(DATABASE!$B$3:$Y$229,SMALL(IF(($B$3=DATABASE!$F$3:$F$228),MATCH(ROW(DATABASE!$F$3:$F$228),ROW(DATABASE!$F$3:$F$228),0)),ROW('FILTERED DATA'!$M$3:N91)),MATCH('FILTERED DATA'!D$2,DATABASE!$B$2:$AA$2,0))</f>
        <v>NYEBA JACOB</v>
      </c>
      <c r="E91" t="str">
        <f t="array" ref="E91">INDEX(DATABASE!$B$3:$Y$229,SMALL(IF(($B$3=DATABASE!$F$3:$F$228),MATCH(ROW(DATABASE!$F$3:$F$228),ROW(DATABASE!$F$3:$F$228),0)),ROW('FILTERED DATA'!$M$3:O91)),MATCH('FILTERED DATA'!E$2,DATABASE!$B$2:$AA$2,0))</f>
        <v>SAKPDINJ189</v>
      </c>
      <c r="F91" t="e">
        <f t="array" ref="F91">INDEX(DATABASE!$B$3:$Y$229,SMALL(IF(($B$3=DATABASE!$F$3:$F$228),MATCH(ROW(DATABASE!$F$3:$F$228),ROW(DATABASE!$F$3:$F$228),0)),ROWS('FILTERED DATA'!$M$3:P91)),MATCH('FILTERED DATA'!F$2,DATABASE!$B$2:$AA$2,0))</f>
        <v>#NUM!</v>
      </c>
      <c r="G91" t="e">
        <f t="array" ref="G91">INDEX(DATABASE!$B$3:$Y$229,SMALL(IF(($B$3=DATABASE!$F$3:$F$228),MATCH(ROW(DATABASE!$F$3:$F$228),ROW(DATABASE!$F$3:$F$228),0)),ROWS('FILTERED DATA'!$M$3:Q91)),MATCH('FILTERED DATA'!G$2,DATABASE!$B$2:$AA$2,0))</f>
        <v>#NUM!</v>
      </c>
      <c r="H91" t="e">
        <f t="array" ref="H91">INDEX(DATABASE!$B$3:$Y$229,SMALL(IF(($B$3=DATABASE!$F$3:$F$228),MATCH(ROW(DATABASE!$F$3:$F$228),ROW(DATABASE!$F$3:$F$228),0)),ROWS('FILTERED DATA'!$M$3:R91)),MATCH('FILTERED DATA'!H$2,DATABASE!$B$2:$AA$2,0))</f>
        <v>#NUM!</v>
      </c>
      <c r="I91" t="e">
        <f t="array" ref="I91">INDEX(DATABASE!$B$3:$Y$229,SMALL(IF(($B$3=DATABASE!$F$3:$F$228),MATCH(ROW(DATABASE!$F$3:$F$228),ROW(DATABASE!$F$3:$F$228),0)),ROWS('FILTERED DATA'!$M$3:S91)),MATCH('FILTERED DATA'!I$2,DATABASE!$B$2:$AA$2,0))</f>
        <v>#NUM!</v>
      </c>
      <c r="J91" t="e">
        <f t="array" ref="J91">INDEX(DATABASE!$B$3:$Y$229,SMALL(IF(($B$3=DATABASE!$F$3:$F$228),MATCH(ROW(DATABASE!$F$3:$F$228),ROW(DATABASE!$F$3:$F$228),0)),ROWS('FILTERED DATA'!$M$3:T91)),MATCH('FILTERED DATA'!J$2,DATABASE!$B$2:$AA$2,0))</f>
        <v>#NUM!</v>
      </c>
      <c r="K91" t="e">
        <f t="array" ref="K91">INDEX(DATABASE!$B$3:$Y$229,SMALL(IF(($B$3=DATABASE!$F$3:$F$228),MATCH(ROW(DATABASE!$F$3:$F$228),ROW(DATABASE!$F$3:$F$228),0)),ROWS('FILTERED DATA'!$M$3:U91)),MATCH('FILTERED DATA'!K$2,DATABASE!$B$2:$AA$2,0))</f>
        <v>#NUM!</v>
      </c>
      <c r="L91" t="e">
        <f t="array" ref="L91">INDEX(DATABASE!$B$3:$Y$229,SMALL(IF(($B$3=DATABASE!$F$3:$F$228),MATCH(ROW(DATABASE!$F$3:$F$228),ROW(DATABASE!$F$3:$F$228),0)),ROWS('FILTERED DATA'!$M$3:V91)),MATCH('FILTERED DATA'!L$2,DATABASE!$B$2:$AA$2,0))</f>
        <v>#NUM!</v>
      </c>
      <c r="M91" t="e">
        <f t="array" ref="M91">INDEX(DATABASE!$B$3:$Y$229,SMALL(IF(($B$3=DATABASE!$F$3:$F$228),MATCH(ROW(DATABASE!$F$3:$F$228),ROW(DATABASE!$F$3:$F$228),0)),ROWS('FILTERED DATA'!$M$3:W91)),MATCH('FILTERED DATA'!M$2,DATABASE!$B$2:$AA$2,0))</f>
        <v>#NUM!</v>
      </c>
      <c r="N91" t="e">
        <f t="array" ref="N91">INDEX(DATABASE!$B$3:$Y$229,SMALL(IF(($B$3=DATABASE!$F$3:$F$228),MATCH(ROW(DATABASE!$F$3:$F$228),ROW(DATABASE!$F$3:$F$228),0)),ROWS('FILTERED DATA'!$M$3:X91)),MATCH('FILTERED DATA'!N$2,DATABASE!$B$2:$AA$2,0))</f>
        <v>#NUM!</v>
      </c>
      <c r="O91" t="e">
        <f t="array" ref="O91">INDEX(DATABASE!$B$3:$Y$229,SMALL(IF(($B$3=DATABASE!$F$3:$F$228),MATCH(ROW(DATABASE!$F$3:$F$228),ROW(DATABASE!$F$3:$F$228),0)),ROWS('FILTERED DATA'!$M$3:Y91)),MATCH('FILTERED DATA'!O$2,DATABASE!$B$2:$AA$2,0))</f>
        <v>#NUM!</v>
      </c>
      <c r="P91" t="e">
        <f t="array" ref="P91">INDEX(DATABASE!$B$3:$Y$229,SMALL(IF(($B$3=DATABASE!$F$3:$F$228),MATCH(ROW(DATABASE!$F$3:$F$228),ROW(DATABASE!$F$3:$F$228),0)),ROWS('FILTERED DATA'!$M$3:Z91)),MATCH('FILTERED DATA'!P$2,DATABASE!$B$2:$AA$2,0))</f>
        <v>#NUM!</v>
      </c>
      <c r="Q91" t="e">
        <f t="array" ref="Q91">INDEX(DATABASE!$B$3:$Y$229,SMALL(IF(($B$3=DATABASE!$F$3:$F$228),MATCH(ROW(DATABASE!$F$3:$F$228),ROW(DATABASE!$F$3:$F$228),0)),ROWS('FILTERED DATA'!$M$3:AA91)),MATCH('FILTERED DATA'!Q$2,DATABASE!$B$2:$AA$2,0))</f>
        <v>#NUM!</v>
      </c>
      <c r="R91" t="e">
        <f t="array" ref="R91">INDEX(DATABASE!$B$3:$Y$229,SMALL(IF(($B$3=DATABASE!$F$3:$F$228),MATCH(ROW(DATABASE!$F$3:$F$228),ROW(DATABASE!$F$3:$F$228),0)),ROWS('FILTERED DATA'!$M$3:AB91)),MATCH('FILTERED DATA'!R$2,DATABASE!$B$2:$AA$2,0))</f>
        <v>#NUM!</v>
      </c>
      <c r="S91" t="e">
        <f t="array" ref="S91">INDEX(DATABASE!$B$3:$Y$229,SMALL(IF(($B$3=DATABASE!$F$3:$F$228),MATCH(ROW(DATABASE!$F$3:$F$228),ROW(DATABASE!$F$3:$F$228),0)),ROWS('FILTERED DATA'!$M$3:AC91)),MATCH('FILTERED DATA'!S$2,DATABASE!$B$2:$AA$2,0))</f>
        <v>#NUM!</v>
      </c>
    </row>
    <row r="92" spans="3:19" x14ac:dyDescent="0.35">
      <c r="C92" t="e">
        <f t="array" ref="C92">INDEX(DATABASE!$B$3:$Y$229,SMALL(IF(($B$3=DATABASE!$F$3:$F$228),MATCH(ROW(DATABASE!$F$3:$F$228),ROW(DATABASE!$F$3:$F$228),0)),ROWS('FILTERED DATA'!$M$3:M92)),MATCH('FILTERED DATA'!C$2,DATABASE!$B$2:$AA$2,0))</f>
        <v>#NUM!</v>
      </c>
      <c r="D92" t="str">
        <f t="array" ref="D92">INDEX(DATABASE!$B$3:$Y$229,SMALL(IF(($B$3=DATABASE!$F$3:$F$228),MATCH(ROW(DATABASE!$F$3:$F$228),ROW(DATABASE!$F$3:$F$228),0)),ROW('FILTERED DATA'!$M$3:N92)),MATCH('FILTERED DATA'!D$2,DATABASE!$B$2:$AA$2,0))</f>
        <v>NYEBA JACOB</v>
      </c>
      <c r="E92" t="str">
        <f t="array" ref="E92">INDEX(DATABASE!$B$3:$Y$229,SMALL(IF(($B$3=DATABASE!$F$3:$F$228),MATCH(ROW(DATABASE!$F$3:$F$228),ROW(DATABASE!$F$3:$F$228),0)),ROW('FILTERED DATA'!$M$3:O92)),MATCH('FILTERED DATA'!E$2,DATABASE!$B$2:$AA$2,0))</f>
        <v>SAKPDINJ189</v>
      </c>
      <c r="F92" t="e">
        <f t="array" ref="F92">INDEX(DATABASE!$B$3:$Y$229,SMALL(IF(($B$3=DATABASE!$F$3:$F$228),MATCH(ROW(DATABASE!$F$3:$F$228),ROW(DATABASE!$F$3:$F$228),0)),ROWS('FILTERED DATA'!$M$3:P92)),MATCH('FILTERED DATA'!F$2,DATABASE!$B$2:$AA$2,0))</f>
        <v>#NUM!</v>
      </c>
      <c r="G92" t="e">
        <f t="array" ref="G92">INDEX(DATABASE!$B$3:$Y$229,SMALL(IF(($B$3=DATABASE!$F$3:$F$228),MATCH(ROW(DATABASE!$F$3:$F$228),ROW(DATABASE!$F$3:$F$228),0)),ROWS('FILTERED DATA'!$M$3:Q92)),MATCH('FILTERED DATA'!G$2,DATABASE!$B$2:$AA$2,0))</f>
        <v>#NUM!</v>
      </c>
      <c r="H92" t="e">
        <f t="array" ref="H92">INDEX(DATABASE!$B$3:$Y$229,SMALL(IF(($B$3=DATABASE!$F$3:$F$228),MATCH(ROW(DATABASE!$F$3:$F$228),ROW(DATABASE!$F$3:$F$228),0)),ROWS('FILTERED DATA'!$M$3:R92)),MATCH('FILTERED DATA'!H$2,DATABASE!$B$2:$AA$2,0))</f>
        <v>#NUM!</v>
      </c>
      <c r="I92" t="e">
        <f t="array" ref="I92">INDEX(DATABASE!$B$3:$Y$229,SMALL(IF(($B$3=DATABASE!$F$3:$F$228),MATCH(ROW(DATABASE!$F$3:$F$228),ROW(DATABASE!$F$3:$F$228),0)),ROWS('FILTERED DATA'!$M$3:S92)),MATCH('FILTERED DATA'!I$2,DATABASE!$B$2:$AA$2,0))</f>
        <v>#NUM!</v>
      </c>
      <c r="J92" t="e">
        <f t="array" ref="J92">INDEX(DATABASE!$B$3:$Y$229,SMALL(IF(($B$3=DATABASE!$F$3:$F$228),MATCH(ROW(DATABASE!$F$3:$F$228),ROW(DATABASE!$F$3:$F$228),0)),ROWS('FILTERED DATA'!$M$3:T92)),MATCH('FILTERED DATA'!J$2,DATABASE!$B$2:$AA$2,0))</f>
        <v>#NUM!</v>
      </c>
      <c r="K92" t="e">
        <f t="array" ref="K92">INDEX(DATABASE!$B$3:$Y$229,SMALL(IF(($B$3=DATABASE!$F$3:$F$228),MATCH(ROW(DATABASE!$F$3:$F$228),ROW(DATABASE!$F$3:$F$228),0)),ROWS('FILTERED DATA'!$M$3:U92)),MATCH('FILTERED DATA'!K$2,DATABASE!$B$2:$AA$2,0))</f>
        <v>#NUM!</v>
      </c>
      <c r="L92" t="e">
        <f t="array" ref="L92">INDEX(DATABASE!$B$3:$Y$229,SMALL(IF(($B$3=DATABASE!$F$3:$F$228),MATCH(ROW(DATABASE!$F$3:$F$228),ROW(DATABASE!$F$3:$F$228),0)),ROWS('FILTERED DATA'!$M$3:V92)),MATCH('FILTERED DATA'!L$2,DATABASE!$B$2:$AA$2,0))</f>
        <v>#NUM!</v>
      </c>
      <c r="M92" t="e">
        <f t="array" ref="M92">INDEX(DATABASE!$B$3:$Y$229,SMALL(IF(($B$3=DATABASE!$F$3:$F$228),MATCH(ROW(DATABASE!$F$3:$F$228),ROW(DATABASE!$F$3:$F$228),0)),ROWS('FILTERED DATA'!$M$3:W92)),MATCH('FILTERED DATA'!M$2,DATABASE!$B$2:$AA$2,0))</f>
        <v>#NUM!</v>
      </c>
      <c r="N92" t="e">
        <f t="array" ref="N92">INDEX(DATABASE!$B$3:$Y$229,SMALL(IF(($B$3=DATABASE!$F$3:$F$228),MATCH(ROW(DATABASE!$F$3:$F$228),ROW(DATABASE!$F$3:$F$228),0)),ROWS('FILTERED DATA'!$M$3:X92)),MATCH('FILTERED DATA'!N$2,DATABASE!$B$2:$AA$2,0))</f>
        <v>#NUM!</v>
      </c>
      <c r="O92" t="e">
        <f t="array" ref="O92">INDEX(DATABASE!$B$3:$Y$229,SMALL(IF(($B$3=DATABASE!$F$3:$F$228),MATCH(ROW(DATABASE!$F$3:$F$228),ROW(DATABASE!$F$3:$F$228),0)),ROWS('FILTERED DATA'!$M$3:Y92)),MATCH('FILTERED DATA'!O$2,DATABASE!$B$2:$AA$2,0))</f>
        <v>#NUM!</v>
      </c>
      <c r="P92" t="e">
        <f t="array" ref="P92">INDEX(DATABASE!$B$3:$Y$229,SMALL(IF(($B$3=DATABASE!$F$3:$F$228),MATCH(ROW(DATABASE!$F$3:$F$228),ROW(DATABASE!$F$3:$F$228),0)),ROWS('FILTERED DATA'!$M$3:Z92)),MATCH('FILTERED DATA'!P$2,DATABASE!$B$2:$AA$2,0))</f>
        <v>#NUM!</v>
      </c>
      <c r="Q92" t="e">
        <f t="array" ref="Q92">INDEX(DATABASE!$B$3:$Y$229,SMALL(IF(($B$3=DATABASE!$F$3:$F$228),MATCH(ROW(DATABASE!$F$3:$F$228),ROW(DATABASE!$F$3:$F$228),0)),ROWS('FILTERED DATA'!$M$3:AA92)),MATCH('FILTERED DATA'!Q$2,DATABASE!$B$2:$AA$2,0))</f>
        <v>#NUM!</v>
      </c>
      <c r="R92" t="e">
        <f t="array" ref="R92">INDEX(DATABASE!$B$3:$Y$229,SMALL(IF(($B$3=DATABASE!$F$3:$F$228),MATCH(ROW(DATABASE!$F$3:$F$228),ROW(DATABASE!$F$3:$F$228),0)),ROWS('FILTERED DATA'!$M$3:AB92)),MATCH('FILTERED DATA'!R$2,DATABASE!$B$2:$AA$2,0))</f>
        <v>#NUM!</v>
      </c>
      <c r="S92" t="e">
        <f t="array" ref="S92">INDEX(DATABASE!$B$3:$Y$229,SMALL(IF(($B$3=DATABASE!$F$3:$F$228),MATCH(ROW(DATABASE!$F$3:$F$228),ROW(DATABASE!$F$3:$F$228),0)),ROWS('FILTERED DATA'!$M$3:AC92)),MATCH('FILTERED DATA'!S$2,DATABASE!$B$2:$AA$2,0))</f>
        <v>#NUM!</v>
      </c>
    </row>
    <row r="93" spans="3:19" x14ac:dyDescent="0.35">
      <c r="C93" t="e">
        <f t="array" ref="C93">INDEX(DATABASE!$B$3:$Y$229,SMALL(IF(($B$3=DATABASE!$F$3:$F$228),MATCH(ROW(DATABASE!$F$3:$F$228),ROW(DATABASE!$F$3:$F$228),0)),ROWS('FILTERED DATA'!$M$3:M93)),MATCH('FILTERED DATA'!C$2,DATABASE!$B$2:$AA$2,0))</f>
        <v>#NUM!</v>
      </c>
      <c r="D93" t="str">
        <f t="array" ref="D93">INDEX(DATABASE!$B$3:$Y$229,SMALL(IF(($B$3=DATABASE!$F$3:$F$228),MATCH(ROW(DATABASE!$F$3:$F$228),ROW(DATABASE!$F$3:$F$228),0)),ROW('FILTERED DATA'!$M$3:N93)),MATCH('FILTERED DATA'!D$2,DATABASE!$B$2:$AA$2,0))</f>
        <v>NYEBA JACOB</v>
      </c>
      <c r="E93" t="str">
        <f t="array" ref="E93">INDEX(DATABASE!$B$3:$Y$229,SMALL(IF(($B$3=DATABASE!$F$3:$F$228),MATCH(ROW(DATABASE!$F$3:$F$228),ROW(DATABASE!$F$3:$F$228),0)),ROW('FILTERED DATA'!$M$3:O93)),MATCH('FILTERED DATA'!E$2,DATABASE!$B$2:$AA$2,0))</f>
        <v>SAKPDINJ189</v>
      </c>
      <c r="F93" t="e">
        <f t="array" ref="F93">INDEX(DATABASE!$B$3:$Y$229,SMALL(IF(($B$3=DATABASE!$F$3:$F$228),MATCH(ROW(DATABASE!$F$3:$F$228),ROW(DATABASE!$F$3:$F$228),0)),ROWS('FILTERED DATA'!$M$3:P93)),MATCH('FILTERED DATA'!F$2,DATABASE!$B$2:$AA$2,0))</f>
        <v>#NUM!</v>
      </c>
      <c r="G93" t="e">
        <f t="array" ref="G93">INDEX(DATABASE!$B$3:$Y$229,SMALL(IF(($B$3=DATABASE!$F$3:$F$228),MATCH(ROW(DATABASE!$F$3:$F$228),ROW(DATABASE!$F$3:$F$228),0)),ROWS('FILTERED DATA'!$M$3:Q93)),MATCH('FILTERED DATA'!G$2,DATABASE!$B$2:$AA$2,0))</f>
        <v>#NUM!</v>
      </c>
      <c r="H93" t="e">
        <f t="array" ref="H93">INDEX(DATABASE!$B$3:$Y$229,SMALL(IF(($B$3=DATABASE!$F$3:$F$228),MATCH(ROW(DATABASE!$F$3:$F$228),ROW(DATABASE!$F$3:$F$228),0)),ROWS('FILTERED DATA'!$M$3:R93)),MATCH('FILTERED DATA'!H$2,DATABASE!$B$2:$AA$2,0))</f>
        <v>#NUM!</v>
      </c>
      <c r="I93" t="e">
        <f t="array" ref="I93">INDEX(DATABASE!$B$3:$Y$229,SMALL(IF(($B$3=DATABASE!$F$3:$F$228),MATCH(ROW(DATABASE!$F$3:$F$228),ROW(DATABASE!$F$3:$F$228),0)),ROWS('FILTERED DATA'!$M$3:S93)),MATCH('FILTERED DATA'!I$2,DATABASE!$B$2:$AA$2,0))</f>
        <v>#NUM!</v>
      </c>
      <c r="J93" t="e">
        <f t="array" ref="J93">INDEX(DATABASE!$B$3:$Y$229,SMALL(IF(($B$3=DATABASE!$F$3:$F$228),MATCH(ROW(DATABASE!$F$3:$F$228),ROW(DATABASE!$F$3:$F$228),0)),ROWS('FILTERED DATA'!$M$3:T93)),MATCH('FILTERED DATA'!J$2,DATABASE!$B$2:$AA$2,0))</f>
        <v>#NUM!</v>
      </c>
      <c r="K93" t="e">
        <f t="array" ref="K93">INDEX(DATABASE!$B$3:$Y$229,SMALL(IF(($B$3=DATABASE!$F$3:$F$228),MATCH(ROW(DATABASE!$F$3:$F$228),ROW(DATABASE!$F$3:$F$228),0)),ROWS('FILTERED DATA'!$M$3:U93)),MATCH('FILTERED DATA'!K$2,DATABASE!$B$2:$AA$2,0))</f>
        <v>#NUM!</v>
      </c>
      <c r="L93" t="e">
        <f t="array" ref="L93">INDEX(DATABASE!$B$3:$Y$229,SMALL(IF(($B$3=DATABASE!$F$3:$F$228),MATCH(ROW(DATABASE!$F$3:$F$228),ROW(DATABASE!$F$3:$F$228),0)),ROWS('FILTERED DATA'!$M$3:V93)),MATCH('FILTERED DATA'!L$2,DATABASE!$B$2:$AA$2,0))</f>
        <v>#NUM!</v>
      </c>
      <c r="M93" t="e">
        <f t="array" ref="M93">INDEX(DATABASE!$B$3:$Y$229,SMALL(IF(($B$3=DATABASE!$F$3:$F$228),MATCH(ROW(DATABASE!$F$3:$F$228),ROW(DATABASE!$F$3:$F$228),0)),ROWS('FILTERED DATA'!$M$3:W93)),MATCH('FILTERED DATA'!M$2,DATABASE!$B$2:$AA$2,0))</f>
        <v>#NUM!</v>
      </c>
      <c r="N93" t="e">
        <f t="array" ref="N93">INDEX(DATABASE!$B$3:$Y$229,SMALL(IF(($B$3=DATABASE!$F$3:$F$228),MATCH(ROW(DATABASE!$F$3:$F$228),ROW(DATABASE!$F$3:$F$228),0)),ROWS('FILTERED DATA'!$M$3:X93)),MATCH('FILTERED DATA'!N$2,DATABASE!$B$2:$AA$2,0))</f>
        <v>#NUM!</v>
      </c>
      <c r="O93" t="e">
        <f t="array" ref="O93">INDEX(DATABASE!$B$3:$Y$229,SMALL(IF(($B$3=DATABASE!$F$3:$F$228),MATCH(ROW(DATABASE!$F$3:$F$228),ROW(DATABASE!$F$3:$F$228),0)),ROWS('FILTERED DATA'!$M$3:Y93)),MATCH('FILTERED DATA'!O$2,DATABASE!$B$2:$AA$2,0))</f>
        <v>#NUM!</v>
      </c>
      <c r="P93" t="e">
        <f t="array" ref="P93">INDEX(DATABASE!$B$3:$Y$229,SMALL(IF(($B$3=DATABASE!$F$3:$F$228),MATCH(ROW(DATABASE!$F$3:$F$228),ROW(DATABASE!$F$3:$F$228),0)),ROWS('FILTERED DATA'!$M$3:Z93)),MATCH('FILTERED DATA'!P$2,DATABASE!$B$2:$AA$2,0))</f>
        <v>#NUM!</v>
      </c>
      <c r="Q93" t="e">
        <f t="array" ref="Q93">INDEX(DATABASE!$B$3:$Y$229,SMALL(IF(($B$3=DATABASE!$F$3:$F$228),MATCH(ROW(DATABASE!$F$3:$F$228),ROW(DATABASE!$F$3:$F$228),0)),ROWS('FILTERED DATA'!$M$3:AA93)),MATCH('FILTERED DATA'!Q$2,DATABASE!$B$2:$AA$2,0))</f>
        <v>#NUM!</v>
      </c>
      <c r="R93" t="e">
        <f t="array" ref="R93">INDEX(DATABASE!$B$3:$Y$229,SMALL(IF(($B$3=DATABASE!$F$3:$F$228),MATCH(ROW(DATABASE!$F$3:$F$228),ROW(DATABASE!$F$3:$F$228),0)),ROWS('FILTERED DATA'!$M$3:AB93)),MATCH('FILTERED DATA'!R$2,DATABASE!$B$2:$AA$2,0))</f>
        <v>#NUM!</v>
      </c>
      <c r="S93" t="e">
        <f t="array" ref="S93">INDEX(DATABASE!$B$3:$Y$229,SMALL(IF(($B$3=DATABASE!$F$3:$F$228),MATCH(ROW(DATABASE!$F$3:$F$228),ROW(DATABASE!$F$3:$F$228),0)),ROWS('FILTERED DATA'!$M$3:AC93)),MATCH('FILTERED DATA'!S$2,DATABASE!$B$2:$AA$2,0))</f>
        <v>#NUM!</v>
      </c>
    </row>
    <row r="94" spans="3:19" x14ac:dyDescent="0.35">
      <c r="C94" t="e">
        <f t="array" ref="C94">INDEX(DATABASE!$B$3:$Y$229,SMALL(IF(($B$3=DATABASE!$F$3:$F$228),MATCH(ROW(DATABASE!$F$3:$F$228),ROW(DATABASE!$F$3:$F$228),0)),ROWS('FILTERED DATA'!$M$3:M94)),MATCH('FILTERED DATA'!C$2,DATABASE!$B$2:$AA$2,0))</f>
        <v>#NUM!</v>
      </c>
      <c r="D94" t="str">
        <f t="array" ref="D94">INDEX(DATABASE!$B$3:$Y$229,SMALL(IF(($B$3=DATABASE!$F$3:$F$228),MATCH(ROW(DATABASE!$F$3:$F$228),ROW(DATABASE!$F$3:$F$228),0)),ROW('FILTERED DATA'!$M$3:N94)),MATCH('FILTERED DATA'!D$2,DATABASE!$B$2:$AA$2,0))</f>
        <v>NYEBA JACOB</v>
      </c>
      <c r="E94" t="str">
        <f t="array" ref="E94">INDEX(DATABASE!$B$3:$Y$229,SMALL(IF(($B$3=DATABASE!$F$3:$F$228),MATCH(ROW(DATABASE!$F$3:$F$228),ROW(DATABASE!$F$3:$F$228),0)),ROW('FILTERED DATA'!$M$3:O94)),MATCH('FILTERED DATA'!E$2,DATABASE!$B$2:$AA$2,0))</f>
        <v>SAKPDINJ189</v>
      </c>
      <c r="F94" t="e">
        <f t="array" ref="F94">INDEX(DATABASE!$B$3:$Y$229,SMALL(IF(($B$3=DATABASE!$F$3:$F$228),MATCH(ROW(DATABASE!$F$3:$F$228),ROW(DATABASE!$F$3:$F$228),0)),ROWS('FILTERED DATA'!$M$3:P94)),MATCH('FILTERED DATA'!F$2,DATABASE!$B$2:$AA$2,0))</f>
        <v>#NUM!</v>
      </c>
      <c r="G94" t="e">
        <f t="array" ref="G94">INDEX(DATABASE!$B$3:$Y$229,SMALL(IF(($B$3=DATABASE!$F$3:$F$228),MATCH(ROW(DATABASE!$F$3:$F$228),ROW(DATABASE!$F$3:$F$228),0)),ROWS('FILTERED DATA'!$M$3:Q94)),MATCH('FILTERED DATA'!G$2,DATABASE!$B$2:$AA$2,0))</f>
        <v>#NUM!</v>
      </c>
      <c r="H94" t="e">
        <f t="array" ref="H94">INDEX(DATABASE!$B$3:$Y$229,SMALL(IF(($B$3=DATABASE!$F$3:$F$228),MATCH(ROW(DATABASE!$F$3:$F$228),ROW(DATABASE!$F$3:$F$228),0)),ROWS('FILTERED DATA'!$M$3:R94)),MATCH('FILTERED DATA'!H$2,DATABASE!$B$2:$AA$2,0))</f>
        <v>#NUM!</v>
      </c>
      <c r="I94" t="e">
        <f t="array" ref="I94">INDEX(DATABASE!$B$3:$Y$229,SMALL(IF(($B$3=DATABASE!$F$3:$F$228),MATCH(ROW(DATABASE!$F$3:$F$228),ROW(DATABASE!$F$3:$F$228),0)),ROWS('FILTERED DATA'!$M$3:S94)),MATCH('FILTERED DATA'!I$2,DATABASE!$B$2:$AA$2,0))</f>
        <v>#NUM!</v>
      </c>
      <c r="J94" t="e">
        <f t="array" ref="J94">INDEX(DATABASE!$B$3:$Y$229,SMALL(IF(($B$3=DATABASE!$F$3:$F$228),MATCH(ROW(DATABASE!$F$3:$F$228),ROW(DATABASE!$F$3:$F$228),0)),ROWS('FILTERED DATA'!$M$3:T94)),MATCH('FILTERED DATA'!J$2,DATABASE!$B$2:$AA$2,0))</f>
        <v>#NUM!</v>
      </c>
      <c r="K94" t="e">
        <f t="array" ref="K94">INDEX(DATABASE!$B$3:$Y$229,SMALL(IF(($B$3=DATABASE!$F$3:$F$228),MATCH(ROW(DATABASE!$F$3:$F$228),ROW(DATABASE!$F$3:$F$228),0)),ROWS('FILTERED DATA'!$M$3:U94)),MATCH('FILTERED DATA'!K$2,DATABASE!$B$2:$AA$2,0))</f>
        <v>#NUM!</v>
      </c>
      <c r="L94" t="e">
        <f t="array" ref="L94">INDEX(DATABASE!$B$3:$Y$229,SMALL(IF(($B$3=DATABASE!$F$3:$F$228),MATCH(ROW(DATABASE!$F$3:$F$228),ROW(DATABASE!$F$3:$F$228),0)),ROWS('FILTERED DATA'!$M$3:V94)),MATCH('FILTERED DATA'!L$2,DATABASE!$B$2:$AA$2,0))</f>
        <v>#NUM!</v>
      </c>
      <c r="M94" t="e">
        <f t="array" ref="M94">INDEX(DATABASE!$B$3:$Y$229,SMALL(IF(($B$3=DATABASE!$F$3:$F$228),MATCH(ROW(DATABASE!$F$3:$F$228),ROW(DATABASE!$F$3:$F$228),0)),ROWS('FILTERED DATA'!$M$3:W94)),MATCH('FILTERED DATA'!M$2,DATABASE!$B$2:$AA$2,0))</f>
        <v>#NUM!</v>
      </c>
      <c r="N94" t="e">
        <f t="array" ref="N94">INDEX(DATABASE!$B$3:$Y$229,SMALL(IF(($B$3=DATABASE!$F$3:$F$228),MATCH(ROW(DATABASE!$F$3:$F$228),ROW(DATABASE!$F$3:$F$228),0)),ROWS('FILTERED DATA'!$M$3:X94)),MATCH('FILTERED DATA'!N$2,DATABASE!$B$2:$AA$2,0))</f>
        <v>#NUM!</v>
      </c>
      <c r="O94" t="e">
        <f t="array" ref="O94">INDEX(DATABASE!$B$3:$Y$229,SMALL(IF(($B$3=DATABASE!$F$3:$F$228),MATCH(ROW(DATABASE!$F$3:$F$228),ROW(DATABASE!$F$3:$F$228),0)),ROWS('FILTERED DATA'!$M$3:Y94)),MATCH('FILTERED DATA'!O$2,DATABASE!$B$2:$AA$2,0))</f>
        <v>#NUM!</v>
      </c>
      <c r="P94" t="e">
        <f t="array" ref="P94">INDEX(DATABASE!$B$3:$Y$229,SMALL(IF(($B$3=DATABASE!$F$3:$F$228),MATCH(ROW(DATABASE!$F$3:$F$228),ROW(DATABASE!$F$3:$F$228),0)),ROWS('FILTERED DATA'!$M$3:Z94)),MATCH('FILTERED DATA'!P$2,DATABASE!$B$2:$AA$2,0))</f>
        <v>#NUM!</v>
      </c>
      <c r="Q94" t="e">
        <f t="array" ref="Q94">INDEX(DATABASE!$B$3:$Y$229,SMALL(IF(($B$3=DATABASE!$F$3:$F$228),MATCH(ROW(DATABASE!$F$3:$F$228),ROW(DATABASE!$F$3:$F$228),0)),ROWS('FILTERED DATA'!$M$3:AA94)),MATCH('FILTERED DATA'!Q$2,DATABASE!$B$2:$AA$2,0))</f>
        <v>#NUM!</v>
      </c>
      <c r="R94" t="e">
        <f t="array" ref="R94">INDEX(DATABASE!$B$3:$Y$229,SMALL(IF(($B$3=DATABASE!$F$3:$F$228),MATCH(ROW(DATABASE!$F$3:$F$228),ROW(DATABASE!$F$3:$F$228),0)),ROWS('FILTERED DATA'!$M$3:AB94)),MATCH('FILTERED DATA'!R$2,DATABASE!$B$2:$AA$2,0))</f>
        <v>#NUM!</v>
      </c>
      <c r="S94" t="e">
        <f t="array" ref="S94">INDEX(DATABASE!$B$3:$Y$229,SMALL(IF(($B$3=DATABASE!$F$3:$F$228),MATCH(ROW(DATABASE!$F$3:$F$228),ROW(DATABASE!$F$3:$F$228),0)),ROWS('FILTERED DATA'!$M$3:AC94)),MATCH('FILTERED DATA'!S$2,DATABASE!$B$2:$AA$2,0))</f>
        <v>#NUM!</v>
      </c>
    </row>
    <row r="95" spans="3:19" x14ac:dyDescent="0.35">
      <c r="C95" t="e">
        <f t="array" ref="C95">INDEX(DATABASE!$B$3:$Y$229,SMALL(IF(($B$3=DATABASE!$F$3:$F$228),MATCH(ROW(DATABASE!$F$3:$F$228),ROW(DATABASE!$F$3:$F$228),0)),ROWS('FILTERED DATA'!$M$3:M95)),MATCH('FILTERED DATA'!C$2,DATABASE!$B$2:$AA$2,0))</f>
        <v>#NUM!</v>
      </c>
      <c r="D95" t="str">
        <f t="array" ref="D95">INDEX(DATABASE!$B$3:$Y$229,SMALL(IF(($B$3=DATABASE!$F$3:$F$228),MATCH(ROW(DATABASE!$F$3:$F$228),ROW(DATABASE!$F$3:$F$228),0)),ROW('FILTERED DATA'!$M$3:N95)),MATCH('FILTERED DATA'!D$2,DATABASE!$B$2:$AA$2,0))</f>
        <v>NYEBA JACOB</v>
      </c>
      <c r="E95" t="str">
        <f t="array" ref="E95">INDEX(DATABASE!$B$3:$Y$229,SMALL(IF(($B$3=DATABASE!$F$3:$F$228),MATCH(ROW(DATABASE!$F$3:$F$228),ROW(DATABASE!$F$3:$F$228),0)),ROW('FILTERED DATA'!$M$3:O95)),MATCH('FILTERED DATA'!E$2,DATABASE!$B$2:$AA$2,0))</f>
        <v>SAKPDINJ189</v>
      </c>
      <c r="F95" t="e">
        <f t="array" ref="F95">INDEX(DATABASE!$B$3:$Y$229,SMALL(IF(($B$3=DATABASE!$F$3:$F$228),MATCH(ROW(DATABASE!$F$3:$F$228),ROW(DATABASE!$F$3:$F$228),0)),ROWS('FILTERED DATA'!$M$3:P95)),MATCH('FILTERED DATA'!F$2,DATABASE!$B$2:$AA$2,0))</f>
        <v>#NUM!</v>
      </c>
      <c r="G95" t="e">
        <f t="array" ref="G95">INDEX(DATABASE!$B$3:$Y$229,SMALL(IF(($B$3=DATABASE!$F$3:$F$228),MATCH(ROW(DATABASE!$F$3:$F$228),ROW(DATABASE!$F$3:$F$228),0)),ROWS('FILTERED DATA'!$M$3:Q95)),MATCH('FILTERED DATA'!G$2,DATABASE!$B$2:$AA$2,0))</f>
        <v>#NUM!</v>
      </c>
      <c r="H95" t="e">
        <f t="array" ref="H95">INDEX(DATABASE!$B$3:$Y$229,SMALL(IF(($B$3=DATABASE!$F$3:$F$228),MATCH(ROW(DATABASE!$F$3:$F$228),ROW(DATABASE!$F$3:$F$228),0)),ROWS('FILTERED DATA'!$M$3:R95)),MATCH('FILTERED DATA'!H$2,DATABASE!$B$2:$AA$2,0))</f>
        <v>#NUM!</v>
      </c>
      <c r="I95" t="e">
        <f t="array" ref="I95">INDEX(DATABASE!$B$3:$Y$229,SMALL(IF(($B$3=DATABASE!$F$3:$F$228),MATCH(ROW(DATABASE!$F$3:$F$228),ROW(DATABASE!$F$3:$F$228),0)),ROWS('FILTERED DATA'!$M$3:S95)),MATCH('FILTERED DATA'!I$2,DATABASE!$B$2:$AA$2,0))</f>
        <v>#NUM!</v>
      </c>
      <c r="J95" t="e">
        <f t="array" ref="J95">INDEX(DATABASE!$B$3:$Y$229,SMALL(IF(($B$3=DATABASE!$F$3:$F$228),MATCH(ROW(DATABASE!$F$3:$F$228),ROW(DATABASE!$F$3:$F$228),0)),ROWS('FILTERED DATA'!$M$3:T95)),MATCH('FILTERED DATA'!J$2,DATABASE!$B$2:$AA$2,0))</f>
        <v>#NUM!</v>
      </c>
      <c r="K95" t="e">
        <f t="array" ref="K95">INDEX(DATABASE!$B$3:$Y$229,SMALL(IF(($B$3=DATABASE!$F$3:$F$228),MATCH(ROW(DATABASE!$F$3:$F$228),ROW(DATABASE!$F$3:$F$228),0)),ROWS('FILTERED DATA'!$M$3:U95)),MATCH('FILTERED DATA'!K$2,DATABASE!$B$2:$AA$2,0))</f>
        <v>#NUM!</v>
      </c>
      <c r="L95" t="e">
        <f t="array" ref="L95">INDEX(DATABASE!$B$3:$Y$229,SMALL(IF(($B$3=DATABASE!$F$3:$F$228),MATCH(ROW(DATABASE!$F$3:$F$228),ROW(DATABASE!$F$3:$F$228),0)),ROWS('FILTERED DATA'!$M$3:V95)),MATCH('FILTERED DATA'!L$2,DATABASE!$B$2:$AA$2,0))</f>
        <v>#NUM!</v>
      </c>
      <c r="M95" t="e">
        <f t="array" ref="M95">INDEX(DATABASE!$B$3:$Y$229,SMALL(IF(($B$3=DATABASE!$F$3:$F$228),MATCH(ROW(DATABASE!$F$3:$F$228),ROW(DATABASE!$F$3:$F$228),0)),ROWS('FILTERED DATA'!$M$3:W95)),MATCH('FILTERED DATA'!M$2,DATABASE!$B$2:$AA$2,0))</f>
        <v>#NUM!</v>
      </c>
      <c r="N95" t="e">
        <f t="array" ref="N95">INDEX(DATABASE!$B$3:$Y$229,SMALL(IF(($B$3=DATABASE!$F$3:$F$228),MATCH(ROW(DATABASE!$F$3:$F$228),ROW(DATABASE!$F$3:$F$228),0)),ROWS('FILTERED DATA'!$M$3:X95)),MATCH('FILTERED DATA'!N$2,DATABASE!$B$2:$AA$2,0))</f>
        <v>#NUM!</v>
      </c>
      <c r="O95" t="e">
        <f t="array" ref="O95">INDEX(DATABASE!$B$3:$Y$229,SMALL(IF(($B$3=DATABASE!$F$3:$F$228),MATCH(ROW(DATABASE!$F$3:$F$228),ROW(DATABASE!$F$3:$F$228),0)),ROWS('FILTERED DATA'!$M$3:Y95)),MATCH('FILTERED DATA'!O$2,DATABASE!$B$2:$AA$2,0))</f>
        <v>#NUM!</v>
      </c>
      <c r="P95" t="e">
        <f t="array" ref="P95">INDEX(DATABASE!$B$3:$Y$229,SMALL(IF(($B$3=DATABASE!$F$3:$F$228),MATCH(ROW(DATABASE!$F$3:$F$228),ROW(DATABASE!$F$3:$F$228),0)),ROWS('FILTERED DATA'!$M$3:Z95)),MATCH('FILTERED DATA'!P$2,DATABASE!$B$2:$AA$2,0))</f>
        <v>#NUM!</v>
      </c>
      <c r="Q95" t="e">
        <f t="array" ref="Q95">INDEX(DATABASE!$B$3:$Y$229,SMALL(IF(($B$3=DATABASE!$F$3:$F$228),MATCH(ROW(DATABASE!$F$3:$F$228),ROW(DATABASE!$F$3:$F$228),0)),ROWS('FILTERED DATA'!$M$3:AA95)),MATCH('FILTERED DATA'!Q$2,DATABASE!$B$2:$AA$2,0))</f>
        <v>#NUM!</v>
      </c>
      <c r="R95" t="e">
        <f t="array" ref="R95">INDEX(DATABASE!$B$3:$Y$229,SMALL(IF(($B$3=DATABASE!$F$3:$F$228),MATCH(ROW(DATABASE!$F$3:$F$228),ROW(DATABASE!$F$3:$F$228),0)),ROWS('FILTERED DATA'!$M$3:AB95)),MATCH('FILTERED DATA'!R$2,DATABASE!$B$2:$AA$2,0))</f>
        <v>#NUM!</v>
      </c>
      <c r="S95" t="e">
        <f t="array" ref="S95">INDEX(DATABASE!$B$3:$Y$229,SMALL(IF(($B$3=DATABASE!$F$3:$F$228),MATCH(ROW(DATABASE!$F$3:$F$228),ROW(DATABASE!$F$3:$F$228),0)),ROWS('FILTERED DATA'!$M$3:AC95)),MATCH('FILTERED DATA'!S$2,DATABASE!$B$2:$AA$2,0))</f>
        <v>#NUM!</v>
      </c>
    </row>
    <row r="96" spans="3:19" x14ac:dyDescent="0.35">
      <c r="C96" t="e">
        <f t="array" ref="C96">INDEX(DATABASE!$B$3:$Y$229,SMALL(IF(($B$3=DATABASE!$F$3:$F$228),MATCH(ROW(DATABASE!$F$3:$F$228),ROW(DATABASE!$F$3:$F$228),0)),ROWS('FILTERED DATA'!$M$3:M96)),MATCH('FILTERED DATA'!C$2,DATABASE!$B$2:$AA$2,0))</f>
        <v>#NUM!</v>
      </c>
      <c r="D96" t="str">
        <f t="array" ref="D96">INDEX(DATABASE!$B$3:$Y$229,SMALL(IF(($B$3=DATABASE!$F$3:$F$228),MATCH(ROW(DATABASE!$F$3:$F$228),ROW(DATABASE!$F$3:$F$228),0)),ROW('FILTERED DATA'!$M$3:N96)),MATCH('FILTERED DATA'!D$2,DATABASE!$B$2:$AA$2,0))</f>
        <v>NYEBA JACOB</v>
      </c>
      <c r="E96" t="str">
        <f t="array" ref="E96">INDEX(DATABASE!$B$3:$Y$229,SMALL(IF(($B$3=DATABASE!$F$3:$F$228),MATCH(ROW(DATABASE!$F$3:$F$228),ROW(DATABASE!$F$3:$F$228),0)),ROW('FILTERED DATA'!$M$3:O96)),MATCH('FILTERED DATA'!E$2,DATABASE!$B$2:$AA$2,0))</f>
        <v>SAKPDINJ189</v>
      </c>
      <c r="F96" t="e">
        <f t="array" ref="F96">INDEX(DATABASE!$B$3:$Y$229,SMALL(IF(($B$3=DATABASE!$F$3:$F$228),MATCH(ROW(DATABASE!$F$3:$F$228),ROW(DATABASE!$F$3:$F$228),0)),ROWS('FILTERED DATA'!$M$3:P96)),MATCH('FILTERED DATA'!F$2,DATABASE!$B$2:$AA$2,0))</f>
        <v>#NUM!</v>
      </c>
      <c r="G96" t="e">
        <f t="array" ref="G96">INDEX(DATABASE!$B$3:$Y$229,SMALL(IF(($B$3=DATABASE!$F$3:$F$228),MATCH(ROW(DATABASE!$F$3:$F$228),ROW(DATABASE!$F$3:$F$228),0)),ROWS('FILTERED DATA'!$M$3:Q96)),MATCH('FILTERED DATA'!G$2,DATABASE!$B$2:$AA$2,0))</f>
        <v>#NUM!</v>
      </c>
      <c r="H96" t="e">
        <f t="array" ref="H96">INDEX(DATABASE!$B$3:$Y$229,SMALL(IF(($B$3=DATABASE!$F$3:$F$228),MATCH(ROW(DATABASE!$F$3:$F$228),ROW(DATABASE!$F$3:$F$228),0)),ROWS('FILTERED DATA'!$M$3:R96)),MATCH('FILTERED DATA'!H$2,DATABASE!$B$2:$AA$2,0))</f>
        <v>#NUM!</v>
      </c>
      <c r="I96" t="e">
        <f t="array" ref="I96">INDEX(DATABASE!$B$3:$Y$229,SMALL(IF(($B$3=DATABASE!$F$3:$F$228),MATCH(ROW(DATABASE!$F$3:$F$228),ROW(DATABASE!$F$3:$F$228),0)),ROWS('FILTERED DATA'!$M$3:S96)),MATCH('FILTERED DATA'!I$2,DATABASE!$B$2:$AA$2,0))</f>
        <v>#NUM!</v>
      </c>
      <c r="J96" t="e">
        <f t="array" ref="J96">INDEX(DATABASE!$B$3:$Y$229,SMALL(IF(($B$3=DATABASE!$F$3:$F$228),MATCH(ROW(DATABASE!$F$3:$F$228),ROW(DATABASE!$F$3:$F$228),0)),ROWS('FILTERED DATA'!$M$3:T96)),MATCH('FILTERED DATA'!J$2,DATABASE!$B$2:$AA$2,0))</f>
        <v>#NUM!</v>
      </c>
      <c r="K96" t="e">
        <f t="array" ref="K96">INDEX(DATABASE!$B$3:$Y$229,SMALL(IF(($B$3=DATABASE!$F$3:$F$228),MATCH(ROW(DATABASE!$F$3:$F$228),ROW(DATABASE!$F$3:$F$228),0)),ROWS('FILTERED DATA'!$M$3:U96)),MATCH('FILTERED DATA'!K$2,DATABASE!$B$2:$AA$2,0))</f>
        <v>#NUM!</v>
      </c>
      <c r="L96" t="e">
        <f t="array" ref="L96">INDEX(DATABASE!$B$3:$Y$229,SMALL(IF(($B$3=DATABASE!$F$3:$F$228),MATCH(ROW(DATABASE!$F$3:$F$228),ROW(DATABASE!$F$3:$F$228),0)),ROWS('FILTERED DATA'!$M$3:V96)),MATCH('FILTERED DATA'!L$2,DATABASE!$B$2:$AA$2,0))</f>
        <v>#NUM!</v>
      </c>
      <c r="M96" t="e">
        <f t="array" ref="M96">INDEX(DATABASE!$B$3:$Y$229,SMALL(IF(($B$3=DATABASE!$F$3:$F$228),MATCH(ROW(DATABASE!$F$3:$F$228),ROW(DATABASE!$F$3:$F$228),0)),ROWS('FILTERED DATA'!$M$3:W96)),MATCH('FILTERED DATA'!M$2,DATABASE!$B$2:$AA$2,0))</f>
        <v>#NUM!</v>
      </c>
      <c r="N96" t="e">
        <f t="array" ref="N96">INDEX(DATABASE!$B$3:$Y$229,SMALL(IF(($B$3=DATABASE!$F$3:$F$228),MATCH(ROW(DATABASE!$F$3:$F$228),ROW(DATABASE!$F$3:$F$228),0)),ROWS('FILTERED DATA'!$M$3:X96)),MATCH('FILTERED DATA'!N$2,DATABASE!$B$2:$AA$2,0))</f>
        <v>#NUM!</v>
      </c>
      <c r="O96" t="e">
        <f t="array" ref="O96">INDEX(DATABASE!$B$3:$Y$229,SMALL(IF(($B$3=DATABASE!$F$3:$F$228),MATCH(ROW(DATABASE!$F$3:$F$228),ROW(DATABASE!$F$3:$F$228),0)),ROWS('FILTERED DATA'!$M$3:Y96)),MATCH('FILTERED DATA'!O$2,DATABASE!$B$2:$AA$2,0))</f>
        <v>#NUM!</v>
      </c>
      <c r="P96" t="e">
        <f t="array" ref="P96">INDEX(DATABASE!$B$3:$Y$229,SMALL(IF(($B$3=DATABASE!$F$3:$F$228),MATCH(ROW(DATABASE!$F$3:$F$228),ROW(DATABASE!$F$3:$F$228),0)),ROWS('FILTERED DATA'!$M$3:Z96)),MATCH('FILTERED DATA'!P$2,DATABASE!$B$2:$AA$2,0))</f>
        <v>#NUM!</v>
      </c>
      <c r="Q96" t="e">
        <f t="array" ref="Q96">INDEX(DATABASE!$B$3:$Y$229,SMALL(IF(($B$3=DATABASE!$F$3:$F$228),MATCH(ROW(DATABASE!$F$3:$F$228),ROW(DATABASE!$F$3:$F$228),0)),ROWS('FILTERED DATA'!$M$3:AA96)),MATCH('FILTERED DATA'!Q$2,DATABASE!$B$2:$AA$2,0))</f>
        <v>#NUM!</v>
      </c>
      <c r="R96" t="e">
        <f t="array" ref="R96">INDEX(DATABASE!$B$3:$Y$229,SMALL(IF(($B$3=DATABASE!$F$3:$F$228),MATCH(ROW(DATABASE!$F$3:$F$228),ROW(DATABASE!$F$3:$F$228),0)),ROWS('FILTERED DATA'!$M$3:AB96)),MATCH('FILTERED DATA'!R$2,DATABASE!$B$2:$AA$2,0))</f>
        <v>#NUM!</v>
      </c>
      <c r="S96" t="e">
        <f t="array" ref="S96">INDEX(DATABASE!$B$3:$Y$229,SMALL(IF(($B$3=DATABASE!$F$3:$F$228),MATCH(ROW(DATABASE!$F$3:$F$228),ROW(DATABASE!$F$3:$F$228),0)),ROWS('FILTERED DATA'!$M$3:AC96)),MATCH('FILTERED DATA'!S$2,DATABASE!$B$2:$AA$2,0))</f>
        <v>#NUM!</v>
      </c>
    </row>
    <row r="97" spans="3:19" x14ac:dyDescent="0.35">
      <c r="C97" t="e">
        <f t="array" ref="C97">INDEX(DATABASE!$B$3:$Y$229,SMALL(IF(($B$3=DATABASE!$F$3:$F$228),MATCH(ROW(DATABASE!$F$3:$F$228),ROW(DATABASE!$F$3:$F$228),0)),ROWS('FILTERED DATA'!$M$3:M97)),MATCH('FILTERED DATA'!C$2,DATABASE!$B$2:$AA$2,0))</f>
        <v>#NUM!</v>
      </c>
      <c r="D97" t="str">
        <f t="array" ref="D97">INDEX(DATABASE!$B$3:$Y$229,SMALL(IF(($B$3=DATABASE!$F$3:$F$228),MATCH(ROW(DATABASE!$F$3:$F$228),ROW(DATABASE!$F$3:$F$228),0)),ROW('FILTERED DATA'!$M$3:N97)),MATCH('FILTERED DATA'!D$2,DATABASE!$B$2:$AA$2,0))</f>
        <v>NYEBA JACOB</v>
      </c>
      <c r="E97" t="str">
        <f t="array" ref="E97">INDEX(DATABASE!$B$3:$Y$229,SMALL(IF(($B$3=DATABASE!$F$3:$F$228),MATCH(ROW(DATABASE!$F$3:$F$228),ROW(DATABASE!$F$3:$F$228),0)),ROW('FILTERED DATA'!$M$3:O97)),MATCH('FILTERED DATA'!E$2,DATABASE!$B$2:$AA$2,0))</f>
        <v>SAKPDINJ189</v>
      </c>
      <c r="F97" t="e">
        <f t="array" ref="F97">INDEX(DATABASE!$B$3:$Y$229,SMALL(IF(($B$3=DATABASE!$F$3:$F$228),MATCH(ROW(DATABASE!$F$3:$F$228),ROW(DATABASE!$F$3:$F$228),0)),ROWS('FILTERED DATA'!$M$3:P97)),MATCH('FILTERED DATA'!F$2,DATABASE!$B$2:$AA$2,0))</f>
        <v>#NUM!</v>
      </c>
      <c r="G97" t="e">
        <f t="array" ref="G97">INDEX(DATABASE!$B$3:$Y$229,SMALL(IF(($B$3=DATABASE!$F$3:$F$228),MATCH(ROW(DATABASE!$F$3:$F$228),ROW(DATABASE!$F$3:$F$228),0)),ROWS('FILTERED DATA'!$M$3:Q97)),MATCH('FILTERED DATA'!G$2,DATABASE!$B$2:$AA$2,0))</f>
        <v>#NUM!</v>
      </c>
      <c r="H97" t="e">
        <f t="array" ref="H97">INDEX(DATABASE!$B$3:$Y$229,SMALL(IF(($B$3=DATABASE!$F$3:$F$228),MATCH(ROW(DATABASE!$F$3:$F$228),ROW(DATABASE!$F$3:$F$228),0)),ROWS('FILTERED DATA'!$M$3:R97)),MATCH('FILTERED DATA'!H$2,DATABASE!$B$2:$AA$2,0))</f>
        <v>#NUM!</v>
      </c>
      <c r="I97" t="e">
        <f t="array" ref="I97">INDEX(DATABASE!$B$3:$Y$229,SMALL(IF(($B$3=DATABASE!$F$3:$F$228),MATCH(ROW(DATABASE!$F$3:$F$228),ROW(DATABASE!$F$3:$F$228),0)),ROWS('FILTERED DATA'!$M$3:S97)),MATCH('FILTERED DATA'!I$2,DATABASE!$B$2:$AA$2,0))</f>
        <v>#NUM!</v>
      </c>
      <c r="J97" t="e">
        <f t="array" ref="J97">INDEX(DATABASE!$B$3:$Y$229,SMALL(IF(($B$3=DATABASE!$F$3:$F$228),MATCH(ROW(DATABASE!$F$3:$F$228),ROW(DATABASE!$F$3:$F$228),0)),ROWS('FILTERED DATA'!$M$3:T97)),MATCH('FILTERED DATA'!J$2,DATABASE!$B$2:$AA$2,0))</f>
        <v>#NUM!</v>
      </c>
      <c r="K97" t="e">
        <f t="array" ref="K97">INDEX(DATABASE!$B$3:$Y$229,SMALL(IF(($B$3=DATABASE!$F$3:$F$228),MATCH(ROW(DATABASE!$F$3:$F$228),ROW(DATABASE!$F$3:$F$228),0)),ROWS('FILTERED DATA'!$M$3:U97)),MATCH('FILTERED DATA'!K$2,DATABASE!$B$2:$AA$2,0))</f>
        <v>#NUM!</v>
      </c>
      <c r="L97" t="e">
        <f t="array" ref="L97">INDEX(DATABASE!$B$3:$Y$229,SMALL(IF(($B$3=DATABASE!$F$3:$F$228),MATCH(ROW(DATABASE!$F$3:$F$228),ROW(DATABASE!$F$3:$F$228),0)),ROWS('FILTERED DATA'!$M$3:V97)),MATCH('FILTERED DATA'!L$2,DATABASE!$B$2:$AA$2,0))</f>
        <v>#NUM!</v>
      </c>
      <c r="M97" t="e">
        <f t="array" ref="M97">INDEX(DATABASE!$B$3:$Y$229,SMALL(IF(($B$3=DATABASE!$F$3:$F$228),MATCH(ROW(DATABASE!$F$3:$F$228),ROW(DATABASE!$F$3:$F$228),0)),ROWS('FILTERED DATA'!$M$3:W97)),MATCH('FILTERED DATA'!M$2,DATABASE!$B$2:$AA$2,0))</f>
        <v>#NUM!</v>
      </c>
      <c r="N97" t="e">
        <f t="array" ref="N97">INDEX(DATABASE!$B$3:$Y$229,SMALL(IF(($B$3=DATABASE!$F$3:$F$228),MATCH(ROW(DATABASE!$F$3:$F$228),ROW(DATABASE!$F$3:$F$228),0)),ROWS('FILTERED DATA'!$M$3:X97)),MATCH('FILTERED DATA'!N$2,DATABASE!$B$2:$AA$2,0))</f>
        <v>#NUM!</v>
      </c>
      <c r="O97" t="e">
        <f t="array" ref="O97">INDEX(DATABASE!$B$3:$Y$229,SMALL(IF(($B$3=DATABASE!$F$3:$F$228),MATCH(ROW(DATABASE!$F$3:$F$228),ROW(DATABASE!$F$3:$F$228),0)),ROWS('FILTERED DATA'!$M$3:Y97)),MATCH('FILTERED DATA'!O$2,DATABASE!$B$2:$AA$2,0))</f>
        <v>#NUM!</v>
      </c>
      <c r="P97" t="e">
        <f t="array" ref="P97">INDEX(DATABASE!$B$3:$Y$229,SMALL(IF(($B$3=DATABASE!$F$3:$F$228),MATCH(ROW(DATABASE!$F$3:$F$228),ROW(DATABASE!$F$3:$F$228),0)),ROWS('FILTERED DATA'!$M$3:Z97)),MATCH('FILTERED DATA'!P$2,DATABASE!$B$2:$AA$2,0))</f>
        <v>#NUM!</v>
      </c>
      <c r="Q97" t="e">
        <f t="array" ref="Q97">INDEX(DATABASE!$B$3:$Y$229,SMALL(IF(($B$3=DATABASE!$F$3:$F$228),MATCH(ROW(DATABASE!$F$3:$F$228),ROW(DATABASE!$F$3:$F$228),0)),ROWS('FILTERED DATA'!$M$3:AA97)),MATCH('FILTERED DATA'!Q$2,DATABASE!$B$2:$AA$2,0))</f>
        <v>#NUM!</v>
      </c>
      <c r="R97" t="e">
        <f t="array" ref="R97">INDEX(DATABASE!$B$3:$Y$229,SMALL(IF(($B$3=DATABASE!$F$3:$F$228),MATCH(ROW(DATABASE!$F$3:$F$228),ROW(DATABASE!$F$3:$F$228),0)),ROWS('FILTERED DATA'!$M$3:AB97)),MATCH('FILTERED DATA'!R$2,DATABASE!$B$2:$AA$2,0))</f>
        <v>#NUM!</v>
      </c>
      <c r="S97" t="e">
        <f t="array" ref="S97">INDEX(DATABASE!$B$3:$Y$229,SMALL(IF(($B$3=DATABASE!$F$3:$F$228),MATCH(ROW(DATABASE!$F$3:$F$228),ROW(DATABASE!$F$3:$F$228),0)),ROWS('FILTERED DATA'!$M$3:AC97)),MATCH('FILTERED DATA'!S$2,DATABASE!$B$2:$AA$2,0))</f>
        <v>#NUM!</v>
      </c>
    </row>
    <row r="98" spans="3:19" x14ac:dyDescent="0.35">
      <c r="C98" t="e">
        <f t="array" ref="C98">INDEX(DATABASE!$B$3:$Y$229,SMALL(IF(($B$3=DATABASE!$F$3:$F$228),MATCH(ROW(DATABASE!$F$3:$F$228),ROW(DATABASE!$F$3:$F$228),0)),ROWS('FILTERED DATA'!$M$3:M98)),MATCH('FILTERED DATA'!C$2,DATABASE!$B$2:$AA$2,0))</f>
        <v>#NUM!</v>
      </c>
      <c r="D98" t="str">
        <f t="array" ref="D98">INDEX(DATABASE!$B$3:$Y$229,SMALL(IF(($B$3=DATABASE!$F$3:$F$228),MATCH(ROW(DATABASE!$F$3:$F$228),ROW(DATABASE!$F$3:$F$228),0)),ROW('FILTERED DATA'!$M$3:N98)),MATCH('FILTERED DATA'!D$2,DATABASE!$B$2:$AA$2,0))</f>
        <v>NYEBA JACOB</v>
      </c>
      <c r="E98" t="str">
        <f t="array" ref="E98">INDEX(DATABASE!$B$3:$Y$229,SMALL(IF(($B$3=DATABASE!$F$3:$F$228),MATCH(ROW(DATABASE!$F$3:$F$228),ROW(DATABASE!$F$3:$F$228),0)),ROW('FILTERED DATA'!$M$3:O98)),MATCH('FILTERED DATA'!E$2,DATABASE!$B$2:$AA$2,0))</f>
        <v>SAKPDINJ189</v>
      </c>
      <c r="F98" t="e">
        <f t="array" ref="F98">INDEX(DATABASE!$B$3:$Y$229,SMALL(IF(($B$3=DATABASE!$F$3:$F$228),MATCH(ROW(DATABASE!$F$3:$F$228),ROW(DATABASE!$F$3:$F$228),0)),ROWS('FILTERED DATA'!$M$3:P98)),MATCH('FILTERED DATA'!F$2,DATABASE!$B$2:$AA$2,0))</f>
        <v>#NUM!</v>
      </c>
      <c r="G98" t="e">
        <f t="array" ref="G98">INDEX(DATABASE!$B$3:$Y$229,SMALL(IF(($B$3=DATABASE!$F$3:$F$228),MATCH(ROW(DATABASE!$F$3:$F$228),ROW(DATABASE!$F$3:$F$228),0)),ROWS('FILTERED DATA'!$M$3:Q98)),MATCH('FILTERED DATA'!G$2,DATABASE!$B$2:$AA$2,0))</f>
        <v>#NUM!</v>
      </c>
      <c r="H98" t="e">
        <f t="array" ref="H98">INDEX(DATABASE!$B$3:$Y$229,SMALL(IF(($B$3=DATABASE!$F$3:$F$228),MATCH(ROW(DATABASE!$F$3:$F$228),ROW(DATABASE!$F$3:$F$228),0)),ROWS('FILTERED DATA'!$M$3:R98)),MATCH('FILTERED DATA'!H$2,DATABASE!$B$2:$AA$2,0))</f>
        <v>#NUM!</v>
      </c>
      <c r="I98" t="e">
        <f t="array" ref="I98">INDEX(DATABASE!$B$3:$Y$229,SMALL(IF(($B$3=DATABASE!$F$3:$F$228),MATCH(ROW(DATABASE!$F$3:$F$228),ROW(DATABASE!$F$3:$F$228),0)),ROWS('FILTERED DATA'!$M$3:S98)),MATCH('FILTERED DATA'!I$2,DATABASE!$B$2:$AA$2,0))</f>
        <v>#NUM!</v>
      </c>
      <c r="J98" t="e">
        <f t="array" ref="J98">INDEX(DATABASE!$B$3:$Y$229,SMALL(IF(($B$3=DATABASE!$F$3:$F$228),MATCH(ROW(DATABASE!$F$3:$F$228),ROW(DATABASE!$F$3:$F$228),0)),ROWS('FILTERED DATA'!$M$3:T98)),MATCH('FILTERED DATA'!J$2,DATABASE!$B$2:$AA$2,0))</f>
        <v>#NUM!</v>
      </c>
      <c r="K98" t="e">
        <f t="array" ref="K98">INDEX(DATABASE!$B$3:$Y$229,SMALL(IF(($B$3=DATABASE!$F$3:$F$228),MATCH(ROW(DATABASE!$F$3:$F$228),ROW(DATABASE!$F$3:$F$228),0)),ROWS('FILTERED DATA'!$M$3:U98)),MATCH('FILTERED DATA'!K$2,DATABASE!$B$2:$AA$2,0))</f>
        <v>#NUM!</v>
      </c>
      <c r="L98" t="e">
        <f t="array" ref="L98">INDEX(DATABASE!$B$3:$Y$229,SMALL(IF(($B$3=DATABASE!$F$3:$F$228),MATCH(ROW(DATABASE!$F$3:$F$228),ROW(DATABASE!$F$3:$F$228),0)),ROWS('FILTERED DATA'!$M$3:V98)),MATCH('FILTERED DATA'!L$2,DATABASE!$B$2:$AA$2,0))</f>
        <v>#NUM!</v>
      </c>
      <c r="M98" t="e">
        <f t="array" ref="M98">INDEX(DATABASE!$B$3:$Y$229,SMALL(IF(($B$3=DATABASE!$F$3:$F$228),MATCH(ROW(DATABASE!$F$3:$F$228),ROW(DATABASE!$F$3:$F$228),0)),ROWS('FILTERED DATA'!$M$3:W98)),MATCH('FILTERED DATA'!M$2,DATABASE!$B$2:$AA$2,0))</f>
        <v>#NUM!</v>
      </c>
      <c r="N98" t="e">
        <f t="array" ref="N98">INDEX(DATABASE!$B$3:$Y$229,SMALL(IF(($B$3=DATABASE!$F$3:$F$228),MATCH(ROW(DATABASE!$F$3:$F$228),ROW(DATABASE!$F$3:$F$228),0)),ROWS('FILTERED DATA'!$M$3:X98)),MATCH('FILTERED DATA'!N$2,DATABASE!$B$2:$AA$2,0))</f>
        <v>#NUM!</v>
      </c>
      <c r="O98" t="e">
        <f t="array" ref="O98">INDEX(DATABASE!$B$3:$Y$229,SMALL(IF(($B$3=DATABASE!$F$3:$F$228),MATCH(ROW(DATABASE!$F$3:$F$228),ROW(DATABASE!$F$3:$F$228),0)),ROWS('FILTERED DATA'!$M$3:Y98)),MATCH('FILTERED DATA'!O$2,DATABASE!$B$2:$AA$2,0))</f>
        <v>#NUM!</v>
      </c>
      <c r="P98" t="e">
        <f t="array" ref="P98">INDEX(DATABASE!$B$3:$Y$229,SMALL(IF(($B$3=DATABASE!$F$3:$F$228),MATCH(ROW(DATABASE!$F$3:$F$228),ROW(DATABASE!$F$3:$F$228),0)),ROWS('FILTERED DATA'!$M$3:Z98)),MATCH('FILTERED DATA'!P$2,DATABASE!$B$2:$AA$2,0))</f>
        <v>#NUM!</v>
      </c>
      <c r="Q98" t="e">
        <f t="array" ref="Q98">INDEX(DATABASE!$B$3:$Y$229,SMALL(IF(($B$3=DATABASE!$F$3:$F$228),MATCH(ROW(DATABASE!$F$3:$F$228),ROW(DATABASE!$F$3:$F$228),0)),ROWS('FILTERED DATA'!$M$3:AA98)),MATCH('FILTERED DATA'!Q$2,DATABASE!$B$2:$AA$2,0))</f>
        <v>#NUM!</v>
      </c>
      <c r="R98" t="e">
        <f t="array" ref="R98">INDEX(DATABASE!$B$3:$Y$229,SMALL(IF(($B$3=DATABASE!$F$3:$F$228),MATCH(ROW(DATABASE!$F$3:$F$228),ROW(DATABASE!$F$3:$F$228),0)),ROWS('FILTERED DATA'!$M$3:AB98)),MATCH('FILTERED DATA'!R$2,DATABASE!$B$2:$AA$2,0))</f>
        <v>#NUM!</v>
      </c>
      <c r="S98" t="e">
        <f t="array" ref="S98">INDEX(DATABASE!$B$3:$Y$229,SMALL(IF(($B$3=DATABASE!$F$3:$F$228),MATCH(ROW(DATABASE!$F$3:$F$228),ROW(DATABASE!$F$3:$F$228),0)),ROWS('FILTERED DATA'!$M$3:AC98)),MATCH('FILTERED DATA'!S$2,DATABASE!$B$2:$AA$2,0))</f>
        <v>#NUM!</v>
      </c>
    </row>
    <row r="99" spans="3:19" x14ac:dyDescent="0.35">
      <c r="C99" t="e">
        <f t="array" ref="C99">INDEX(DATABASE!$B$3:$Y$229,SMALL(IF(($B$3=DATABASE!$F$3:$F$228),MATCH(ROW(DATABASE!$F$3:$F$228),ROW(DATABASE!$F$3:$F$228),0)),ROWS('FILTERED DATA'!$M$3:M99)),MATCH('FILTERED DATA'!C$2,DATABASE!$B$2:$AA$2,0))</f>
        <v>#NUM!</v>
      </c>
      <c r="D99" t="str">
        <f t="array" ref="D99">INDEX(DATABASE!$B$3:$Y$229,SMALL(IF(($B$3=DATABASE!$F$3:$F$228),MATCH(ROW(DATABASE!$F$3:$F$228),ROW(DATABASE!$F$3:$F$228),0)),ROW('FILTERED DATA'!$M$3:N99)),MATCH('FILTERED DATA'!D$2,DATABASE!$B$2:$AA$2,0))</f>
        <v>NYEBA JACOB</v>
      </c>
      <c r="E99" t="str">
        <f t="array" ref="E99">INDEX(DATABASE!$B$3:$Y$229,SMALL(IF(($B$3=DATABASE!$F$3:$F$228),MATCH(ROW(DATABASE!$F$3:$F$228),ROW(DATABASE!$F$3:$F$228),0)),ROW('FILTERED DATA'!$M$3:O99)),MATCH('FILTERED DATA'!E$2,DATABASE!$B$2:$AA$2,0))</f>
        <v>SAKPDINJ189</v>
      </c>
      <c r="F99" t="e">
        <f t="array" ref="F99">INDEX(DATABASE!$B$3:$Y$229,SMALL(IF(($B$3=DATABASE!$F$3:$F$228),MATCH(ROW(DATABASE!$F$3:$F$228),ROW(DATABASE!$F$3:$F$228),0)),ROWS('FILTERED DATA'!$M$3:P99)),MATCH('FILTERED DATA'!F$2,DATABASE!$B$2:$AA$2,0))</f>
        <v>#NUM!</v>
      </c>
      <c r="G99" t="e">
        <f t="array" ref="G99">INDEX(DATABASE!$B$3:$Y$229,SMALL(IF(($B$3=DATABASE!$F$3:$F$228),MATCH(ROW(DATABASE!$F$3:$F$228),ROW(DATABASE!$F$3:$F$228),0)),ROWS('FILTERED DATA'!$M$3:Q99)),MATCH('FILTERED DATA'!G$2,DATABASE!$B$2:$AA$2,0))</f>
        <v>#NUM!</v>
      </c>
      <c r="H99" t="e">
        <f t="array" ref="H99">INDEX(DATABASE!$B$3:$Y$229,SMALL(IF(($B$3=DATABASE!$F$3:$F$228),MATCH(ROW(DATABASE!$F$3:$F$228),ROW(DATABASE!$F$3:$F$228),0)),ROWS('FILTERED DATA'!$M$3:R99)),MATCH('FILTERED DATA'!H$2,DATABASE!$B$2:$AA$2,0))</f>
        <v>#NUM!</v>
      </c>
      <c r="I99" t="e">
        <f t="array" ref="I99">INDEX(DATABASE!$B$3:$Y$229,SMALL(IF(($B$3=DATABASE!$F$3:$F$228),MATCH(ROW(DATABASE!$F$3:$F$228),ROW(DATABASE!$F$3:$F$228),0)),ROWS('FILTERED DATA'!$M$3:S99)),MATCH('FILTERED DATA'!I$2,DATABASE!$B$2:$AA$2,0))</f>
        <v>#NUM!</v>
      </c>
      <c r="J99" t="e">
        <f t="array" ref="J99">INDEX(DATABASE!$B$3:$Y$229,SMALL(IF(($B$3=DATABASE!$F$3:$F$228),MATCH(ROW(DATABASE!$F$3:$F$228),ROW(DATABASE!$F$3:$F$228),0)),ROWS('FILTERED DATA'!$M$3:T99)),MATCH('FILTERED DATA'!J$2,DATABASE!$B$2:$AA$2,0))</f>
        <v>#NUM!</v>
      </c>
      <c r="K99" t="e">
        <f t="array" ref="K99">INDEX(DATABASE!$B$3:$Y$229,SMALL(IF(($B$3=DATABASE!$F$3:$F$228),MATCH(ROW(DATABASE!$F$3:$F$228),ROW(DATABASE!$F$3:$F$228),0)),ROWS('FILTERED DATA'!$M$3:U99)),MATCH('FILTERED DATA'!K$2,DATABASE!$B$2:$AA$2,0))</f>
        <v>#NUM!</v>
      </c>
      <c r="L99" t="e">
        <f t="array" ref="L99">INDEX(DATABASE!$B$3:$Y$229,SMALL(IF(($B$3=DATABASE!$F$3:$F$228),MATCH(ROW(DATABASE!$F$3:$F$228),ROW(DATABASE!$F$3:$F$228),0)),ROWS('FILTERED DATA'!$M$3:V99)),MATCH('FILTERED DATA'!L$2,DATABASE!$B$2:$AA$2,0))</f>
        <v>#NUM!</v>
      </c>
      <c r="M99" t="e">
        <f t="array" ref="M99">INDEX(DATABASE!$B$3:$Y$229,SMALL(IF(($B$3=DATABASE!$F$3:$F$228),MATCH(ROW(DATABASE!$F$3:$F$228),ROW(DATABASE!$F$3:$F$228),0)),ROWS('FILTERED DATA'!$M$3:W99)),MATCH('FILTERED DATA'!M$2,DATABASE!$B$2:$AA$2,0))</f>
        <v>#NUM!</v>
      </c>
      <c r="N99" t="e">
        <f t="array" ref="N99">INDEX(DATABASE!$B$3:$Y$229,SMALL(IF(($B$3=DATABASE!$F$3:$F$228),MATCH(ROW(DATABASE!$F$3:$F$228),ROW(DATABASE!$F$3:$F$228),0)),ROWS('FILTERED DATA'!$M$3:X99)),MATCH('FILTERED DATA'!N$2,DATABASE!$B$2:$AA$2,0))</f>
        <v>#NUM!</v>
      </c>
      <c r="O99" t="e">
        <f t="array" ref="O99">INDEX(DATABASE!$B$3:$Y$229,SMALL(IF(($B$3=DATABASE!$F$3:$F$228),MATCH(ROW(DATABASE!$F$3:$F$228),ROW(DATABASE!$F$3:$F$228),0)),ROWS('FILTERED DATA'!$M$3:Y99)),MATCH('FILTERED DATA'!O$2,DATABASE!$B$2:$AA$2,0))</f>
        <v>#NUM!</v>
      </c>
      <c r="P99" t="e">
        <f t="array" ref="P99">INDEX(DATABASE!$B$3:$Y$229,SMALL(IF(($B$3=DATABASE!$F$3:$F$228),MATCH(ROW(DATABASE!$F$3:$F$228),ROW(DATABASE!$F$3:$F$228),0)),ROWS('FILTERED DATA'!$M$3:Z99)),MATCH('FILTERED DATA'!P$2,DATABASE!$B$2:$AA$2,0))</f>
        <v>#NUM!</v>
      </c>
      <c r="Q99" t="e">
        <f t="array" ref="Q99">INDEX(DATABASE!$B$3:$Y$229,SMALL(IF(($B$3=DATABASE!$F$3:$F$228),MATCH(ROW(DATABASE!$F$3:$F$228),ROW(DATABASE!$F$3:$F$228),0)),ROWS('FILTERED DATA'!$M$3:AA99)),MATCH('FILTERED DATA'!Q$2,DATABASE!$B$2:$AA$2,0))</f>
        <v>#NUM!</v>
      </c>
      <c r="R99" t="e">
        <f t="array" ref="R99">INDEX(DATABASE!$B$3:$Y$229,SMALL(IF(($B$3=DATABASE!$F$3:$F$228),MATCH(ROW(DATABASE!$F$3:$F$228),ROW(DATABASE!$F$3:$F$228),0)),ROWS('FILTERED DATA'!$M$3:AB99)),MATCH('FILTERED DATA'!R$2,DATABASE!$B$2:$AA$2,0))</f>
        <v>#NUM!</v>
      </c>
      <c r="S99" t="e">
        <f t="array" ref="S99">INDEX(DATABASE!$B$3:$Y$229,SMALL(IF(($B$3=DATABASE!$F$3:$F$228),MATCH(ROW(DATABASE!$F$3:$F$228),ROW(DATABASE!$F$3:$F$228),0)),ROWS('FILTERED DATA'!$M$3:AC99)),MATCH('FILTERED DATA'!S$2,DATABASE!$B$2:$AA$2,0))</f>
        <v>#NUM!</v>
      </c>
    </row>
    <row r="100" spans="3:19" x14ac:dyDescent="0.35">
      <c r="C100" t="e">
        <f t="array" ref="C100">INDEX(DATABASE!$B$3:$Y$229,SMALL(IF(($B$3=DATABASE!$F$3:$F$228),MATCH(ROW(DATABASE!$F$3:$F$228),ROW(DATABASE!$F$3:$F$228),0)),ROWS('FILTERED DATA'!$M$3:M100)),MATCH('FILTERED DATA'!C$2,DATABASE!$B$2:$AA$2,0))</f>
        <v>#NUM!</v>
      </c>
      <c r="D100" t="str">
        <f t="array" ref="D100">INDEX(DATABASE!$B$3:$Y$229,SMALL(IF(($B$3=DATABASE!$F$3:$F$228),MATCH(ROW(DATABASE!$F$3:$F$228),ROW(DATABASE!$F$3:$F$228),0)),ROW('FILTERED DATA'!$M$3:N100)),MATCH('FILTERED DATA'!D$2,DATABASE!$B$2:$AA$2,0))</f>
        <v>NYEBA JACOB</v>
      </c>
      <c r="E100" t="str">
        <f t="array" ref="E100">INDEX(DATABASE!$B$3:$Y$229,SMALL(IF(($B$3=DATABASE!$F$3:$F$228),MATCH(ROW(DATABASE!$F$3:$F$228),ROW(DATABASE!$F$3:$F$228),0)),ROW('FILTERED DATA'!$M$3:O100)),MATCH('FILTERED DATA'!E$2,DATABASE!$B$2:$AA$2,0))</f>
        <v>SAKPDINJ189</v>
      </c>
      <c r="F100" t="e">
        <f t="array" ref="F100">INDEX(DATABASE!$B$3:$Y$229,SMALL(IF(($B$3=DATABASE!$F$3:$F$228),MATCH(ROW(DATABASE!$F$3:$F$228),ROW(DATABASE!$F$3:$F$228),0)),ROWS('FILTERED DATA'!$M$3:P100)),MATCH('FILTERED DATA'!F$2,DATABASE!$B$2:$AA$2,0))</f>
        <v>#NUM!</v>
      </c>
      <c r="G100" t="e">
        <f t="array" ref="G100">INDEX(DATABASE!$B$3:$Y$229,SMALL(IF(($B$3=DATABASE!$F$3:$F$228),MATCH(ROW(DATABASE!$F$3:$F$228),ROW(DATABASE!$F$3:$F$228),0)),ROWS('FILTERED DATA'!$M$3:Q100)),MATCH('FILTERED DATA'!G$2,DATABASE!$B$2:$AA$2,0))</f>
        <v>#NUM!</v>
      </c>
      <c r="H100" t="e">
        <f t="array" ref="H100">INDEX(DATABASE!$B$3:$Y$229,SMALL(IF(($B$3=DATABASE!$F$3:$F$228),MATCH(ROW(DATABASE!$F$3:$F$228),ROW(DATABASE!$F$3:$F$228),0)),ROWS('FILTERED DATA'!$M$3:R100)),MATCH('FILTERED DATA'!H$2,DATABASE!$B$2:$AA$2,0))</f>
        <v>#NUM!</v>
      </c>
      <c r="I100" t="e">
        <f t="array" ref="I100">INDEX(DATABASE!$B$3:$Y$229,SMALL(IF(($B$3=DATABASE!$F$3:$F$228),MATCH(ROW(DATABASE!$F$3:$F$228),ROW(DATABASE!$F$3:$F$228),0)),ROWS('FILTERED DATA'!$M$3:S100)),MATCH('FILTERED DATA'!I$2,DATABASE!$B$2:$AA$2,0))</f>
        <v>#NUM!</v>
      </c>
      <c r="J100" t="e">
        <f t="array" ref="J100">INDEX(DATABASE!$B$3:$Y$229,SMALL(IF(($B$3=DATABASE!$F$3:$F$228),MATCH(ROW(DATABASE!$F$3:$F$228),ROW(DATABASE!$F$3:$F$228),0)),ROWS('FILTERED DATA'!$M$3:T100)),MATCH('FILTERED DATA'!J$2,DATABASE!$B$2:$AA$2,0))</f>
        <v>#NUM!</v>
      </c>
      <c r="K100" t="e">
        <f t="array" ref="K100">INDEX(DATABASE!$B$3:$Y$229,SMALL(IF(($B$3=DATABASE!$F$3:$F$228),MATCH(ROW(DATABASE!$F$3:$F$228),ROW(DATABASE!$F$3:$F$228),0)),ROWS('FILTERED DATA'!$M$3:U100)),MATCH('FILTERED DATA'!K$2,DATABASE!$B$2:$AA$2,0))</f>
        <v>#NUM!</v>
      </c>
      <c r="L100" t="e">
        <f t="array" ref="L100">INDEX(DATABASE!$B$3:$Y$229,SMALL(IF(($B$3=DATABASE!$F$3:$F$228),MATCH(ROW(DATABASE!$F$3:$F$228),ROW(DATABASE!$F$3:$F$228),0)),ROWS('FILTERED DATA'!$M$3:V100)),MATCH('FILTERED DATA'!L$2,DATABASE!$B$2:$AA$2,0))</f>
        <v>#NUM!</v>
      </c>
      <c r="M100" t="e">
        <f t="array" ref="M100">INDEX(DATABASE!$B$3:$Y$229,SMALL(IF(($B$3=DATABASE!$F$3:$F$228),MATCH(ROW(DATABASE!$F$3:$F$228),ROW(DATABASE!$F$3:$F$228),0)),ROWS('FILTERED DATA'!$M$3:W100)),MATCH('FILTERED DATA'!M$2,DATABASE!$B$2:$AA$2,0))</f>
        <v>#NUM!</v>
      </c>
      <c r="N100" t="e">
        <f t="array" ref="N100">INDEX(DATABASE!$B$3:$Y$229,SMALL(IF(($B$3=DATABASE!$F$3:$F$228),MATCH(ROW(DATABASE!$F$3:$F$228),ROW(DATABASE!$F$3:$F$228),0)),ROWS('FILTERED DATA'!$M$3:X100)),MATCH('FILTERED DATA'!N$2,DATABASE!$B$2:$AA$2,0))</f>
        <v>#NUM!</v>
      </c>
      <c r="O100" t="e">
        <f t="array" ref="O100">INDEX(DATABASE!$B$3:$Y$229,SMALL(IF(($B$3=DATABASE!$F$3:$F$228),MATCH(ROW(DATABASE!$F$3:$F$228),ROW(DATABASE!$F$3:$F$228),0)),ROWS('FILTERED DATA'!$M$3:Y100)),MATCH('FILTERED DATA'!O$2,DATABASE!$B$2:$AA$2,0))</f>
        <v>#NUM!</v>
      </c>
      <c r="P100" t="e">
        <f t="array" ref="P100">INDEX(DATABASE!$B$3:$Y$229,SMALL(IF(($B$3=DATABASE!$F$3:$F$228),MATCH(ROW(DATABASE!$F$3:$F$228),ROW(DATABASE!$F$3:$F$228),0)),ROWS('FILTERED DATA'!$M$3:Z100)),MATCH('FILTERED DATA'!P$2,DATABASE!$B$2:$AA$2,0))</f>
        <v>#NUM!</v>
      </c>
      <c r="Q100" t="e">
        <f t="array" ref="Q100">INDEX(DATABASE!$B$3:$Y$229,SMALL(IF(($B$3=DATABASE!$F$3:$F$228),MATCH(ROW(DATABASE!$F$3:$F$228),ROW(DATABASE!$F$3:$F$228),0)),ROWS('FILTERED DATA'!$M$3:AA100)),MATCH('FILTERED DATA'!Q$2,DATABASE!$B$2:$AA$2,0))</f>
        <v>#NUM!</v>
      </c>
      <c r="R100" t="e">
        <f t="array" ref="R100">INDEX(DATABASE!$B$3:$Y$229,SMALL(IF(($B$3=DATABASE!$F$3:$F$228),MATCH(ROW(DATABASE!$F$3:$F$228),ROW(DATABASE!$F$3:$F$228),0)),ROWS('FILTERED DATA'!$M$3:AB100)),MATCH('FILTERED DATA'!R$2,DATABASE!$B$2:$AA$2,0))</f>
        <v>#NUM!</v>
      </c>
      <c r="S100" t="e">
        <f t="array" ref="S100">INDEX(DATABASE!$B$3:$Y$229,SMALL(IF(($B$3=DATABASE!$F$3:$F$228),MATCH(ROW(DATABASE!$F$3:$F$228),ROW(DATABASE!$F$3:$F$228),0)),ROWS('FILTERED DATA'!$M$3:AC100)),MATCH('FILTERED DATA'!S$2,DATABASE!$B$2:$AA$2,0))</f>
        <v>#NUM!</v>
      </c>
    </row>
    <row r="101" spans="3:19" x14ac:dyDescent="0.35">
      <c r="C101" t="e">
        <f t="array" ref="C101">INDEX(DATABASE!$B$3:$Y$229,SMALL(IF(($B$3=DATABASE!$F$3:$F$228),MATCH(ROW(DATABASE!$F$3:$F$228),ROW(DATABASE!$F$3:$F$228),0)),ROWS('FILTERED DATA'!$M$3:M101)),MATCH('FILTERED DATA'!C$2,DATABASE!$B$2:$AA$2,0))</f>
        <v>#NUM!</v>
      </c>
      <c r="D101" t="str">
        <f t="array" ref="D101">INDEX(DATABASE!$B$3:$Y$229,SMALL(IF(($B$3=DATABASE!$F$3:$F$228),MATCH(ROW(DATABASE!$F$3:$F$228),ROW(DATABASE!$F$3:$F$228),0)),ROW('FILTERED DATA'!$M$3:N101)),MATCH('FILTERED DATA'!D$2,DATABASE!$B$2:$AA$2,0))</f>
        <v>NYEBA JACOB</v>
      </c>
      <c r="E101" t="str">
        <f t="array" ref="E101">INDEX(DATABASE!$B$3:$Y$229,SMALL(IF(($B$3=DATABASE!$F$3:$F$228),MATCH(ROW(DATABASE!$F$3:$F$228),ROW(DATABASE!$F$3:$F$228),0)),ROW('FILTERED DATA'!$M$3:O101)),MATCH('FILTERED DATA'!E$2,DATABASE!$B$2:$AA$2,0))</f>
        <v>SAKPDINJ189</v>
      </c>
      <c r="F101" t="e">
        <f t="array" ref="F101">INDEX(DATABASE!$B$3:$Y$229,SMALL(IF(($B$3=DATABASE!$F$3:$F$228),MATCH(ROW(DATABASE!$F$3:$F$228),ROW(DATABASE!$F$3:$F$228),0)),ROWS('FILTERED DATA'!$M$3:P101)),MATCH('FILTERED DATA'!F$2,DATABASE!$B$2:$AA$2,0))</f>
        <v>#NUM!</v>
      </c>
      <c r="G101" t="e">
        <f t="array" ref="G101">INDEX(DATABASE!$B$3:$Y$229,SMALL(IF(($B$3=DATABASE!$F$3:$F$228),MATCH(ROW(DATABASE!$F$3:$F$228),ROW(DATABASE!$F$3:$F$228),0)),ROWS('FILTERED DATA'!$M$3:Q101)),MATCH('FILTERED DATA'!G$2,DATABASE!$B$2:$AA$2,0))</f>
        <v>#NUM!</v>
      </c>
      <c r="H101" t="e">
        <f t="array" ref="H101">INDEX(DATABASE!$B$3:$Y$229,SMALL(IF(($B$3=DATABASE!$F$3:$F$228),MATCH(ROW(DATABASE!$F$3:$F$228),ROW(DATABASE!$F$3:$F$228),0)),ROWS('FILTERED DATA'!$M$3:R101)),MATCH('FILTERED DATA'!H$2,DATABASE!$B$2:$AA$2,0))</f>
        <v>#NUM!</v>
      </c>
      <c r="I101" t="e">
        <f t="array" ref="I101">INDEX(DATABASE!$B$3:$Y$229,SMALL(IF(($B$3=DATABASE!$F$3:$F$228),MATCH(ROW(DATABASE!$F$3:$F$228),ROW(DATABASE!$F$3:$F$228),0)),ROWS('FILTERED DATA'!$M$3:S101)),MATCH('FILTERED DATA'!I$2,DATABASE!$B$2:$AA$2,0))</f>
        <v>#NUM!</v>
      </c>
      <c r="J101" t="e">
        <f t="array" ref="J101">INDEX(DATABASE!$B$3:$Y$229,SMALL(IF(($B$3=DATABASE!$F$3:$F$228),MATCH(ROW(DATABASE!$F$3:$F$228),ROW(DATABASE!$F$3:$F$228),0)),ROWS('FILTERED DATA'!$M$3:T101)),MATCH('FILTERED DATA'!J$2,DATABASE!$B$2:$AA$2,0))</f>
        <v>#NUM!</v>
      </c>
      <c r="K101" t="e">
        <f t="array" ref="K101">INDEX(DATABASE!$B$3:$Y$229,SMALL(IF(($B$3=DATABASE!$F$3:$F$228),MATCH(ROW(DATABASE!$F$3:$F$228),ROW(DATABASE!$F$3:$F$228),0)),ROWS('FILTERED DATA'!$M$3:U101)),MATCH('FILTERED DATA'!K$2,DATABASE!$B$2:$AA$2,0))</f>
        <v>#NUM!</v>
      </c>
      <c r="L101" t="e">
        <f t="array" ref="L101">INDEX(DATABASE!$B$3:$Y$229,SMALL(IF(($B$3=DATABASE!$F$3:$F$228),MATCH(ROW(DATABASE!$F$3:$F$228),ROW(DATABASE!$F$3:$F$228),0)),ROWS('FILTERED DATA'!$M$3:V101)),MATCH('FILTERED DATA'!L$2,DATABASE!$B$2:$AA$2,0))</f>
        <v>#NUM!</v>
      </c>
      <c r="M101" t="e">
        <f t="array" ref="M101">INDEX(DATABASE!$B$3:$Y$229,SMALL(IF(($B$3=DATABASE!$F$3:$F$228),MATCH(ROW(DATABASE!$F$3:$F$228),ROW(DATABASE!$F$3:$F$228),0)),ROWS('FILTERED DATA'!$M$3:W101)),MATCH('FILTERED DATA'!M$2,DATABASE!$B$2:$AA$2,0))</f>
        <v>#NUM!</v>
      </c>
      <c r="N101" t="e">
        <f t="array" ref="N101">INDEX(DATABASE!$B$3:$Y$229,SMALL(IF(($B$3=DATABASE!$F$3:$F$228),MATCH(ROW(DATABASE!$F$3:$F$228),ROW(DATABASE!$F$3:$F$228),0)),ROWS('FILTERED DATA'!$M$3:X101)),MATCH('FILTERED DATA'!N$2,DATABASE!$B$2:$AA$2,0))</f>
        <v>#NUM!</v>
      </c>
      <c r="O101" t="e">
        <f t="array" ref="O101">INDEX(DATABASE!$B$3:$Y$229,SMALL(IF(($B$3=DATABASE!$F$3:$F$228),MATCH(ROW(DATABASE!$F$3:$F$228),ROW(DATABASE!$F$3:$F$228),0)),ROWS('FILTERED DATA'!$M$3:Y101)),MATCH('FILTERED DATA'!O$2,DATABASE!$B$2:$AA$2,0))</f>
        <v>#NUM!</v>
      </c>
      <c r="P101" t="e">
        <f t="array" ref="P101">INDEX(DATABASE!$B$3:$Y$229,SMALL(IF(($B$3=DATABASE!$F$3:$F$228),MATCH(ROW(DATABASE!$F$3:$F$228),ROW(DATABASE!$F$3:$F$228),0)),ROWS('FILTERED DATA'!$M$3:Z101)),MATCH('FILTERED DATA'!P$2,DATABASE!$B$2:$AA$2,0))</f>
        <v>#NUM!</v>
      </c>
      <c r="Q101" t="e">
        <f t="array" ref="Q101">INDEX(DATABASE!$B$3:$Y$229,SMALL(IF(($B$3=DATABASE!$F$3:$F$228),MATCH(ROW(DATABASE!$F$3:$F$228),ROW(DATABASE!$F$3:$F$228),0)),ROWS('FILTERED DATA'!$M$3:AA101)),MATCH('FILTERED DATA'!Q$2,DATABASE!$B$2:$AA$2,0))</f>
        <v>#NUM!</v>
      </c>
      <c r="R101" t="e">
        <f t="array" ref="R101">INDEX(DATABASE!$B$3:$Y$229,SMALL(IF(($B$3=DATABASE!$F$3:$F$228),MATCH(ROW(DATABASE!$F$3:$F$228),ROW(DATABASE!$F$3:$F$228),0)),ROWS('FILTERED DATA'!$M$3:AB101)),MATCH('FILTERED DATA'!R$2,DATABASE!$B$2:$AA$2,0))</f>
        <v>#NUM!</v>
      </c>
      <c r="S101" t="e">
        <f t="array" ref="S101">INDEX(DATABASE!$B$3:$Y$229,SMALL(IF(($B$3=DATABASE!$F$3:$F$228),MATCH(ROW(DATABASE!$F$3:$F$228),ROW(DATABASE!$F$3:$F$228),0)),ROWS('FILTERED DATA'!$M$3:AC101)),MATCH('FILTERED DATA'!S$2,DATABASE!$B$2:$AA$2,0))</f>
        <v>#NUM!</v>
      </c>
    </row>
    <row r="102" spans="3:19" x14ac:dyDescent="0.35">
      <c r="C102" t="e">
        <f t="array" ref="C102">INDEX(DATABASE!$B$3:$Y$229,SMALL(IF(($B$3=DATABASE!$F$3:$F$228),MATCH(ROW(DATABASE!$F$3:$F$228),ROW(DATABASE!$F$3:$F$228),0)),ROWS('FILTERED DATA'!$M$3:M102)),MATCH('FILTERED DATA'!C$2,DATABASE!$B$2:$AA$2,0))</f>
        <v>#NUM!</v>
      </c>
      <c r="D102" t="str">
        <f t="array" ref="D102">INDEX(DATABASE!$B$3:$Y$229,SMALL(IF(($B$3=DATABASE!$F$3:$F$228),MATCH(ROW(DATABASE!$F$3:$F$228),ROW(DATABASE!$F$3:$F$228),0)),ROW('FILTERED DATA'!$M$3:N102)),MATCH('FILTERED DATA'!D$2,DATABASE!$B$2:$AA$2,0))</f>
        <v>NYEBA JACOB</v>
      </c>
      <c r="E102" t="str">
        <f t="array" ref="E102">INDEX(DATABASE!$B$3:$Y$229,SMALL(IF(($B$3=DATABASE!$F$3:$F$228),MATCH(ROW(DATABASE!$F$3:$F$228),ROW(DATABASE!$F$3:$F$228),0)),ROW('FILTERED DATA'!$M$3:O102)),MATCH('FILTERED DATA'!E$2,DATABASE!$B$2:$AA$2,0))</f>
        <v>SAKPDINJ189</v>
      </c>
      <c r="F102" t="e">
        <f t="array" ref="F102">INDEX(DATABASE!$B$3:$Y$229,SMALL(IF(($B$3=DATABASE!$F$3:$F$228),MATCH(ROW(DATABASE!$F$3:$F$228),ROW(DATABASE!$F$3:$F$228),0)),ROWS('FILTERED DATA'!$M$3:P102)),MATCH('FILTERED DATA'!F$2,DATABASE!$B$2:$AA$2,0))</f>
        <v>#NUM!</v>
      </c>
      <c r="G102" t="e">
        <f t="array" ref="G102">INDEX(DATABASE!$B$3:$Y$229,SMALL(IF(($B$3=DATABASE!$F$3:$F$228),MATCH(ROW(DATABASE!$F$3:$F$228),ROW(DATABASE!$F$3:$F$228),0)),ROWS('FILTERED DATA'!$M$3:Q102)),MATCH('FILTERED DATA'!G$2,DATABASE!$B$2:$AA$2,0))</f>
        <v>#NUM!</v>
      </c>
      <c r="H102" t="e">
        <f t="array" ref="H102">INDEX(DATABASE!$B$3:$Y$229,SMALL(IF(($B$3=DATABASE!$F$3:$F$228),MATCH(ROW(DATABASE!$F$3:$F$228),ROW(DATABASE!$F$3:$F$228),0)),ROWS('FILTERED DATA'!$M$3:R102)),MATCH('FILTERED DATA'!H$2,DATABASE!$B$2:$AA$2,0))</f>
        <v>#NUM!</v>
      </c>
      <c r="I102" t="e">
        <f t="array" ref="I102">INDEX(DATABASE!$B$3:$Y$229,SMALL(IF(($B$3=DATABASE!$F$3:$F$228),MATCH(ROW(DATABASE!$F$3:$F$228),ROW(DATABASE!$F$3:$F$228),0)),ROWS('FILTERED DATA'!$M$3:S102)),MATCH('FILTERED DATA'!I$2,DATABASE!$B$2:$AA$2,0))</f>
        <v>#NUM!</v>
      </c>
      <c r="J102" t="e">
        <f t="array" ref="J102">INDEX(DATABASE!$B$3:$Y$229,SMALL(IF(($B$3=DATABASE!$F$3:$F$228),MATCH(ROW(DATABASE!$F$3:$F$228),ROW(DATABASE!$F$3:$F$228),0)),ROWS('FILTERED DATA'!$M$3:T102)),MATCH('FILTERED DATA'!J$2,DATABASE!$B$2:$AA$2,0))</f>
        <v>#NUM!</v>
      </c>
      <c r="K102" t="e">
        <f t="array" ref="K102">INDEX(DATABASE!$B$3:$Y$229,SMALL(IF(($B$3=DATABASE!$F$3:$F$228),MATCH(ROW(DATABASE!$F$3:$F$228),ROW(DATABASE!$F$3:$F$228),0)),ROWS('FILTERED DATA'!$M$3:U102)),MATCH('FILTERED DATA'!K$2,DATABASE!$B$2:$AA$2,0))</f>
        <v>#NUM!</v>
      </c>
      <c r="L102" t="e">
        <f t="array" ref="L102">INDEX(DATABASE!$B$3:$Y$229,SMALL(IF(($B$3=DATABASE!$F$3:$F$228),MATCH(ROW(DATABASE!$F$3:$F$228),ROW(DATABASE!$F$3:$F$228),0)),ROWS('FILTERED DATA'!$M$3:V102)),MATCH('FILTERED DATA'!L$2,DATABASE!$B$2:$AA$2,0))</f>
        <v>#NUM!</v>
      </c>
      <c r="M102" t="e">
        <f t="array" ref="M102">INDEX(DATABASE!$B$3:$Y$229,SMALL(IF(($B$3=DATABASE!$F$3:$F$228),MATCH(ROW(DATABASE!$F$3:$F$228),ROW(DATABASE!$F$3:$F$228),0)),ROWS('FILTERED DATA'!$M$3:W102)),MATCH('FILTERED DATA'!M$2,DATABASE!$B$2:$AA$2,0))</f>
        <v>#NUM!</v>
      </c>
      <c r="N102" t="e">
        <f t="array" ref="N102">INDEX(DATABASE!$B$3:$Y$229,SMALL(IF(($B$3=DATABASE!$F$3:$F$228),MATCH(ROW(DATABASE!$F$3:$F$228),ROW(DATABASE!$F$3:$F$228),0)),ROWS('FILTERED DATA'!$M$3:X102)),MATCH('FILTERED DATA'!N$2,DATABASE!$B$2:$AA$2,0))</f>
        <v>#NUM!</v>
      </c>
      <c r="O102" t="e">
        <f t="array" ref="O102">INDEX(DATABASE!$B$3:$Y$229,SMALL(IF(($B$3=DATABASE!$F$3:$F$228),MATCH(ROW(DATABASE!$F$3:$F$228),ROW(DATABASE!$F$3:$F$228),0)),ROWS('FILTERED DATA'!$M$3:Y102)),MATCH('FILTERED DATA'!O$2,DATABASE!$B$2:$AA$2,0))</f>
        <v>#NUM!</v>
      </c>
      <c r="P102" t="e">
        <f t="array" ref="P102">INDEX(DATABASE!$B$3:$Y$229,SMALL(IF(($B$3=DATABASE!$F$3:$F$228),MATCH(ROW(DATABASE!$F$3:$F$228),ROW(DATABASE!$F$3:$F$228),0)),ROWS('FILTERED DATA'!$M$3:Z102)),MATCH('FILTERED DATA'!P$2,DATABASE!$B$2:$AA$2,0))</f>
        <v>#NUM!</v>
      </c>
      <c r="Q102" t="e">
        <f t="array" ref="Q102">INDEX(DATABASE!$B$3:$Y$229,SMALL(IF(($B$3=DATABASE!$F$3:$F$228),MATCH(ROW(DATABASE!$F$3:$F$228),ROW(DATABASE!$F$3:$F$228),0)),ROWS('FILTERED DATA'!$M$3:AA102)),MATCH('FILTERED DATA'!Q$2,DATABASE!$B$2:$AA$2,0))</f>
        <v>#NUM!</v>
      </c>
      <c r="R102" t="e">
        <f t="array" ref="R102">INDEX(DATABASE!$B$3:$Y$229,SMALL(IF(($B$3=DATABASE!$F$3:$F$228),MATCH(ROW(DATABASE!$F$3:$F$228),ROW(DATABASE!$F$3:$F$228),0)),ROWS('FILTERED DATA'!$M$3:AB102)),MATCH('FILTERED DATA'!R$2,DATABASE!$B$2:$AA$2,0))</f>
        <v>#NUM!</v>
      </c>
      <c r="S102" t="e">
        <f t="array" ref="S102">INDEX(DATABASE!$B$3:$Y$229,SMALL(IF(($B$3=DATABASE!$F$3:$F$228),MATCH(ROW(DATABASE!$F$3:$F$228),ROW(DATABASE!$F$3:$F$228),0)),ROWS('FILTERED DATA'!$M$3:AC102)),MATCH('FILTERED DATA'!S$2,DATABASE!$B$2:$AA$2,0))</f>
        <v>#NUM!</v>
      </c>
    </row>
    <row r="103" spans="3:19" x14ac:dyDescent="0.35">
      <c r="C103" t="e">
        <f t="array" ref="C103">INDEX(DATABASE!$B$3:$Y$229,SMALL(IF(($B$3=DATABASE!$F$3:$F$228),MATCH(ROW(DATABASE!$F$3:$F$228),ROW(DATABASE!$F$3:$F$228),0)),ROWS('FILTERED DATA'!$M$3:M103)),MATCH('FILTERED DATA'!C$2,DATABASE!$B$2:$AA$2,0))</f>
        <v>#NUM!</v>
      </c>
      <c r="D103" t="str">
        <f t="array" ref="D103">INDEX(DATABASE!$B$3:$Y$229,SMALL(IF(($B$3=DATABASE!$F$3:$F$228),MATCH(ROW(DATABASE!$F$3:$F$228),ROW(DATABASE!$F$3:$F$228),0)),ROW('FILTERED DATA'!$M$3:N103)),MATCH('FILTERED DATA'!D$2,DATABASE!$B$2:$AA$2,0))</f>
        <v>NYEBA JACOB</v>
      </c>
      <c r="E103" t="str">
        <f t="array" ref="E103">INDEX(DATABASE!$B$3:$Y$229,SMALL(IF(($B$3=DATABASE!$F$3:$F$228),MATCH(ROW(DATABASE!$F$3:$F$228),ROW(DATABASE!$F$3:$F$228),0)),ROW('FILTERED DATA'!$M$3:O103)),MATCH('FILTERED DATA'!E$2,DATABASE!$B$2:$AA$2,0))</f>
        <v>SAKPDINJ189</v>
      </c>
      <c r="F103" t="e">
        <f t="array" ref="F103">INDEX(DATABASE!$B$3:$Y$229,SMALL(IF(($B$3=DATABASE!$F$3:$F$228),MATCH(ROW(DATABASE!$F$3:$F$228),ROW(DATABASE!$F$3:$F$228),0)),ROWS('FILTERED DATA'!$M$3:P103)),MATCH('FILTERED DATA'!F$2,DATABASE!$B$2:$AA$2,0))</f>
        <v>#NUM!</v>
      </c>
      <c r="G103" t="e">
        <f t="array" ref="G103">INDEX(DATABASE!$B$3:$Y$229,SMALL(IF(($B$3=DATABASE!$F$3:$F$228),MATCH(ROW(DATABASE!$F$3:$F$228),ROW(DATABASE!$F$3:$F$228),0)),ROWS('FILTERED DATA'!$M$3:Q103)),MATCH('FILTERED DATA'!G$2,DATABASE!$B$2:$AA$2,0))</f>
        <v>#NUM!</v>
      </c>
      <c r="H103" t="e">
        <f t="array" ref="H103">INDEX(DATABASE!$B$3:$Y$229,SMALL(IF(($B$3=DATABASE!$F$3:$F$228),MATCH(ROW(DATABASE!$F$3:$F$228),ROW(DATABASE!$F$3:$F$228),0)),ROWS('FILTERED DATA'!$M$3:R103)),MATCH('FILTERED DATA'!H$2,DATABASE!$B$2:$AA$2,0))</f>
        <v>#NUM!</v>
      </c>
      <c r="I103" t="e">
        <f t="array" ref="I103">INDEX(DATABASE!$B$3:$Y$229,SMALL(IF(($B$3=DATABASE!$F$3:$F$228),MATCH(ROW(DATABASE!$F$3:$F$228),ROW(DATABASE!$F$3:$F$228),0)),ROWS('FILTERED DATA'!$M$3:S103)),MATCH('FILTERED DATA'!I$2,DATABASE!$B$2:$AA$2,0))</f>
        <v>#NUM!</v>
      </c>
      <c r="J103" t="e">
        <f t="array" ref="J103">INDEX(DATABASE!$B$3:$Y$229,SMALL(IF(($B$3=DATABASE!$F$3:$F$228),MATCH(ROW(DATABASE!$F$3:$F$228),ROW(DATABASE!$F$3:$F$228),0)),ROWS('FILTERED DATA'!$M$3:T103)),MATCH('FILTERED DATA'!J$2,DATABASE!$B$2:$AA$2,0))</f>
        <v>#NUM!</v>
      </c>
      <c r="K103" t="e">
        <f t="array" ref="K103">INDEX(DATABASE!$B$3:$Y$229,SMALL(IF(($B$3=DATABASE!$F$3:$F$228),MATCH(ROW(DATABASE!$F$3:$F$228),ROW(DATABASE!$F$3:$F$228),0)),ROWS('FILTERED DATA'!$M$3:U103)),MATCH('FILTERED DATA'!K$2,DATABASE!$B$2:$AA$2,0))</f>
        <v>#NUM!</v>
      </c>
      <c r="L103" t="e">
        <f t="array" ref="L103">INDEX(DATABASE!$B$3:$Y$229,SMALL(IF(($B$3=DATABASE!$F$3:$F$228),MATCH(ROW(DATABASE!$F$3:$F$228),ROW(DATABASE!$F$3:$F$228),0)),ROWS('FILTERED DATA'!$M$3:V103)),MATCH('FILTERED DATA'!L$2,DATABASE!$B$2:$AA$2,0))</f>
        <v>#NUM!</v>
      </c>
      <c r="M103" t="e">
        <f t="array" ref="M103">INDEX(DATABASE!$B$3:$Y$229,SMALL(IF(($B$3=DATABASE!$F$3:$F$228),MATCH(ROW(DATABASE!$F$3:$F$228),ROW(DATABASE!$F$3:$F$228),0)),ROWS('FILTERED DATA'!$M$3:W103)),MATCH('FILTERED DATA'!M$2,DATABASE!$B$2:$AA$2,0))</f>
        <v>#NUM!</v>
      </c>
      <c r="N103" t="e">
        <f t="array" ref="N103">INDEX(DATABASE!$B$3:$Y$229,SMALL(IF(($B$3=DATABASE!$F$3:$F$228),MATCH(ROW(DATABASE!$F$3:$F$228),ROW(DATABASE!$F$3:$F$228),0)),ROWS('FILTERED DATA'!$M$3:X103)),MATCH('FILTERED DATA'!N$2,DATABASE!$B$2:$AA$2,0))</f>
        <v>#NUM!</v>
      </c>
      <c r="O103" t="e">
        <f t="array" ref="O103">INDEX(DATABASE!$B$3:$Y$229,SMALL(IF(($B$3=DATABASE!$F$3:$F$228),MATCH(ROW(DATABASE!$F$3:$F$228),ROW(DATABASE!$F$3:$F$228),0)),ROWS('FILTERED DATA'!$M$3:Y103)),MATCH('FILTERED DATA'!O$2,DATABASE!$B$2:$AA$2,0))</f>
        <v>#NUM!</v>
      </c>
      <c r="P103" t="e">
        <f t="array" ref="P103">INDEX(DATABASE!$B$3:$Y$229,SMALL(IF(($B$3=DATABASE!$F$3:$F$228),MATCH(ROW(DATABASE!$F$3:$F$228),ROW(DATABASE!$F$3:$F$228),0)),ROWS('FILTERED DATA'!$M$3:Z103)),MATCH('FILTERED DATA'!P$2,DATABASE!$B$2:$AA$2,0))</f>
        <v>#NUM!</v>
      </c>
      <c r="Q103" t="e">
        <f t="array" ref="Q103">INDEX(DATABASE!$B$3:$Y$229,SMALL(IF(($B$3=DATABASE!$F$3:$F$228),MATCH(ROW(DATABASE!$F$3:$F$228),ROW(DATABASE!$F$3:$F$228),0)),ROWS('FILTERED DATA'!$M$3:AA103)),MATCH('FILTERED DATA'!Q$2,DATABASE!$B$2:$AA$2,0))</f>
        <v>#NUM!</v>
      </c>
      <c r="R103" t="e">
        <f t="array" ref="R103">INDEX(DATABASE!$B$3:$Y$229,SMALL(IF(($B$3=DATABASE!$F$3:$F$228),MATCH(ROW(DATABASE!$F$3:$F$228),ROW(DATABASE!$F$3:$F$228),0)),ROWS('FILTERED DATA'!$M$3:AB103)),MATCH('FILTERED DATA'!R$2,DATABASE!$B$2:$AA$2,0))</f>
        <v>#NUM!</v>
      </c>
      <c r="S103" t="e">
        <f t="array" ref="S103">INDEX(DATABASE!$B$3:$Y$229,SMALL(IF(($B$3=DATABASE!$F$3:$F$228),MATCH(ROW(DATABASE!$F$3:$F$228),ROW(DATABASE!$F$3:$F$228),0)),ROWS('FILTERED DATA'!$M$3:AC103)),MATCH('FILTERED DATA'!S$2,DATABASE!$B$2:$AA$2,0))</f>
        <v>#NUM!</v>
      </c>
    </row>
    <row r="104" spans="3:19" x14ac:dyDescent="0.35">
      <c r="C104" t="e">
        <f t="array" ref="C104">INDEX(DATABASE!$B$3:$Y$229,SMALL(IF(($B$3=DATABASE!$F$3:$F$228),MATCH(ROW(DATABASE!$F$3:$F$228),ROW(DATABASE!$F$3:$F$228),0)),ROWS('FILTERED DATA'!$M$3:M104)),MATCH('FILTERED DATA'!C$2,DATABASE!$B$2:$AA$2,0))</f>
        <v>#NUM!</v>
      </c>
      <c r="D104" t="str">
        <f t="array" ref="D104">INDEX(DATABASE!$B$3:$Y$229,SMALL(IF(($B$3=DATABASE!$F$3:$F$228),MATCH(ROW(DATABASE!$F$3:$F$228),ROW(DATABASE!$F$3:$F$228),0)),ROW('FILTERED DATA'!$M$3:N104)),MATCH('FILTERED DATA'!D$2,DATABASE!$B$2:$AA$2,0))</f>
        <v>NYEBA JACOB</v>
      </c>
      <c r="E104" t="str">
        <f t="array" ref="E104">INDEX(DATABASE!$B$3:$Y$229,SMALL(IF(($B$3=DATABASE!$F$3:$F$228),MATCH(ROW(DATABASE!$F$3:$F$228),ROW(DATABASE!$F$3:$F$228),0)),ROW('FILTERED DATA'!$M$3:O104)),MATCH('FILTERED DATA'!E$2,DATABASE!$B$2:$AA$2,0))</f>
        <v>SAKPDINJ189</v>
      </c>
      <c r="F104" t="e">
        <f t="array" ref="F104">INDEX(DATABASE!$B$3:$Y$229,SMALL(IF(($B$3=DATABASE!$F$3:$F$228),MATCH(ROW(DATABASE!$F$3:$F$228),ROW(DATABASE!$F$3:$F$228),0)),ROWS('FILTERED DATA'!$M$3:P104)),MATCH('FILTERED DATA'!F$2,DATABASE!$B$2:$AA$2,0))</f>
        <v>#NUM!</v>
      </c>
      <c r="G104" t="e">
        <f t="array" ref="G104">INDEX(DATABASE!$B$3:$Y$229,SMALL(IF(($B$3=DATABASE!$F$3:$F$228),MATCH(ROW(DATABASE!$F$3:$F$228),ROW(DATABASE!$F$3:$F$228),0)),ROWS('FILTERED DATA'!$M$3:Q104)),MATCH('FILTERED DATA'!G$2,DATABASE!$B$2:$AA$2,0))</f>
        <v>#NUM!</v>
      </c>
      <c r="H104" t="e">
        <f t="array" ref="H104">INDEX(DATABASE!$B$3:$Y$229,SMALL(IF(($B$3=DATABASE!$F$3:$F$228),MATCH(ROW(DATABASE!$F$3:$F$228),ROW(DATABASE!$F$3:$F$228),0)),ROWS('FILTERED DATA'!$M$3:R104)),MATCH('FILTERED DATA'!H$2,DATABASE!$B$2:$AA$2,0))</f>
        <v>#NUM!</v>
      </c>
      <c r="I104" t="e">
        <f t="array" ref="I104">INDEX(DATABASE!$B$3:$Y$229,SMALL(IF(($B$3=DATABASE!$F$3:$F$228),MATCH(ROW(DATABASE!$F$3:$F$228),ROW(DATABASE!$F$3:$F$228),0)),ROWS('FILTERED DATA'!$M$3:S104)),MATCH('FILTERED DATA'!I$2,DATABASE!$B$2:$AA$2,0))</f>
        <v>#NUM!</v>
      </c>
      <c r="J104" t="e">
        <f t="array" ref="J104">INDEX(DATABASE!$B$3:$Y$229,SMALL(IF(($B$3=DATABASE!$F$3:$F$228),MATCH(ROW(DATABASE!$F$3:$F$228),ROW(DATABASE!$F$3:$F$228),0)),ROWS('FILTERED DATA'!$M$3:T104)),MATCH('FILTERED DATA'!J$2,DATABASE!$B$2:$AA$2,0))</f>
        <v>#NUM!</v>
      </c>
      <c r="K104" t="e">
        <f t="array" ref="K104">INDEX(DATABASE!$B$3:$Y$229,SMALL(IF(($B$3=DATABASE!$F$3:$F$228),MATCH(ROW(DATABASE!$F$3:$F$228),ROW(DATABASE!$F$3:$F$228),0)),ROWS('FILTERED DATA'!$M$3:U104)),MATCH('FILTERED DATA'!K$2,DATABASE!$B$2:$AA$2,0))</f>
        <v>#NUM!</v>
      </c>
      <c r="L104" t="e">
        <f t="array" ref="L104">INDEX(DATABASE!$B$3:$Y$229,SMALL(IF(($B$3=DATABASE!$F$3:$F$228),MATCH(ROW(DATABASE!$F$3:$F$228),ROW(DATABASE!$F$3:$F$228),0)),ROWS('FILTERED DATA'!$M$3:V104)),MATCH('FILTERED DATA'!L$2,DATABASE!$B$2:$AA$2,0))</f>
        <v>#NUM!</v>
      </c>
      <c r="M104" t="e">
        <f t="array" ref="M104">INDEX(DATABASE!$B$3:$Y$229,SMALL(IF(($B$3=DATABASE!$F$3:$F$228),MATCH(ROW(DATABASE!$F$3:$F$228),ROW(DATABASE!$F$3:$F$228),0)),ROWS('FILTERED DATA'!$M$3:W104)),MATCH('FILTERED DATA'!M$2,DATABASE!$B$2:$AA$2,0))</f>
        <v>#NUM!</v>
      </c>
      <c r="N104" t="e">
        <f t="array" ref="N104">INDEX(DATABASE!$B$3:$Y$229,SMALL(IF(($B$3=DATABASE!$F$3:$F$228),MATCH(ROW(DATABASE!$F$3:$F$228),ROW(DATABASE!$F$3:$F$228),0)),ROWS('FILTERED DATA'!$M$3:X104)),MATCH('FILTERED DATA'!N$2,DATABASE!$B$2:$AA$2,0))</f>
        <v>#NUM!</v>
      </c>
      <c r="O104" t="e">
        <f t="array" ref="O104">INDEX(DATABASE!$B$3:$Y$229,SMALL(IF(($B$3=DATABASE!$F$3:$F$228),MATCH(ROW(DATABASE!$F$3:$F$228),ROW(DATABASE!$F$3:$F$228),0)),ROWS('FILTERED DATA'!$M$3:Y104)),MATCH('FILTERED DATA'!O$2,DATABASE!$B$2:$AA$2,0))</f>
        <v>#NUM!</v>
      </c>
      <c r="P104" t="e">
        <f t="array" ref="P104">INDEX(DATABASE!$B$3:$Y$229,SMALL(IF(($B$3=DATABASE!$F$3:$F$228),MATCH(ROW(DATABASE!$F$3:$F$228),ROW(DATABASE!$F$3:$F$228),0)),ROWS('FILTERED DATA'!$M$3:Z104)),MATCH('FILTERED DATA'!P$2,DATABASE!$B$2:$AA$2,0))</f>
        <v>#NUM!</v>
      </c>
      <c r="Q104" t="e">
        <f t="array" ref="Q104">INDEX(DATABASE!$B$3:$Y$229,SMALL(IF(($B$3=DATABASE!$F$3:$F$228),MATCH(ROW(DATABASE!$F$3:$F$228),ROW(DATABASE!$F$3:$F$228),0)),ROWS('FILTERED DATA'!$M$3:AA104)),MATCH('FILTERED DATA'!Q$2,DATABASE!$B$2:$AA$2,0))</f>
        <v>#NUM!</v>
      </c>
      <c r="R104" t="e">
        <f t="array" ref="R104">INDEX(DATABASE!$B$3:$Y$229,SMALL(IF(($B$3=DATABASE!$F$3:$F$228),MATCH(ROW(DATABASE!$F$3:$F$228),ROW(DATABASE!$F$3:$F$228),0)),ROWS('FILTERED DATA'!$M$3:AB104)),MATCH('FILTERED DATA'!R$2,DATABASE!$B$2:$AA$2,0))</f>
        <v>#NUM!</v>
      </c>
      <c r="S104" t="e">
        <f t="array" ref="S104">INDEX(DATABASE!$B$3:$Y$229,SMALL(IF(($B$3=DATABASE!$F$3:$F$228),MATCH(ROW(DATABASE!$F$3:$F$228),ROW(DATABASE!$F$3:$F$228),0)),ROWS('FILTERED DATA'!$M$3:AC104)),MATCH('FILTERED DATA'!S$2,DATABASE!$B$2:$AA$2,0))</f>
        <v>#NUM!</v>
      </c>
    </row>
    <row r="105" spans="3:19" x14ac:dyDescent="0.35">
      <c r="C105" t="e">
        <f t="array" ref="C105">INDEX(DATABASE!$B$3:$Y$229,SMALL(IF(($B$3=DATABASE!$F$3:$F$228),MATCH(ROW(DATABASE!$F$3:$F$228),ROW(DATABASE!$F$3:$F$228),0)),ROWS('FILTERED DATA'!$M$3:M105)),MATCH('FILTERED DATA'!C$2,DATABASE!$B$2:$AA$2,0))</f>
        <v>#NUM!</v>
      </c>
      <c r="D105" t="str">
        <f t="array" ref="D105">INDEX(DATABASE!$B$3:$Y$229,SMALL(IF(($B$3=DATABASE!$F$3:$F$228),MATCH(ROW(DATABASE!$F$3:$F$228),ROW(DATABASE!$F$3:$F$228),0)),ROW('FILTERED DATA'!$M$3:N105)),MATCH('FILTERED DATA'!D$2,DATABASE!$B$2:$AA$2,0))</f>
        <v>NYEBA JACOB</v>
      </c>
      <c r="E105" t="str">
        <f t="array" ref="E105">INDEX(DATABASE!$B$3:$Y$229,SMALL(IF(($B$3=DATABASE!$F$3:$F$228),MATCH(ROW(DATABASE!$F$3:$F$228),ROW(DATABASE!$F$3:$F$228),0)),ROW('FILTERED DATA'!$M$3:O105)),MATCH('FILTERED DATA'!E$2,DATABASE!$B$2:$AA$2,0))</f>
        <v>SAKPDINJ189</v>
      </c>
      <c r="F105" t="e">
        <f t="array" ref="F105">INDEX(DATABASE!$B$3:$Y$229,SMALL(IF(($B$3=DATABASE!$F$3:$F$228),MATCH(ROW(DATABASE!$F$3:$F$228),ROW(DATABASE!$F$3:$F$228),0)),ROWS('FILTERED DATA'!$M$3:P105)),MATCH('FILTERED DATA'!F$2,DATABASE!$B$2:$AA$2,0))</f>
        <v>#NUM!</v>
      </c>
      <c r="G105" t="e">
        <f t="array" ref="G105">INDEX(DATABASE!$B$3:$Y$229,SMALL(IF(($B$3=DATABASE!$F$3:$F$228),MATCH(ROW(DATABASE!$F$3:$F$228),ROW(DATABASE!$F$3:$F$228),0)),ROWS('FILTERED DATA'!$M$3:Q105)),MATCH('FILTERED DATA'!G$2,DATABASE!$B$2:$AA$2,0))</f>
        <v>#NUM!</v>
      </c>
      <c r="H105" t="e">
        <f t="array" ref="H105">INDEX(DATABASE!$B$3:$Y$229,SMALL(IF(($B$3=DATABASE!$F$3:$F$228),MATCH(ROW(DATABASE!$F$3:$F$228),ROW(DATABASE!$F$3:$F$228),0)),ROWS('FILTERED DATA'!$M$3:R105)),MATCH('FILTERED DATA'!H$2,DATABASE!$B$2:$AA$2,0))</f>
        <v>#NUM!</v>
      </c>
      <c r="I105" t="e">
        <f t="array" ref="I105">INDEX(DATABASE!$B$3:$Y$229,SMALL(IF(($B$3=DATABASE!$F$3:$F$228),MATCH(ROW(DATABASE!$F$3:$F$228),ROW(DATABASE!$F$3:$F$228),0)),ROWS('FILTERED DATA'!$M$3:S105)),MATCH('FILTERED DATA'!I$2,DATABASE!$B$2:$AA$2,0))</f>
        <v>#NUM!</v>
      </c>
      <c r="J105" t="e">
        <f t="array" ref="J105">INDEX(DATABASE!$B$3:$Y$229,SMALL(IF(($B$3=DATABASE!$F$3:$F$228),MATCH(ROW(DATABASE!$F$3:$F$228),ROW(DATABASE!$F$3:$F$228),0)),ROWS('FILTERED DATA'!$M$3:T105)),MATCH('FILTERED DATA'!J$2,DATABASE!$B$2:$AA$2,0))</f>
        <v>#NUM!</v>
      </c>
      <c r="K105" t="e">
        <f t="array" ref="K105">INDEX(DATABASE!$B$3:$Y$229,SMALL(IF(($B$3=DATABASE!$F$3:$F$228),MATCH(ROW(DATABASE!$F$3:$F$228),ROW(DATABASE!$F$3:$F$228),0)),ROWS('FILTERED DATA'!$M$3:U105)),MATCH('FILTERED DATA'!K$2,DATABASE!$B$2:$AA$2,0))</f>
        <v>#NUM!</v>
      </c>
      <c r="L105" t="e">
        <f t="array" ref="L105">INDEX(DATABASE!$B$3:$Y$229,SMALL(IF(($B$3=DATABASE!$F$3:$F$228),MATCH(ROW(DATABASE!$F$3:$F$228),ROW(DATABASE!$F$3:$F$228),0)),ROWS('FILTERED DATA'!$M$3:V105)),MATCH('FILTERED DATA'!L$2,DATABASE!$B$2:$AA$2,0))</f>
        <v>#NUM!</v>
      </c>
      <c r="M105" t="e">
        <f t="array" ref="M105">INDEX(DATABASE!$B$3:$Y$229,SMALL(IF(($B$3=DATABASE!$F$3:$F$228),MATCH(ROW(DATABASE!$F$3:$F$228),ROW(DATABASE!$F$3:$F$228),0)),ROWS('FILTERED DATA'!$M$3:W105)),MATCH('FILTERED DATA'!M$2,DATABASE!$B$2:$AA$2,0))</f>
        <v>#NUM!</v>
      </c>
      <c r="N105" t="e">
        <f t="array" ref="N105">INDEX(DATABASE!$B$3:$Y$229,SMALL(IF(($B$3=DATABASE!$F$3:$F$228),MATCH(ROW(DATABASE!$F$3:$F$228),ROW(DATABASE!$F$3:$F$228),0)),ROWS('FILTERED DATA'!$M$3:X105)),MATCH('FILTERED DATA'!N$2,DATABASE!$B$2:$AA$2,0))</f>
        <v>#NUM!</v>
      </c>
      <c r="O105" t="e">
        <f t="array" ref="O105">INDEX(DATABASE!$B$3:$Y$229,SMALL(IF(($B$3=DATABASE!$F$3:$F$228),MATCH(ROW(DATABASE!$F$3:$F$228),ROW(DATABASE!$F$3:$F$228),0)),ROWS('FILTERED DATA'!$M$3:Y105)),MATCH('FILTERED DATA'!O$2,DATABASE!$B$2:$AA$2,0))</f>
        <v>#NUM!</v>
      </c>
      <c r="P105" t="e">
        <f t="array" ref="P105">INDEX(DATABASE!$B$3:$Y$229,SMALL(IF(($B$3=DATABASE!$F$3:$F$228),MATCH(ROW(DATABASE!$F$3:$F$228),ROW(DATABASE!$F$3:$F$228),0)),ROWS('FILTERED DATA'!$M$3:Z105)),MATCH('FILTERED DATA'!P$2,DATABASE!$B$2:$AA$2,0))</f>
        <v>#NUM!</v>
      </c>
      <c r="Q105" t="e">
        <f t="array" ref="Q105">INDEX(DATABASE!$B$3:$Y$229,SMALL(IF(($B$3=DATABASE!$F$3:$F$228),MATCH(ROW(DATABASE!$F$3:$F$228),ROW(DATABASE!$F$3:$F$228),0)),ROWS('FILTERED DATA'!$M$3:AA105)),MATCH('FILTERED DATA'!Q$2,DATABASE!$B$2:$AA$2,0))</f>
        <v>#NUM!</v>
      </c>
      <c r="R105" t="e">
        <f t="array" ref="R105">INDEX(DATABASE!$B$3:$Y$229,SMALL(IF(($B$3=DATABASE!$F$3:$F$228),MATCH(ROW(DATABASE!$F$3:$F$228),ROW(DATABASE!$F$3:$F$228),0)),ROWS('FILTERED DATA'!$M$3:AB105)),MATCH('FILTERED DATA'!R$2,DATABASE!$B$2:$AA$2,0))</f>
        <v>#NUM!</v>
      </c>
      <c r="S105" t="e">
        <f t="array" ref="S105">INDEX(DATABASE!$B$3:$Y$229,SMALL(IF(($B$3=DATABASE!$F$3:$F$228),MATCH(ROW(DATABASE!$F$3:$F$228),ROW(DATABASE!$F$3:$F$228),0)),ROWS('FILTERED DATA'!$M$3:AC105)),MATCH('FILTERED DATA'!S$2,DATABASE!$B$2:$AA$2,0))</f>
        <v>#NUM!</v>
      </c>
    </row>
    <row r="106" spans="3:19" x14ac:dyDescent="0.35">
      <c r="C106" t="e">
        <f t="array" ref="C106">INDEX(DATABASE!$B$3:$Y$229,SMALL(IF(($B$3=DATABASE!$F$3:$F$228),MATCH(ROW(DATABASE!$F$3:$F$228),ROW(DATABASE!$F$3:$F$228),0)),ROWS('FILTERED DATA'!$M$3:M106)),MATCH('FILTERED DATA'!C$2,DATABASE!$B$2:$AA$2,0))</f>
        <v>#NUM!</v>
      </c>
      <c r="D106" t="str">
        <f t="array" ref="D106">INDEX(DATABASE!$B$3:$Y$229,SMALL(IF(($B$3=DATABASE!$F$3:$F$228),MATCH(ROW(DATABASE!$F$3:$F$228),ROW(DATABASE!$F$3:$F$228),0)),ROW('FILTERED DATA'!$M$3:N106)),MATCH('FILTERED DATA'!D$2,DATABASE!$B$2:$AA$2,0))</f>
        <v>NYEBA JACOB</v>
      </c>
      <c r="E106" t="str">
        <f t="array" ref="E106">INDEX(DATABASE!$B$3:$Y$229,SMALL(IF(($B$3=DATABASE!$F$3:$F$228),MATCH(ROW(DATABASE!$F$3:$F$228),ROW(DATABASE!$F$3:$F$228),0)),ROW('FILTERED DATA'!$M$3:O106)),MATCH('FILTERED DATA'!E$2,DATABASE!$B$2:$AA$2,0))</f>
        <v>SAKPDINJ189</v>
      </c>
      <c r="F106" t="e">
        <f t="array" ref="F106">INDEX(DATABASE!$B$3:$Y$229,SMALL(IF(($B$3=DATABASE!$F$3:$F$228),MATCH(ROW(DATABASE!$F$3:$F$228),ROW(DATABASE!$F$3:$F$228),0)),ROWS('FILTERED DATA'!$M$3:P106)),MATCH('FILTERED DATA'!F$2,DATABASE!$B$2:$AA$2,0))</f>
        <v>#NUM!</v>
      </c>
      <c r="G106" t="e">
        <f t="array" ref="G106">INDEX(DATABASE!$B$3:$Y$229,SMALL(IF(($B$3=DATABASE!$F$3:$F$228),MATCH(ROW(DATABASE!$F$3:$F$228),ROW(DATABASE!$F$3:$F$228),0)),ROWS('FILTERED DATA'!$M$3:Q106)),MATCH('FILTERED DATA'!G$2,DATABASE!$B$2:$AA$2,0))</f>
        <v>#NUM!</v>
      </c>
      <c r="H106" t="e">
        <f t="array" ref="H106">INDEX(DATABASE!$B$3:$Y$229,SMALL(IF(($B$3=DATABASE!$F$3:$F$228),MATCH(ROW(DATABASE!$F$3:$F$228),ROW(DATABASE!$F$3:$F$228),0)),ROWS('FILTERED DATA'!$M$3:R106)),MATCH('FILTERED DATA'!H$2,DATABASE!$B$2:$AA$2,0))</f>
        <v>#NUM!</v>
      </c>
      <c r="I106" t="e">
        <f t="array" ref="I106">INDEX(DATABASE!$B$3:$Y$229,SMALL(IF(($B$3=DATABASE!$F$3:$F$228),MATCH(ROW(DATABASE!$F$3:$F$228),ROW(DATABASE!$F$3:$F$228),0)),ROWS('FILTERED DATA'!$M$3:S106)),MATCH('FILTERED DATA'!I$2,DATABASE!$B$2:$AA$2,0))</f>
        <v>#NUM!</v>
      </c>
      <c r="J106" t="e">
        <f t="array" ref="J106">INDEX(DATABASE!$B$3:$Y$229,SMALL(IF(($B$3=DATABASE!$F$3:$F$228),MATCH(ROW(DATABASE!$F$3:$F$228),ROW(DATABASE!$F$3:$F$228),0)),ROWS('FILTERED DATA'!$M$3:T106)),MATCH('FILTERED DATA'!J$2,DATABASE!$B$2:$AA$2,0))</f>
        <v>#NUM!</v>
      </c>
      <c r="K106" t="e">
        <f t="array" ref="K106">INDEX(DATABASE!$B$3:$Y$229,SMALL(IF(($B$3=DATABASE!$F$3:$F$228),MATCH(ROW(DATABASE!$F$3:$F$228),ROW(DATABASE!$F$3:$F$228),0)),ROWS('FILTERED DATA'!$M$3:U106)),MATCH('FILTERED DATA'!K$2,DATABASE!$B$2:$AA$2,0))</f>
        <v>#NUM!</v>
      </c>
      <c r="L106" t="e">
        <f t="array" ref="L106">INDEX(DATABASE!$B$3:$Y$229,SMALL(IF(($B$3=DATABASE!$F$3:$F$228),MATCH(ROW(DATABASE!$F$3:$F$228),ROW(DATABASE!$F$3:$F$228),0)),ROWS('FILTERED DATA'!$M$3:V106)),MATCH('FILTERED DATA'!L$2,DATABASE!$B$2:$AA$2,0))</f>
        <v>#NUM!</v>
      </c>
      <c r="M106" t="e">
        <f t="array" ref="M106">INDEX(DATABASE!$B$3:$Y$229,SMALL(IF(($B$3=DATABASE!$F$3:$F$228),MATCH(ROW(DATABASE!$F$3:$F$228),ROW(DATABASE!$F$3:$F$228),0)),ROWS('FILTERED DATA'!$M$3:W106)),MATCH('FILTERED DATA'!M$2,DATABASE!$B$2:$AA$2,0))</f>
        <v>#NUM!</v>
      </c>
      <c r="N106" t="e">
        <f t="array" ref="N106">INDEX(DATABASE!$B$3:$Y$229,SMALL(IF(($B$3=DATABASE!$F$3:$F$228),MATCH(ROW(DATABASE!$F$3:$F$228),ROW(DATABASE!$F$3:$F$228),0)),ROWS('FILTERED DATA'!$M$3:X106)),MATCH('FILTERED DATA'!N$2,DATABASE!$B$2:$AA$2,0))</f>
        <v>#NUM!</v>
      </c>
      <c r="O106" t="e">
        <f t="array" ref="O106">INDEX(DATABASE!$B$3:$Y$229,SMALL(IF(($B$3=DATABASE!$F$3:$F$228),MATCH(ROW(DATABASE!$F$3:$F$228),ROW(DATABASE!$F$3:$F$228),0)),ROWS('FILTERED DATA'!$M$3:Y106)),MATCH('FILTERED DATA'!O$2,DATABASE!$B$2:$AA$2,0))</f>
        <v>#NUM!</v>
      </c>
      <c r="P106" t="e">
        <f t="array" ref="P106">INDEX(DATABASE!$B$3:$Y$229,SMALL(IF(($B$3=DATABASE!$F$3:$F$228),MATCH(ROW(DATABASE!$F$3:$F$228),ROW(DATABASE!$F$3:$F$228),0)),ROWS('FILTERED DATA'!$M$3:Z106)),MATCH('FILTERED DATA'!P$2,DATABASE!$B$2:$AA$2,0))</f>
        <v>#NUM!</v>
      </c>
      <c r="Q106" t="e">
        <f t="array" ref="Q106">INDEX(DATABASE!$B$3:$Y$229,SMALL(IF(($B$3=DATABASE!$F$3:$F$228),MATCH(ROW(DATABASE!$F$3:$F$228),ROW(DATABASE!$F$3:$F$228),0)),ROWS('FILTERED DATA'!$M$3:AA106)),MATCH('FILTERED DATA'!Q$2,DATABASE!$B$2:$AA$2,0))</f>
        <v>#NUM!</v>
      </c>
      <c r="R106" t="e">
        <f t="array" ref="R106">INDEX(DATABASE!$B$3:$Y$229,SMALL(IF(($B$3=DATABASE!$F$3:$F$228),MATCH(ROW(DATABASE!$F$3:$F$228),ROW(DATABASE!$F$3:$F$228),0)),ROWS('FILTERED DATA'!$M$3:AB106)),MATCH('FILTERED DATA'!R$2,DATABASE!$B$2:$AA$2,0))</f>
        <v>#NUM!</v>
      </c>
      <c r="S106" t="e">
        <f t="array" ref="S106">INDEX(DATABASE!$B$3:$Y$229,SMALL(IF(($B$3=DATABASE!$F$3:$F$228),MATCH(ROW(DATABASE!$F$3:$F$228),ROW(DATABASE!$F$3:$F$228),0)),ROWS('FILTERED DATA'!$M$3:AC106)),MATCH('FILTERED DATA'!S$2,DATABASE!$B$2:$AA$2,0))</f>
        <v>#NUM!</v>
      </c>
    </row>
    <row r="107" spans="3:19" x14ac:dyDescent="0.35">
      <c r="C107" t="e">
        <f t="array" ref="C107">INDEX(DATABASE!$B$3:$Y$229,SMALL(IF(($B$3=DATABASE!$F$3:$F$228),MATCH(ROW(DATABASE!$F$3:$F$228),ROW(DATABASE!$F$3:$F$228),0)),ROWS('FILTERED DATA'!$M$3:M107)),MATCH('FILTERED DATA'!C$2,DATABASE!$B$2:$AA$2,0))</f>
        <v>#NUM!</v>
      </c>
      <c r="D107" t="str">
        <f t="array" ref="D107">INDEX(DATABASE!$B$3:$Y$229,SMALL(IF(($B$3=DATABASE!$F$3:$F$228),MATCH(ROW(DATABASE!$F$3:$F$228),ROW(DATABASE!$F$3:$F$228),0)),ROW('FILTERED DATA'!$M$3:N107)),MATCH('FILTERED DATA'!D$2,DATABASE!$B$2:$AA$2,0))</f>
        <v>NYEBA JACOB</v>
      </c>
      <c r="E107" t="str">
        <f t="array" ref="E107">INDEX(DATABASE!$B$3:$Y$229,SMALL(IF(($B$3=DATABASE!$F$3:$F$228),MATCH(ROW(DATABASE!$F$3:$F$228),ROW(DATABASE!$F$3:$F$228),0)),ROW('FILTERED DATA'!$M$3:O107)),MATCH('FILTERED DATA'!E$2,DATABASE!$B$2:$AA$2,0))</f>
        <v>SAKPDINJ189</v>
      </c>
      <c r="F107" t="e">
        <f t="array" ref="F107">INDEX(DATABASE!$B$3:$Y$229,SMALL(IF(($B$3=DATABASE!$F$3:$F$228),MATCH(ROW(DATABASE!$F$3:$F$228),ROW(DATABASE!$F$3:$F$228),0)),ROWS('FILTERED DATA'!$M$3:P107)),MATCH('FILTERED DATA'!F$2,DATABASE!$B$2:$AA$2,0))</f>
        <v>#NUM!</v>
      </c>
      <c r="G107" t="e">
        <f t="array" ref="G107">INDEX(DATABASE!$B$3:$Y$229,SMALL(IF(($B$3=DATABASE!$F$3:$F$228),MATCH(ROW(DATABASE!$F$3:$F$228),ROW(DATABASE!$F$3:$F$228),0)),ROWS('FILTERED DATA'!$M$3:Q107)),MATCH('FILTERED DATA'!G$2,DATABASE!$B$2:$AA$2,0))</f>
        <v>#NUM!</v>
      </c>
      <c r="H107" t="e">
        <f t="array" ref="H107">INDEX(DATABASE!$B$3:$Y$229,SMALL(IF(($B$3=DATABASE!$F$3:$F$228),MATCH(ROW(DATABASE!$F$3:$F$228),ROW(DATABASE!$F$3:$F$228),0)),ROWS('FILTERED DATA'!$M$3:R107)),MATCH('FILTERED DATA'!H$2,DATABASE!$B$2:$AA$2,0))</f>
        <v>#NUM!</v>
      </c>
      <c r="I107" t="e">
        <f t="array" ref="I107">INDEX(DATABASE!$B$3:$Y$229,SMALL(IF(($B$3=DATABASE!$F$3:$F$228),MATCH(ROW(DATABASE!$F$3:$F$228),ROW(DATABASE!$F$3:$F$228),0)),ROWS('FILTERED DATA'!$M$3:S107)),MATCH('FILTERED DATA'!I$2,DATABASE!$B$2:$AA$2,0))</f>
        <v>#NUM!</v>
      </c>
      <c r="J107" t="e">
        <f t="array" ref="J107">INDEX(DATABASE!$B$3:$Y$229,SMALL(IF(($B$3=DATABASE!$F$3:$F$228),MATCH(ROW(DATABASE!$F$3:$F$228),ROW(DATABASE!$F$3:$F$228),0)),ROWS('FILTERED DATA'!$M$3:T107)),MATCH('FILTERED DATA'!J$2,DATABASE!$B$2:$AA$2,0))</f>
        <v>#NUM!</v>
      </c>
      <c r="K107" t="e">
        <f t="array" ref="K107">INDEX(DATABASE!$B$3:$Y$229,SMALL(IF(($B$3=DATABASE!$F$3:$F$228),MATCH(ROW(DATABASE!$F$3:$F$228),ROW(DATABASE!$F$3:$F$228),0)),ROWS('FILTERED DATA'!$M$3:U107)),MATCH('FILTERED DATA'!K$2,DATABASE!$B$2:$AA$2,0))</f>
        <v>#NUM!</v>
      </c>
      <c r="L107" t="e">
        <f t="array" ref="L107">INDEX(DATABASE!$B$3:$Y$229,SMALL(IF(($B$3=DATABASE!$F$3:$F$228),MATCH(ROW(DATABASE!$F$3:$F$228),ROW(DATABASE!$F$3:$F$228),0)),ROWS('FILTERED DATA'!$M$3:V107)),MATCH('FILTERED DATA'!L$2,DATABASE!$B$2:$AA$2,0))</f>
        <v>#NUM!</v>
      </c>
      <c r="M107" t="e">
        <f t="array" ref="M107">INDEX(DATABASE!$B$3:$Y$229,SMALL(IF(($B$3=DATABASE!$F$3:$F$228),MATCH(ROW(DATABASE!$F$3:$F$228),ROW(DATABASE!$F$3:$F$228),0)),ROWS('FILTERED DATA'!$M$3:W107)),MATCH('FILTERED DATA'!M$2,DATABASE!$B$2:$AA$2,0))</f>
        <v>#NUM!</v>
      </c>
      <c r="N107" t="e">
        <f t="array" ref="N107">INDEX(DATABASE!$B$3:$Y$229,SMALL(IF(($B$3=DATABASE!$F$3:$F$228),MATCH(ROW(DATABASE!$F$3:$F$228),ROW(DATABASE!$F$3:$F$228),0)),ROWS('FILTERED DATA'!$M$3:X107)),MATCH('FILTERED DATA'!N$2,DATABASE!$B$2:$AA$2,0))</f>
        <v>#NUM!</v>
      </c>
      <c r="O107" t="e">
        <f t="array" ref="O107">INDEX(DATABASE!$B$3:$Y$229,SMALL(IF(($B$3=DATABASE!$F$3:$F$228),MATCH(ROW(DATABASE!$F$3:$F$228),ROW(DATABASE!$F$3:$F$228),0)),ROWS('FILTERED DATA'!$M$3:Y107)),MATCH('FILTERED DATA'!O$2,DATABASE!$B$2:$AA$2,0))</f>
        <v>#NUM!</v>
      </c>
      <c r="P107" t="e">
        <f t="array" ref="P107">INDEX(DATABASE!$B$3:$Y$229,SMALL(IF(($B$3=DATABASE!$F$3:$F$228),MATCH(ROW(DATABASE!$F$3:$F$228),ROW(DATABASE!$F$3:$F$228),0)),ROWS('FILTERED DATA'!$M$3:Z107)),MATCH('FILTERED DATA'!P$2,DATABASE!$B$2:$AA$2,0))</f>
        <v>#NUM!</v>
      </c>
      <c r="Q107" t="e">
        <f t="array" ref="Q107">INDEX(DATABASE!$B$3:$Y$229,SMALL(IF(($B$3=DATABASE!$F$3:$F$228),MATCH(ROW(DATABASE!$F$3:$F$228),ROW(DATABASE!$F$3:$F$228),0)),ROWS('FILTERED DATA'!$M$3:AA107)),MATCH('FILTERED DATA'!Q$2,DATABASE!$B$2:$AA$2,0))</f>
        <v>#NUM!</v>
      </c>
      <c r="R107" t="e">
        <f t="array" ref="R107">INDEX(DATABASE!$B$3:$Y$229,SMALL(IF(($B$3=DATABASE!$F$3:$F$228),MATCH(ROW(DATABASE!$F$3:$F$228),ROW(DATABASE!$F$3:$F$228),0)),ROWS('FILTERED DATA'!$M$3:AB107)),MATCH('FILTERED DATA'!R$2,DATABASE!$B$2:$AA$2,0))</f>
        <v>#NUM!</v>
      </c>
      <c r="S107" t="e">
        <f t="array" ref="S107">INDEX(DATABASE!$B$3:$Y$229,SMALL(IF(($B$3=DATABASE!$F$3:$F$228),MATCH(ROW(DATABASE!$F$3:$F$228),ROW(DATABASE!$F$3:$F$228),0)),ROWS('FILTERED DATA'!$M$3:AC107)),MATCH('FILTERED DATA'!S$2,DATABASE!$B$2:$AA$2,0))</f>
        <v>#NUM!</v>
      </c>
    </row>
    <row r="108" spans="3:19" x14ac:dyDescent="0.35">
      <c r="C108" t="e">
        <f t="array" ref="C108">INDEX(DATABASE!$B$3:$Y$229,SMALL(IF(($B$3=DATABASE!$F$3:$F$228),MATCH(ROW(DATABASE!$F$3:$F$228),ROW(DATABASE!$F$3:$F$228),0)),ROWS('FILTERED DATA'!$M$3:M108)),MATCH('FILTERED DATA'!C$2,DATABASE!$B$2:$AA$2,0))</f>
        <v>#NUM!</v>
      </c>
      <c r="D108" t="str">
        <f t="array" ref="D108">INDEX(DATABASE!$B$3:$Y$229,SMALL(IF(($B$3=DATABASE!$F$3:$F$228),MATCH(ROW(DATABASE!$F$3:$F$228),ROW(DATABASE!$F$3:$F$228),0)),ROW('FILTERED DATA'!$M$3:N108)),MATCH('FILTERED DATA'!D$2,DATABASE!$B$2:$AA$2,0))</f>
        <v>NYEBA JACOB</v>
      </c>
      <c r="E108" t="str">
        <f t="array" ref="E108">INDEX(DATABASE!$B$3:$Y$229,SMALL(IF(($B$3=DATABASE!$F$3:$F$228),MATCH(ROW(DATABASE!$F$3:$F$228),ROW(DATABASE!$F$3:$F$228),0)),ROW('FILTERED DATA'!$M$3:O108)),MATCH('FILTERED DATA'!E$2,DATABASE!$B$2:$AA$2,0))</f>
        <v>SAKPDINJ189</v>
      </c>
      <c r="F108" t="e">
        <f t="array" ref="F108">INDEX(DATABASE!$B$3:$Y$229,SMALL(IF(($B$3=DATABASE!$F$3:$F$228),MATCH(ROW(DATABASE!$F$3:$F$228),ROW(DATABASE!$F$3:$F$228),0)),ROWS('FILTERED DATA'!$M$3:P108)),MATCH('FILTERED DATA'!F$2,DATABASE!$B$2:$AA$2,0))</f>
        <v>#NUM!</v>
      </c>
      <c r="G108" t="e">
        <f t="array" ref="G108">INDEX(DATABASE!$B$3:$Y$229,SMALL(IF(($B$3=DATABASE!$F$3:$F$228),MATCH(ROW(DATABASE!$F$3:$F$228),ROW(DATABASE!$F$3:$F$228),0)),ROWS('FILTERED DATA'!$M$3:Q108)),MATCH('FILTERED DATA'!G$2,DATABASE!$B$2:$AA$2,0))</f>
        <v>#NUM!</v>
      </c>
      <c r="H108" t="e">
        <f t="array" ref="H108">INDEX(DATABASE!$B$3:$Y$229,SMALL(IF(($B$3=DATABASE!$F$3:$F$228),MATCH(ROW(DATABASE!$F$3:$F$228),ROW(DATABASE!$F$3:$F$228),0)),ROWS('FILTERED DATA'!$M$3:R108)),MATCH('FILTERED DATA'!H$2,DATABASE!$B$2:$AA$2,0))</f>
        <v>#NUM!</v>
      </c>
      <c r="I108" t="e">
        <f t="array" ref="I108">INDEX(DATABASE!$B$3:$Y$229,SMALL(IF(($B$3=DATABASE!$F$3:$F$228),MATCH(ROW(DATABASE!$F$3:$F$228),ROW(DATABASE!$F$3:$F$228),0)),ROWS('FILTERED DATA'!$M$3:S108)),MATCH('FILTERED DATA'!I$2,DATABASE!$B$2:$AA$2,0))</f>
        <v>#NUM!</v>
      </c>
      <c r="J108" t="e">
        <f t="array" ref="J108">INDEX(DATABASE!$B$3:$Y$229,SMALL(IF(($B$3=DATABASE!$F$3:$F$228),MATCH(ROW(DATABASE!$F$3:$F$228),ROW(DATABASE!$F$3:$F$228),0)),ROWS('FILTERED DATA'!$M$3:T108)),MATCH('FILTERED DATA'!J$2,DATABASE!$B$2:$AA$2,0))</f>
        <v>#NUM!</v>
      </c>
      <c r="K108" t="e">
        <f t="array" ref="K108">INDEX(DATABASE!$B$3:$Y$229,SMALL(IF(($B$3=DATABASE!$F$3:$F$228),MATCH(ROW(DATABASE!$F$3:$F$228),ROW(DATABASE!$F$3:$F$228),0)),ROWS('FILTERED DATA'!$M$3:U108)),MATCH('FILTERED DATA'!K$2,DATABASE!$B$2:$AA$2,0))</f>
        <v>#NUM!</v>
      </c>
      <c r="L108" t="e">
        <f t="array" ref="L108">INDEX(DATABASE!$B$3:$Y$229,SMALL(IF(($B$3=DATABASE!$F$3:$F$228),MATCH(ROW(DATABASE!$F$3:$F$228),ROW(DATABASE!$F$3:$F$228),0)),ROWS('FILTERED DATA'!$M$3:V108)),MATCH('FILTERED DATA'!L$2,DATABASE!$B$2:$AA$2,0))</f>
        <v>#NUM!</v>
      </c>
      <c r="M108" t="e">
        <f t="array" ref="M108">INDEX(DATABASE!$B$3:$Y$229,SMALL(IF(($B$3=DATABASE!$F$3:$F$228),MATCH(ROW(DATABASE!$F$3:$F$228),ROW(DATABASE!$F$3:$F$228),0)),ROWS('FILTERED DATA'!$M$3:W108)),MATCH('FILTERED DATA'!M$2,DATABASE!$B$2:$AA$2,0))</f>
        <v>#NUM!</v>
      </c>
      <c r="N108" t="e">
        <f t="array" ref="N108">INDEX(DATABASE!$B$3:$Y$229,SMALL(IF(($B$3=DATABASE!$F$3:$F$228),MATCH(ROW(DATABASE!$F$3:$F$228),ROW(DATABASE!$F$3:$F$228),0)),ROWS('FILTERED DATA'!$M$3:X108)),MATCH('FILTERED DATA'!N$2,DATABASE!$B$2:$AA$2,0))</f>
        <v>#NUM!</v>
      </c>
      <c r="O108" t="e">
        <f t="array" ref="O108">INDEX(DATABASE!$B$3:$Y$229,SMALL(IF(($B$3=DATABASE!$F$3:$F$228),MATCH(ROW(DATABASE!$F$3:$F$228),ROW(DATABASE!$F$3:$F$228),0)),ROWS('FILTERED DATA'!$M$3:Y108)),MATCH('FILTERED DATA'!O$2,DATABASE!$B$2:$AA$2,0))</f>
        <v>#NUM!</v>
      </c>
      <c r="P108" t="e">
        <f t="array" ref="P108">INDEX(DATABASE!$B$3:$Y$229,SMALL(IF(($B$3=DATABASE!$F$3:$F$228),MATCH(ROW(DATABASE!$F$3:$F$228),ROW(DATABASE!$F$3:$F$228),0)),ROWS('FILTERED DATA'!$M$3:Z108)),MATCH('FILTERED DATA'!P$2,DATABASE!$B$2:$AA$2,0))</f>
        <v>#NUM!</v>
      </c>
      <c r="Q108" t="e">
        <f t="array" ref="Q108">INDEX(DATABASE!$B$3:$Y$229,SMALL(IF(($B$3=DATABASE!$F$3:$F$228),MATCH(ROW(DATABASE!$F$3:$F$228),ROW(DATABASE!$F$3:$F$228),0)),ROWS('FILTERED DATA'!$M$3:AA108)),MATCH('FILTERED DATA'!Q$2,DATABASE!$B$2:$AA$2,0))</f>
        <v>#NUM!</v>
      </c>
      <c r="R108" t="e">
        <f t="array" ref="R108">INDEX(DATABASE!$B$3:$Y$229,SMALL(IF(($B$3=DATABASE!$F$3:$F$228),MATCH(ROW(DATABASE!$F$3:$F$228),ROW(DATABASE!$F$3:$F$228),0)),ROWS('FILTERED DATA'!$M$3:AB108)),MATCH('FILTERED DATA'!R$2,DATABASE!$B$2:$AA$2,0))</f>
        <v>#NUM!</v>
      </c>
      <c r="S108" t="e">
        <f t="array" ref="S108">INDEX(DATABASE!$B$3:$Y$229,SMALL(IF(($B$3=DATABASE!$F$3:$F$228),MATCH(ROW(DATABASE!$F$3:$F$228),ROW(DATABASE!$F$3:$F$228),0)),ROWS('FILTERED DATA'!$M$3:AC108)),MATCH('FILTERED DATA'!S$2,DATABASE!$B$2:$AA$2,0))</f>
        <v>#NUM!</v>
      </c>
    </row>
    <row r="109" spans="3:19" x14ac:dyDescent="0.35">
      <c r="C109" t="e">
        <f t="array" ref="C109">INDEX(DATABASE!$B$3:$Y$229,SMALL(IF(($B$3=DATABASE!$F$3:$F$228),MATCH(ROW(DATABASE!$F$3:$F$228),ROW(DATABASE!$F$3:$F$228),0)),ROWS('FILTERED DATA'!$M$3:M109)),MATCH('FILTERED DATA'!C$2,DATABASE!$B$2:$AA$2,0))</f>
        <v>#NUM!</v>
      </c>
      <c r="D109" t="str">
        <f t="array" ref="D109">INDEX(DATABASE!$B$3:$Y$229,SMALL(IF(($B$3=DATABASE!$F$3:$F$228),MATCH(ROW(DATABASE!$F$3:$F$228),ROW(DATABASE!$F$3:$F$228),0)),ROW('FILTERED DATA'!$M$3:N109)),MATCH('FILTERED DATA'!D$2,DATABASE!$B$2:$AA$2,0))</f>
        <v>NYEBA JACOB</v>
      </c>
      <c r="E109" t="str">
        <f t="array" ref="E109">INDEX(DATABASE!$B$3:$Y$229,SMALL(IF(($B$3=DATABASE!$F$3:$F$228),MATCH(ROW(DATABASE!$F$3:$F$228),ROW(DATABASE!$F$3:$F$228),0)),ROW('FILTERED DATA'!$M$3:O109)),MATCH('FILTERED DATA'!E$2,DATABASE!$B$2:$AA$2,0))</f>
        <v>SAKPDINJ189</v>
      </c>
      <c r="F109" t="e">
        <f t="array" ref="F109">INDEX(DATABASE!$B$3:$Y$229,SMALL(IF(($B$3=DATABASE!$F$3:$F$228),MATCH(ROW(DATABASE!$F$3:$F$228),ROW(DATABASE!$F$3:$F$228),0)),ROWS('FILTERED DATA'!$M$3:P109)),MATCH('FILTERED DATA'!F$2,DATABASE!$B$2:$AA$2,0))</f>
        <v>#NUM!</v>
      </c>
      <c r="G109" t="e">
        <f t="array" ref="G109">INDEX(DATABASE!$B$3:$Y$229,SMALL(IF(($B$3=DATABASE!$F$3:$F$228),MATCH(ROW(DATABASE!$F$3:$F$228),ROW(DATABASE!$F$3:$F$228),0)),ROWS('FILTERED DATA'!$M$3:Q109)),MATCH('FILTERED DATA'!G$2,DATABASE!$B$2:$AA$2,0))</f>
        <v>#NUM!</v>
      </c>
      <c r="H109" t="e">
        <f t="array" ref="H109">INDEX(DATABASE!$B$3:$Y$229,SMALL(IF(($B$3=DATABASE!$F$3:$F$228),MATCH(ROW(DATABASE!$F$3:$F$228),ROW(DATABASE!$F$3:$F$228),0)),ROWS('FILTERED DATA'!$M$3:R109)),MATCH('FILTERED DATA'!H$2,DATABASE!$B$2:$AA$2,0))</f>
        <v>#NUM!</v>
      </c>
      <c r="I109" t="e">
        <f t="array" ref="I109">INDEX(DATABASE!$B$3:$Y$229,SMALL(IF(($B$3=DATABASE!$F$3:$F$228),MATCH(ROW(DATABASE!$F$3:$F$228),ROW(DATABASE!$F$3:$F$228),0)),ROWS('FILTERED DATA'!$M$3:S109)),MATCH('FILTERED DATA'!I$2,DATABASE!$B$2:$AA$2,0))</f>
        <v>#NUM!</v>
      </c>
      <c r="J109" t="e">
        <f t="array" ref="J109">INDEX(DATABASE!$B$3:$Y$229,SMALL(IF(($B$3=DATABASE!$F$3:$F$228),MATCH(ROW(DATABASE!$F$3:$F$228),ROW(DATABASE!$F$3:$F$228),0)),ROWS('FILTERED DATA'!$M$3:T109)),MATCH('FILTERED DATA'!J$2,DATABASE!$B$2:$AA$2,0))</f>
        <v>#NUM!</v>
      </c>
      <c r="K109" t="e">
        <f t="array" ref="K109">INDEX(DATABASE!$B$3:$Y$229,SMALL(IF(($B$3=DATABASE!$F$3:$F$228),MATCH(ROW(DATABASE!$F$3:$F$228),ROW(DATABASE!$F$3:$F$228),0)),ROWS('FILTERED DATA'!$M$3:U109)),MATCH('FILTERED DATA'!K$2,DATABASE!$B$2:$AA$2,0))</f>
        <v>#NUM!</v>
      </c>
      <c r="L109" t="e">
        <f t="array" ref="L109">INDEX(DATABASE!$B$3:$Y$229,SMALL(IF(($B$3=DATABASE!$F$3:$F$228),MATCH(ROW(DATABASE!$F$3:$F$228),ROW(DATABASE!$F$3:$F$228),0)),ROWS('FILTERED DATA'!$M$3:V109)),MATCH('FILTERED DATA'!L$2,DATABASE!$B$2:$AA$2,0))</f>
        <v>#NUM!</v>
      </c>
      <c r="M109" t="e">
        <f t="array" ref="M109">INDEX(DATABASE!$B$3:$Y$229,SMALL(IF(($B$3=DATABASE!$F$3:$F$228),MATCH(ROW(DATABASE!$F$3:$F$228),ROW(DATABASE!$F$3:$F$228),0)),ROWS('FILTERED DATA'!$M$3:W109)),MATCH('FILTERED DATA'!M$2,DATABASE!$B$2:$AA$2,0))</f>
        <v>#NUM!</v>
      </c>
      <c r="N109" t="e">
        <f t="array" ref="N109">INDEX(DATABASE!$B$3:$Y$229,SMALL(IF(($B$3=DATABASE!$F$3:$F$228),MATCH(ROW(DATABASE!$F$3:$F$228),ROW(DATABASE!$F$3:$F$228),0)),ROWS('FILTERED DATA'!$M$3:X109)),MATCH('FILTERED DATA'!N$2,DATABASE!$B$2:$AA$2,0))</f>
        <v>#NUM!</v>
      </c>
      <c r="O109" t="e">
        <f t="array" ref="O109">INDEX(DATABASE!$B$3:$Y$229,SMALL(IF(($B$3=DATABASE!$F$3:$F$228),MATCH(ROW(DATABASE!$F$3:$F$228),ROW(DATABASE!$F$3:$F$228),0)),ROWS('FILTERED DATA'!$M$3:Y109)),MATCH('FILTERED DATA'!O$2,DATABASE!$B$2:$AA$2,0))</f>
        <v>#NUM!</v>
      </c>
      <c r="P109" t="e">
        <f t="array" ref="P109">INDEX(DATABASE!$B$3:$Y$229,SMALL(IF(($B$3=DATABASE!$F$3:$F$228),MATCH(ROW(DATABASE!$F$3:$F$228),ROW(DATABASE!$F$3:$F$228),0)),ROWS('FILTERED DATA'!$M$3:Z109)),MATCH('FILTERED DATA'!P$2,DATABASE!$B$2:$AA$2,0))</f>
        <v>#NUM!</v>
      </c>
      <c r="Q109" t="e">
        <f t="array" ref="Q109">INDEX(DATABASE!$B$3:$Y$229,SMALL(IF(($B$3=DATABASE!$F$3:$F$228),MATCH(ROW(DATABASE!$F$3:$F$228),ROW(DATABASE!$F$3:$F$228),0)),ROWS('FILTERED DATA'!$M$3:AA109)),MATCH('FILTERED DATA'!Q$2,DATABASE!$B$2:$AA$2,0))</f>
        <v>#NUM!</v>
      </c>
      <c r="R109" t="e">
        <f t="array" ref="R109">INDEX(DATABASE!$B$3:$Y$229,SMALL(IF(($B$3=DATABASE!$F$3:$F$228),MATCH(ROW(DATABASE!$F$3:$F$228),ROW(DATABASE!$F$3:$F$228),0)),ROWS('FILTERED DATA'!$M$3:AB109)),MATCH('FILTERED DATA'!R$2,DATABASE!$B$2:$AA$2,0))</f>
        <v>#NUM!</v>
      </c>
      <c r="S109" t="e">
        <f t="array" ref="S109">INDEX(DATABASE!$B$3:$Y$229,SMALL(IF(($B$3=DATABASE!$F$3:$F$228),MATCH(ROW(DATABASE!$F$3:$F$228),ROW(DATABASE!$F$3:$F$228),0)),ROWS('FILTERED DATA'!$M$3:AC109)),MATCH('FILTERED DATA'!S$2,DATABASE!$B$2:$AA$2,0))</f>
        <v>#NUM!</v>
      </c>
    </row>
    <row r="110" spans="3:19" x14ac:dyDescent="0.35">
      <c r="C110" t="e">
        <f t="array" ref="C110">INDEX(DATABASE!$B$3:$Y$229,SMALL(IF(($B$3=DATABASE!$F$3:$F$228),MATCH(ROW(DATABASE!$F$3:$F$228),ROW(DATABASE!$F$3:$F$228),0)),ROWS('FILTERED DATA'!$M$3:M110)),MATCH('FILTERED DATA'!C$2,DATABASE!$B$2:$AA$2,0))</f>
        <v>#NUM!</v>
      </c>
      <c r="D110" t="str">
        <f t="array" ref="D110">INDEX(DATABASE!$B$3:$Y$229,SMALL(IF(($B$3=DATABASE!$F$3:$F$228),MATCH(ROW(DATABASE!$F$3:$F$228),ROW(DATABASE!$F$3:$F$228),0)),ROW('FILTERED DATA'!$M$3:N110)),MATCH('FILTERED DATA'!D$2,DATABASE!$B$2:$AA$2,0))</f>
        <v>NYEBA JACOB</v>
      </c>
      <c r="E110" t="str">
        <f t="array" ref="E110">INDEX(DATABASE!$B$3:$Y$229,SMALL(IF(($B$3=DATABASE!$F$3:$F$228),MATCH(ROW(DATABASE!$F$3:$F$228),ROW(DATABASE!$F$3:$F$228),0)),ROW('FILTERED DATA'!$M$3:O110)),MATCH('FILTERED DATA'!E$2,DATABASE!$B$2:$AA$2,0))</f>
        <v>SAKPDINJ189</v>
      </c>
      <c r="F110" t="e">
        <f t="array" ref="F110">INDEX(DATABASE!$B$3:$Y$229,SMALL(IF(($B$3=DATABASE!$F$3:$F$228),MATCH(ROW(DATABASE!$F$3:$F$228),ROW(DATABASE!$F$3:$F$228),0)),ROWS('FILTERED DATA'!$M$3:P110)),MATCH('FILTERED DATA'!F$2,DATABASE!$B$2:$AA$2,0))</f>
        <v>#NUM!</v>
      </c>
      <c r="G110" t="e">
        <f t="array" ref="G110">INDEX(DATABASE!$B$3:$Y$229,SMALL(IF(($B$3=DATABASE!$F$3:$F$228),MATCH(ROW(DATABASE!$F$3:$F$228),ROW(DATABASE!$F$3:$F$228),0)),ROWS('FILTERED DATA'!$M$3:Q110)),MATCH('FILTERED DATA'!G$2,DATABASE!$B$2:$AA$2,0))</f>
        <v>#NUM!</v>
      </c>
      <c r="H110" t="e">
        <f t="array" ref="H110">INDEX(DATABASE!$B$3:$Y$229,SMALL(IF(($B$3=DATABASE!$F$3:$F$228),MATCH(ROW(DATABASE!$F$3:$F$228),ROW(DATABASE!$F$3:$F$228),0)),ROWS('FILTERED DATA'!$M$3:R110)),MATCH('FILTERED DATA'!H$2,DATABASE!$B$2:$AA$2,0))</f>
        <v>#NUM!</v>
      </c>
      <c r="I110" t="e">
        <f t="array" ref="I110">INDEX(DATABASE!$B$3:$Y$229,SMALL(IF(($B$3=DATABASE!$F$3:$F$228),MATCH(ROW(DATABASE!$F$3:$F$228),ROW(DATABASE!$F$3:$F$228),0)),ROWS('FILTERED DATA'!$M$3:S110)),MATCH('FILTERED DATA'!I$2,DATABASE!$B$2:$AA$2,0))</f>
        <v>#NUM!</v>
      </c>
      <c r="J110" t="e">
        <f t="array" ref="J110">INDEX(DATABASE!$B$3:$Y$229,SMALL(IF(($B$3=DATABASE!$F$3:$F$228),MATCH(ROW(DATABASE!$F$3:$F$228),ROW(DATABASE!$F$3:$F$228),0)),ROWS('FILTERED DATA'!$M$3:T110)),MATCH('FILTERED DATA'!J$2,DATABASE!$B$2:$AA$2,0))</f>
        <v>#NUM!</v>
      </c>
      <c r="K110" t="e">
        <f t="array" ref="K110">INDEX(DATABASE!$B$3:$Y$229,SMALL(IF(($B$3=DATABASE!$F$3:$F$228),MATCH(ROW(DATABASE!$F$3:$F$228),ROW(DATABASE!$F$3:$F$228),0)),ROWS('FILTERED DATA'!$M$3:U110)),MATCH('FILTERED DATA'!K$2,DATABASE!$B$2:$AA$2,0))</f>
        <v>#NUM!</v>
      </c>
      <c r="L110" t="e">
        <f t="array" ref="L110">INDEX(DATABASE!$B$3:$Y$229,SMALL(IF(($B$3=DATABASE!$F$3:$F$228),MATCH(ROW(DATABASE!$F$3:$F$228),ROW(DATABASE!$F$3:$F$228),0)),ROWS('FILTERED DATA'!$M$3:V110)),MATCH('FILTERED DATA'!L$2,DATABASE!$B$2:$AA$2,0))</f>
        <v>#NUM!</v>
      </c>
      <c r="M110" t="e">
        <f t="array" ref="M110">INDEX(DATABASE!$B$3:$Y$229,SMALL(IF(($B$3=DATABASE!$F$3:$F$228),MATCH(ROW(DATABASE!$F$3:$F$228),ROW(DATABASE!$F$3:$F$228),0)),ROWS('FILTERED DATA'!$M$3:W110)),MATCH('FILTERED DATA'!M$2,DATABASE!$B$2:$AA$2,0))</f>
        <v>#NUM!</v>
      </c>
      <c r="N110" t="e">
        <f t="array" ref="N110">INDEX(DATABASE!$B$3:$Y$229,SMALL(IF(($B$3=DATABASE!$F$3:$F$228),MATCH(ROW(DATABASE!$F$3:$F$228),ROW(DATABASE!$F$3:$F$228),0)),ROWS('FILTERED DATA'!$M$3:X110)),MATCH('FILTERED DATA'!N$2,DATABASE!$B$2:$AA$2,0))</f>
        <v>#NUM!</v>
      </c>
      <c r="O110" t="e">
        <f t="array" ref="O110">INDEX(DATABASE!$B$3:$Y$229,SMALL(IF(($B$3=DATABASE!$F$3:$F$228),MATCH(ROW(DATABASE!$F$3:$F$228),ROW(DATABASE!$F$3:$F$228),0)),ROWS('FILTERED DATA'!$M$3:Y110)),MATCH('FILTERED DATA'!O$2,DATABASE!$B$2:$AA$2,0))</f>
        <v>#NUM!</v>
      </c>
      <c r="P110" t="e">
        <f t="array" ref="P110">INDEX(DATABASE!$B$3:$Y$229,SMALL(IF(($B$3=DATABASE!$F$3:$F$228),MATCH(ROW(DATABASE!$F$3:$F$228),ROW(DATABASE!$F$3:$F$228),0)),ROWS('FILTERED DATA'!$M$3:Z110)),MATCH('FILTERED DATA'!P$2,DATABASE!$B$2:$AA$2,0))</f>
        <v>#NUM!</v>
      </c>
      <c r="Q110" t="e">
        <f t="array" ref="Q110">INDEX(DATABASE!$B$3:$Y$229,SMALL(IF(($B$3=DATABASE!$F$3:$F$228),MATCH(ROW(DATABASE!$F$3:$F$228),ROW(DATABASE!$F$3:$F$228),0)),ROWS('FILTERED DATA'!$M$3:AA110)),MATCH('FILTERED DATA'!Q$2,DATABASE!$B$2:$AA$2,0))</f>
        <v>#NUM!</v>
      </c>
      <c r="R110" t="e">
        <f t="array" ref="R110">INDEX(DATABASE!$B$3:$Y$229,SMALL(IF(($B$3=DATABASE!$F$3:$F$228),MATCH(ROW(DATABASE!$F$3:$F$228),ROW(DATABASE!$F$3:$F$228),0)),ROWS('FILTERED DATA'!$M$3:AB110)),MATCH('FILTERED DATA'!R$2,DATABASE!$B$2:$AA$2,0))</f>
        <v>#NUM!</v>
      </c>
      <c r="S110" t="e">
        <f t="array" ref="S110">INDEX(DATABASE!$B$3:$Y$229,SMALL(IF(($B$3=DATABASE!$F$3:$F$228),MATCH(ROW(DATABASE!$F$3:$F$228),ROW(DATABASE!$F$3:$F$228),0)),ROWS('FILTERED DATA'!$M$3:AC110)),MATCH('FILTERED DATA'!S$2,DATABASE!$B$2:$AA$2,0))</f>
        <v>#NUM!</v>
      </c>
    </row>
    <row r="111" spans="3:19" x14ac:dyDescent="0.35">
      <c r="C111" t="e">
        <f t="array" ref="C111">INDEX(DATABASE!$B$3:$Y$229,SMALL(IF(($B$3=DATABASE!$F$3:$F$228),MATCH(ROW(DATABASE!$F$3:$F$228),ROW(DATABASE!$F$3:$F$228),0)),ROWS('FILTERED DATA'!$M$3:M111)),MATCH('FILTERED DATA'!C$2,DATABASE!$B$2:$AA$2,0))</f>
        <v>#NUM!</v>
      </c>
      <c r="D111" t="str">
        <f t="array" ref="D111">INDEX(DATABASE!$B$3:$Y$229,SMALL(IF(($B$3=DATABASE!$F$3:$F$228),MATCH(ROW(DATABASE!$F$3:$F$228),ROW(DATABASE!$F$3:$F$228),0)),ROW('FILTERED DATA'!$M$3:N111)),MATCH('FILTERED DATA'!D$2,DATABASE!$B$2:$AA$2,0))</f>
        <v>NYEBA JACOB</v>
      </c>
      <c r="E111" t="str">
        <f t="array" ref="E111">INDEX(DATABASE!$B$3:$Y$229,SMALL(IF(($B$3=DATABASE!$F$3:$F$228),MATCH(ROW(DATABASE!$F$3:$F$228),ROW(DATABASE!$F$3:$F$228),0)),ROW('FILTERED DATA'!$M$3:O111)),MATCH('FILTERED DATA'!E$2,DATABASE!$B$2:$AA$2,0))</f>
        <v>SAKPDINJ189</v>
      </c>
      <c r="F111" t="e">
        <f t="array" ref="F111">INDEX(DATABASE!$B$3:$Y$229,SMALL(IF(($B$3=DATABASE!$F$3:$F$228),MATCH(ROW(DATABASE!$F$3:$F$228),ROW(DATABASE!$F$3:$F$228),0)),ROWS('FILTERED DATA'!$M$3:P111)),MATCH('FILTERED DATA'!F$2,DATABASE!$B$2:$AA$2,0))</f>
        <v>#NUM!</v>
      </c>
      <c r="G111" t="e">
        <f t="array" ref="G111">INDEX(DATABASE!$B$3:$Y$229,SMALL(IF(($B$3=DATABASE!$F$3:$F$228),MATCH(ROW(DATABASE!$F$3:$F$228),ROW(DATABASE!$F$3:$F$228),0)),ROWS('FILTERED DATA'!$M$3:Q111)),MATCH('FILTERED DATA'!G$2,DATABASE!$B$2:$AA$2,0))</f>
        <v>#NUM!</v>
      </c>
      <c r="H111" t="e">
        <f t="array" ref="H111">INDEX(DATABASE!$B$3:$Y$229,SMALL(IF(($B$3=DATABASE!$F$3:$F$228),MATCH(ROW(DATABASE!$F$3:$F$228),ROW(DATABASE!$F$3:$F$228),0)),ROWS('FILTERED DATA'!$M$3:R111)),MATCH('FILTERED DATA'!H$2,DATABASE!$B$2:$AA$2,0))</f>
        <v>#NUM!</v>
      </c>
      <c r="I111" t="e">
        <f t="array" ref="I111">INDEX(DATABASE!$B$3:$Y$229,SMALL(IF(($B$3=DATABASE!$F$3:$F$228),MATCH(ROW(DATABASE!$F$3:$F$228),ROW(DATABASE!$F$3:$F$228),0)),ROWS('FILTERED DATA'!$M$3:S111)),MATCH('FILTERED DATA'!I$2,DATABASE!$B$2:$AA$2,0))</f>
        <v>#NUM!</v>
      </c>
      <c r="J111" t="e">
        <f t="array" ref="J111">INDEX(DATABASE!$B$3:$Y$229,SMALL(IF(($B$3=DATABASE!$F$3:$F$228),MATCH(ROW(DATABASE!$F$3:$F$228),ROW(DATABASE!$F$3:$F$228),0)),ROWS('FILTERED DATA'!$M$3:T111)),MATCH('FILTERED DATA'!J$2,DATABASE!$B$2:$AA$2,0))</f>
        <v>#NUM!</v>
      </c>
      <c r="K111" t="e">
        <f t="array" ref="K111">INDEX(DATABASE!$B$3:$Y$229,SMALL(IF(($B$3=DATABASE!$F$3:$F$228),MATCH(ROW(DATABASE!$F$3:$F$228),ROW(DATABASE!$F$3:$F$228),0)),ROWS('FILTERED DATA'!$M$3:U111)),MATCH('FILTERED DATA'!K$2,DATABASE!$B$2:$AA$2,0))</f>
        <v>#NUM!</v>
      </c>
      <c r="L111" t="e">
        <f t="array" ref="L111">INDEX(DATABASE!$B$3:$Y$229,SMALL(IF(($B$3=DATABASE!$F$3:$F$228),MATCH(ROW(DATABASE!$F$3:$F$228),ROW(DATABASE!$F$3:$F$228),0)),ROWS('FILTERED DATA'!$M$3:V111)),MATCH('FILTERED DATA'!L$2,DATABASE!$B$2:$AA$2,0))</f>
        <v>#NUM!</v>
      </c>
      <c r="M111" t="e">
        <f t="array" ref="M111">INDEX(DATABASE!$B$3:$Y$229,SMALL(IF(($B$3=DATABASE!$F$3:$F$228),MATCH(ROW(DATABASE!$F$3:$F$228),ROW(DATABASE!$F$3:$F$228),0)),ROWS('FILTERED DATA'!$M$3:W111)),MATCH('FILTERED DATA'!M$2,DATABASE!$B$2:$AA$2,0))</f>
        <v>#NUM!</v>
      </c>
      <c r="N111" t="e">
        <f t="array" ref="N111">INDEX(DATABASE!$B$3:$Y$229,SMALL(IF(($B$3=DATABASE!$F$3:$F$228),MATCH(ROW(DATABASE!$F$3:$F$228),ROW(DATABASE!$F$3:$F$228),0)),ROWS('FILTERED DATA'!$M$3:X111)),MATCH('FILTERED DATA'!N$2,DATABASE!$B$2:$AA$2,0))</f>
        <v>#NUM!</v>
      </c>
      <c r="O111" t="e">
        <f t="array" ref="O111">INDEX(DATABASE!$B$3:$Y$229,SMALL(IF(($B$3=DATABASE!$F$3:$F$228),MATCH(ROW(DATABASE!$F$3:$F$228),ROW(DATABASE!$F$3:$F$228),0)),ROWS('FILTERED DATA'!$M$3:Y111)),MATCH('FILTERED DATA'!O$2,DATABASE!$B$2:$AA$2,0))</f>
        <v>#NUM!</v>
      </c>
      <c r="P111" t="e">
        <f t="array" ref="P111">INDEX(DATABASE!$B$3:$Y$229,SMALL(IF(($B$3=DATABASE!$F$3:$F$228),MATCH(ROW(DATABASE!$F$3:$F$228),ROW(DATABASE!$F$3:$F$228),0)),ROWS('FILTERED DATA'!$M$3:Z111)),MATCH('FILTERED DATA'!P$2,DATABASE!$B$2:$AA$2,0))</f>
        <v>#NUM!</v>
      </c>
      <c r="Q111" t="e">
        <f t="array" ref="Q111">INDEX(DATABASE!$B$3:$Y$229,SMALL(IF(($B$3=DATABASE!$F$3:$F$228),MATCH(ROW(DATABASE!$F$3:$F$228),ROW(DATABASE!$F$3:$F$228),0)),ROWS('FILTERED DATA'!$M$3:AA111)),MATCH('FILTERED DATA'!Q$2,DATABASE!$B$2:$AA$2,0))</f>
        <v>#NUM!</v>
      </c>
      <c r="R111" t="e">
        <f t="array" ref="R111">INDEX(DATABASE!$B$3:$Y$229,SMALL(IF(($B$3=DATABASE!$F$3:$F$228),MATCH(ROW(DATABASE!$F$3:$F$228),ROW(DATABASE!$F$3:$F$228),0)),ROWS('FILTERED DATA'!$M$3:AB111)),MATCH('FILTERED DATA'!R$2,DATABASE!$B$2:$AA$2,0))</f>
        <v>#NUM!</v>
      </c>
      <c r="S111" t="e">
        <f t="array" ref="S111">INDEX(DATABASE!$B$3:$Y$229,SMALL(IF(($B$3=DATABASE!$F$3:$F$228),MATCH(ROW(DATABASE!$F$3:$F$228),ROW(DATABASE!$F$3:$F$228),0)),ROWS('FILTERED DATA'!$M$3:AC111)),MATCH('FILTERED DATA'!S$2,DATABASE!$B$2:$AA$2,0))</f>
        <v>#NUM!</v>
      </c>
    </row>
    <row r="112" spans="3:19" x14ac:dyDescent="0.35">
      <c r="C112" t="e">
        <f t="array" ref="C112">INDEX(DATABASE!$B$3:$Y$229,SMALL(IF(($B$3=DATABASE!$F$3:$F$228),MATCH(ROW(DATABASE!$F$3:$F$228),ROW(DATABASE!$F$3:$F$228),0)),ROWS('FILTERED DATA'!$M$3:M112)),MATCH('FILTERED DATA'!C$2,DATABASE!$B$2:$AA$2,0))</f>
        <v>#NUM!</v>
      </c>
      <c r="D112" t="str">
        <f t="array" ref="D112">INDEX(DATABASE!$B$3:$Y$229,SMALL(IF(($B$3=DATABASE!$F$3:$F$228),MATCH(ROW(DATABASE!$F$3:$F$228),ROW(DATABASE!$F$3:$F$228),0)),ROW('FILTERED DATA'!$M$3:N112)),MATCH('FILTERED DATA'!D$2,DATABASE!$B$2:$AA$2,0))</f>
        <v>NYEBA JACOB</v>
      </c>
      <c r="E112" t="str">
        <f t="array" ref="E112">INDEX(DATABASE!$B$3:$Y$229,SMALL(IF(($B$3=DATABASE!$F$3:$F$228),MATCH(ROW(DATABASE!$F$3:$F$228),ROW(DATABASE!$F$3:$F$228),0)),ROW('FILTERED DATA'!$M$3:O112)),MATCH('FILTERED DATA'!E$2,DATABASE!$B$2:$AA$2,0))</f>
        <v>SAKPDINJ189</v>
      </c>
      <c r="F112" t="e">
        <f t="array" ref="F112">INDEX(DATABASE!$B$3:$Y$229,SMALL(IF(($B$3=DATABASE!$F$3:$F$228),MATCH(ROW(DATABASE!$F$3:$F$228),ROW(DATABASE!$F$3:$F$228),0)),ROWS('FILTERED DATA'!$M$3:P112)),MATCH('FILTERED DATA'!F$2,DATABASE!$B$2:$AA$2,0))</f>
        <v>#NUM!</v>
      </c>
      <c r="G112" t="e">
        <f t="array" ref="G112">INDEX(DATABASE!$B$3:$Y$229,SMALL(IF(($B$3=DATABASE!$F$3:$F$228),MATCH(ROW(DATABASE!$F$3:$F$228),ROW(DATABASE!$F$3:$F$228),0)),ROWS('FILTERED DATA'!$M$3:Q112)),MATCH('FILTERED DATA'!G$2,DATABASE!$B$2:$AA$2,0))</f>
        <v>#NUM!</v>
      </c>
      <c r="H112" t="e">
        <f t="array" ref="H112">INDEX(DATABASE!$B$3:$Y$229,SMALL(IF(($B$3=DATABASE!$F$3:$F$228),MATCH(ROW(DATABASE!$F$3:$F$228),ROW(DATABASE!$F$3:$F$228),0)),ROWS('FILTERED DATA'!$M$3:R112)),MATCH('FILTERED DATA'!H$2,DATABASE!$B$2:$AA$2,0))</f>
        <v>#NUM!</v>
      </c>
      <c r="I112" t="e">
        <f t="array" ref="I112">INDEX(DATABASE!$B$3:$Y$229,SMALL(IF(($B$3=DATABASE!$F$3:$F$228),MATCH(ROW(DATABASE!$F$3:$F$228),ROW(DATABASE!$F$3:$F$228),0)),ROWS('FILTERED DATA'!$M$3:S112)),MATCH('FILTERED DATA'!I$2,DATABASE!$B$2:$AA$2,0))</f>
        <v>#NUM!</v>
      </c>
      <c r="J112" t="e">
        <f t="array" ref="J112">INDEX(DATABASE!$B$3:$Y$229,SMALL(IF(($B$3=DATABASE!$F$3:$F$228),MATCH(ROW(DATABASE!$F$3:$F$228),ROW(DATABASE!$F$3:$F$228),0)),ROWS('FILTERED DATA'!$M$3:T112)),MATCH('FILTERED DATA'!J$2,DATABASE!$B$2:$AA$2,0))</f>
        <v>#NUM!</v>
      </c>
      <c r="K112" t="e">
        <f t="array" ref="K112">INDEX(DATABASE!$B$3:$Y$229,SMALL(IF(($B$3=DATABASE!$F$3:$F$228),MATCH(ROW(DATABASE!$F$3:$F$228),ROW(DATABASE!$F$3:$F$228),0)),ROWS('FILTERED DATA'!$M$3:U112)),MATCH('FILTERED DATA'!K$2,DATABASE!$B$2:$AA$2,0))</f>
        <v>#NUM!</v>
      </c>
      <c r="L112" t="e">
        <f t="array" ref="L112">INDEX(DATABASE!$B$3:$Y$229,SMALL(IF(($B$3=DATABASE!$F$3:$F$228),MATCH(ROW(DATABASE!$F$3:$F$228),ROW(DATABASE!$F$3:$F$228),0)),ROWS('FILTERED DATA'!$M$3:V112)),MATCH('FILTERED DATA'!L$2,DATABASE!$B$2:$AA$2,0))</f>
        <v>#NUM!</v>
      </c>
      <c r="M112" t="e">
        <f t="array" ref="M112">INDEX(DATABASE!$B$3:$Y$229,SMALL(IF(($B$3=DATABASE!$F$3:$F$228),MATCH(ROW(DATABASE!$F$3:$F$228),ROW(DATABASE!$F$3:$F$228),0)),ROWS('FILTERED DATA'!$M$3:W112)),MATCH('FILTERED DATA'!M$2,DATABASE!$B$2:$AA$2,0))</f>
        <v>#NUM!</v>
      </c>
      <c r="N112" t="e">
        <f t="array" ref="N112">INDEX(DATABASE!$B$3:$Y$229,SMALL(IF(($B$3=DATABASE!$F$3:$F$228),MATCH(ROW(DATABASE!$F$3:$F$228),ROW(DATABASE!$F$3:$F$228),0)),ROWS('FILTERED DATA'!$M$3:X112)),MATCH('FILTERED DATA'!N$2,DATABASE!$B$2:$AA$2,0))</f>
        <v>#NUM!</v>
      </c>
      <c r="O112" t="e">
        <f t="array" ref="O112">INDEX(DATABASE!$B$3:$Y$229,SMALL(IF(($B$3=DATABASE!$F$3:$F$228),MATCH(ROW(DATABASE!$F$3:$F$228),ROW(DATABASE!$F$3:$F$228),0)),ROWS('FILTERED DATA'!$M$3:Y112)),MATCH('FILTERED DATA'!O$2,DATABASE!$B$2:$AA$2,0))</f>
        <v>#NUM!</v>
      </c>
      <c r="P112" t="e">
        <f t="array" ref="P112">INDEX(DATABASE!$B$3:$Y$229,SMALL(IF(($B$3=DATABASE!$F$3:$F$228),MATCH(ROW(DATABASE!$F$3:$F$228),ROW(DATABASE!$F$3:$F$228),0)),ROWS('FILTERED DATA'!$M$3:Z112)),MATCH('FILTERED DATA'!P$2,DATABASE!$B$2:$AA$2,0))</f>
        <v>#NUM!</v>
      </c>
      <c r="Q112" t="e">
        <f t="array" ref="Q112">INDEX(DATABASE!$B$3:$Y$229,SMALL(IF(($B$3=DATABASE!$F$3:$F$228),MATCH(ROW(DATABASE!$F$3:$F$228),ROW(DATABASE!$F$3:$F$228),0)),ROWS('FILTERED DATA'!$M$3:AA112)),MATCH('FILTERED DATA'!Q$2,DATABASE!$B$2:$AA$2,0))</f>
        <v>#NUM!</v>
      </c>
      <c r="R112" t="e">
        <f t="array" ref="R112">INDEX(DATABASE!$B$3:$Y$229,SMALL(IF(($B$3=DATABASE!$F$3:$F$228),MATCH(ROW(DATABASE!$F$3:$F$228),ROW(DATABASE!$F$3:$F$228),0)),ROWS('FILTERED DATA'!$M$3:AB112)),MATCH('FILTERED DATA'!R$2,DATABASE!$B$2:$AA$2,0))</f>
        <v>#NUM!</v>
      </c>
      <c r="S112" t="e">
        <f t="array" ref="S112">INDEX(DATABASE!$B$3:$Y$229,SMALL(IF(($B$3=DATABASE!$F$3:$F$228),MATCH(ROW(DATABASE!$F$3:$F$228),ROW(DATABASE!$F$3:$F$228),0)),ROWS('FILTERED DATA'!$M$3:AC112)),MATCH('FILTERED DATA'!S$2,DATABASE!$B$2:$AA$2,0))</f>
        <v>#NUM!</v>
      </c>
    </row>
    <row r="113" spans="3:19" x14ac:dyDescent="0.35">
      <c r="C113" t="e">
        <f t="array" ref="C113">INDEX(DATABASE!$B$3:$Y$229,SMALL(IF(($B$3=DATABASE!$F$3:$F$228),MATCH(ROW(DATABASE!$F$3:$F$228),ROW(DATABASE!$F$3:$F$228),0)),ROWS('FILTERED DATA'!$M$3:M113)),MATCH('FILTERED DATA'!C$2,DATABASE!$B$2:$AA$2,0))</f>
        <v>#NUM!</v>
      </c>
      <c r="D113" t="str">
        <f t="array" ref="D113">INDEX(DATABASE!$B$3:$Y$229,SMALL(IF(($B$3=DATABASE!$F$3:$F$228),MATCH(ROW(DATABASE!$F$3:$F$228),ROW(DATABASE!$F$3:$F$228),0)),ROW('FILTERED DATA'!$M$3:N113)),MATCH('FILTERED DATA'!D$2,DATABASE!$B$2:$AA$2,0))</f>
        <v>NYEBA JACOB</v>
      </c>
      <c r="E113" t="str">
        <f t="array" ref="E113">INDEX(DATABASE!$B$3:$Y$229,SMALL(IF(($B$3=DATABASE!$F$3:$F$228),MATCH(ROW(DATABASE!$F$3:$F$228),ROW(DATABASE!$F$3:$F$228),0)),ROW('FILTERED DATA'!$M$3:O113)),MATCH('FILTERED DATA'!E$2,DATABASE!$B$2:$AA$2,0))</f>
        <v>SAKPDINJ189</v>
      </c>
      <c r="F113" t="e">
        <f t="array" ref="F113">INDEX(DATABASE!$B$3:$Y$229,SMALL(IF(($B$3=DATABASE!$F$3:$F$228),MATCH(ROW(DATABASE!$F$3:$F$228),ROW(DATABASE!$F$3:$F$228),0)),ROWS('FILTERED DATA'!$M$3:P113)),MATCH('FILTERED DATA'!F$2,DATABASE!$B$2:$AA$2,0))</f>
        <v>#NUM!</v>
      </c>
      <c r="G113" t="e">
        <f t="array" ref="G113">INDEX(DATABASE!$B$3:$Y$229,SMALL(IF(($B$3=DATABASE!$F$3:$F$228),MATCH(ROW(DATABASE!$F$3:$F$228),ROW(DATABASE!$F$3:$F$228),0)),ROWS('FILTERED DATA'!$M$3:Q113)),MATCH('FILTERED DATA'!G$2,DATABASE!$B$2:$AA$2,0))</f>
        <v>#NUM!</v>
      </c>
      <c r="H113" t="e">
        <f t="array" ref="H113">INDEX(DATABASE!$B$3:$Y$229,SMALL(IF(($B$3=DATABASE!$F$3:$F$228),MATCH(ROW(DATABASE!$F$3:$F$228),ROW(DATABASE!$F$3:$F$228),0)),ROWS('FILTERED DATA'!$M$3:R113)),MATCH('FILTERED DATA'!H$2,DATABASE!$B$2:$AA$2,0))</f>
        <v>#NUM!</v>
      </c>
      <c r="I113" t="e">
        <f t="array" ref="I113">INDEX(DATABASE!$B$3:$Y$229,SMALL(IF(($B$3=DATABASE!$F$3:$F$228),MATCH(ROW(DATABASE!$F$3:$F$228),ROW(DATABASE!$F$3:$F$228),0)),ROWS('FILTERED DATA'!$M$3:S113)),MATCH('FILTERED DATA'!I$2,DATABASE!$B$2:$AA$2,0))</f>
        <v>#NUM!</v>
      </c>
      <c r="J113" t="e">
        <f t="array" ref="J113">INDEX(DATABASE!$B$3:$Y$229,SMALL(IF(($B$3=DATABASE!$F$3:$F$228),MATCH(ROW(DATABASE!$F$3:$F$228),ROW(DATABASE!$F$3:$F$228),0)),ROWS('FILTERED DATA'!$M$3:T113)),MATCH('FILTERED DATA'!J$2,DATABASE!$B$2:$AA$2,0))</f>
        <v>#NUM!</v>
      </c>
      <c r="K113" t="e">
        <f t="array" ref="K113">INDEX(DATABASE!$B$3:$Y$229,SMALL(IF(($B$3=DATABASE!$F$3:$F$228),MATCH(ROW(DATABASE!$F$3:$F$228),ROW(DATABASE!$F$3:$F$228),0)),ROWS('FILTERED DATA'!$M$3:U113)),MATCH('FILTERED DATA'!K$2,DATABASE!$B$2:$AA$2,0))</f>
        <v>#NUM!</v>
      </c>
      <c r="L113" t="e">
        <f t="array" ref="L113">INDEX(DATABASE!$B$3:$Y$229,SMALL(IF(($B$3=DATABASE!$F$3:$F$228),MATCH(ROW(DATABASE!$F$3:$F$228),ROW(DATABASE!$F$3:$F$228),0)),ROWS('FILTERED DATA'!$M$3:V113)),MATCH('FILTERED DATA'!L$2,DATABASE!$B$2:$AA$2,0))</f>
        <v>#NUM!</v>
      </c>
      <c r="M113" t="e">
        <f t="array" ref="M113">INDEX(DATABASE!$B$3:$Y$229,SMALL(IF(($B$3=DATABASE!$F$3:$F$228),MATCH(ROW(DATABASE!$F$3:$F$228),ROW(DATABASE!$F$3:$F$228),0)),ROWS('FILTERED DATA'!$M$3:W113)),MATCH('FILTERED DATA'!M$2,DATABASE!$B$2:$AA$2,0))</f>
        <v>#NUM!</v>
      </c>
      <c r="N113" t="e">
        <f t="array" ref="N113">INDEX(DATABASE!$B$3:$Y$229,SMALL(IF(($B$3=DATABASE!$F$3:$F$228),MATCH(ROW(DATABASE!$F$3:$F$228),ROW(DATABASE!$F$3:$F$228),0)),ROWS('FILTERED DATA'!$M$3:X113)),MATCH('FILTERED DATA'!N$2,DATABASE!$B$2:$AA$2,0))</f>
        <v>#NUM!</v>
      </c>
      <c r="O113" t="e">
        <f t="array" ref="O113">INDEX(DATABASE!$B$3:$Y$229,SMALL(IF(($B$3=DATABASE!$F$3:$F$228),MATCH(ROW(DATABASE!$F$3:$F$228),ROW(DATABASE!$F$3:$F$228),0)),ROWS('FILTERED DATA'!$M$3:Y113)),MATCH('FILTERED DATA'!O$2,DATABASE!$B$2:$AA$2,0))</f>
        <v>#NUM!</v>
      </c>
      <c r="P113" t="e">
        <f t="array" ref="P113">INDEX(DATABASE!$B$3:$Y$229,SMALL(IF(($B$3=DATABASE!$F$3:$F$228),MATCH(ROW(DATABASE!$F$3:$F$228),ROW(DATABASE!$F$3:$F$228),0)),ROWS('FILTERED DATA'!$M$3:Z113)),MATCH('FILTERED DATA'!P$2,DATABASE!$B$2:$AA$2,0))</f>
        <v>#NUM!</v>
      </c>
      <c r="Q113" t="e">
        <f t="array" ref="Q113">INDEX(DATABASE!$B$3:$Y$229,SMALL(IF(($B$3=DATABASE!$F$3:$F$228),MATCH(ROW(DATABASE!$F$3:$F$228),ROW(DATABASE!$F$3:$F$228),0)),ROWS('FILTERED DATA'!$M$3:AA113)),MATCH('FILTERED DATA'!Q$2,DATABASE!$B$2:$AA$2,0))</f>
        <v>#NUM!</v>
      </c>
      <c r="R113" t="e">
        <f t="array" ref="R113">INDEX(DATABASE!$B$3:$Y$229,SMALL(IF(($B$3=DATABASE!$F$3:$F$228),MATCH(ROW(DATABASE!$F$3:$F$228),ROW(DATABASE!$F$3:$F$228),0)),ROWS('FILTERED DATA'!$M$3:AB113)),MATCH('FILTERED DATA'!R$2,DATABASE!$B$2:$AA$2,0))</f>
        <v>#NUM!</v>
      </c>
      <c r="S113" t="e">
        <f t="array" ref="S113">INDEX(DATABASE!$B$3:$Y$229,SMALL(IF(($B$3=DATABASE!$F$3:$F$228),MATCH(ROW(DATABASE!$F$3:$F$228),ROW(DATABASE!$F$3:$F$228),0)),ROWS('FILTERED DATA'!$M$3:AC113)),MATCH('FILTERED DATA'!S$2,DATABASE!$B$2:$AA$2,0))</f>
        <v>#NUM!</v>
      </c>
    </row>
    <row r="114" spans="3:19" x14ac:dyDescent="0.35">
      <c r="C114" t="e">
        <f t="array" ref="C114">INDEX(DATABASE!$B$3:$Y$229,SMALL(IF(($B$3=DATABASE!$F$3:$F$228),MATCH(ROW(DATABASE!$F$3:$F$228),ROW(DATABASE!$F$3:$F$228),0)),ROWS('FILTERED DATA'!$M$3:M114)),MATCH('FILTERED DATA'!C$2,DATABASE!$B$2:$AA$2,0))</f>
        <v>#NUM!</v>
      </c>
      <c r="D114" t="str">
        <f t="array" ref="D114">INDEX(DATABASE!$B$3:$Y$229,SMALL(IF(($B$3=DATABASE!$F$3:$F$228),MATCH(ROW(DATABASE!$F$3:$F$228),ROW(DATABASE!$F$3:$F$228),0)),ROW('FILTERED DATA'!$M$3:N114)),MATCH('FILTERED DATA'!D$2,DATABASE!$B$2:$AA$2,0))</f>
        <v>NYEBA JACOB</v>
      </c>
      <c r="E114" t="str">
        <f t="array" ref="E114">INDEX(DATABASE!$B$3:$Y$229,SMALL(IF(($B$3=DATABASE!$F$3:$F$228),MATCH(ROW(DATABASE!$F$3:$F$228),ROW(DATABASE!$F$3:$F$228),0)),ROW('FILTERED DATA'!$M$3:O114)),MATCH('FILTERED DATA'!E$2,DATABASE!$B$2:$AA$2,0))</f>
        <v>SAKPDINJ189</v>
      </c>
      <c r="F114" t="e">
        <f t="array" ref="F114">INDEX(DATABASE!$B$3:$Y$229,SMALL(IF(($B$3=DATABASE!$F$3:$F$228),MATCH(ROW(DATABASE!$F$3:$F$228),ROW(DATABASE!$F$3:$F$228),0)),ROWS('FILTERED DATA'!$M$3:P114)),MATCH('FILTERED DATA'!F$2,DATABASE!$B$2:$AA$2,0))</f>
        <v>#NUM!</v>
      </c>
      <c r="G114" t="e">
        <f t="array" ref="G114">INDEX(DATABASE!$B$3:$Y$229,SMALL(IF(($B$3=DATABASE!$F$3:$F$228),MATCH(ROW(DATABASE!$F$3:$F$228),ROW(DATABASE!$F$3:$F$228),0)),ROWS('FILTERED DATA'!$M$3:Q114)),MATCH('FILTERED DATA'!G$2,DATABASE!$B$2:$AA$2,0))</f>
        <v>#NUM!</v>
      </c>
      <c r="H114" t="e">
        <f t="array" ref="H114">INDEX(DATABASE!$B$3:$Y$229,SMALL(IF(($B$3=DATABASE!$F$3:$F$228),MATCH(ROW(DATABASE!$F$3:$F$228),ROW(DATABASE!$F$3:$F$228),0)),ROWS('FILTERED DATA'!$M$3:R114)),MATCH('FILTERED DATA'!H$2,DATABASE!$B$2:$AA$2,0))</f>
        <v>#NUM!</v>
      </c>
      <c r="I114" t="e">
        <f t="array" ref="I114">INDEX(DATABASE!$B$3:$Y$229,SMALL(IF(($B$3=DATABASE!$F$3:$F$228),MATCH(ROW(DATABASE!$F$3:$F$228),ROW(DATABASE!$F$3:$F$228),0)),ROWS('FILTERED DATA'!$M$3:S114)),MATCH('FILTERED DATA'!I$2,DATABASE!$B$2:$AA$2,0))</f>
        <v>#NUM!</v>
      </c>
      <c r="J114" t="e">
        <f t="array" ref="J114">INDEX(DATABASE!$B$3:$Y$229,SMALL(IF(($B$3=DATABASE!$F$3:$F$228),MATCH(ROW(DATABASE!$F$3:$F$228),ROW(DATABASE!$F$3:$F$228),0)),ROWS('FILTERED DATA'!$M$3:T114)),MATCH('FILTERED DATA'!J$2,DATABASE!$B$2:$AA$2,0))</f>
        <v>#NUM!</v>
      </c>
      <c r="K114" t="e">
        <f t="array" ref="K114">INDEX(DATABASE!$B$3:$Y$229,SMALL(IF(($B$3=DATABASE!$F$3:$F$228),MATCH(ROW(DATABASE!$F$3:$F$228),ROW(DATABASE!$F$3:$F$228),0)),ROWS('FILTERED DATA'!$M$3:U114)),MATCH('FILTERED DATA'!K$2,DATABASE!$B$2:$AA$2,0))</f>
        <v>#NUM!</v>
      </c>
      <c r="L114" t="e">
        <f t="array" ref="L114">INDEX(DATABASE!$B$3:$Y$229,SMALL(IF(($B$3=DATABASE!$F$3:$F$228),MATCH(ROW(DATABASE!$F$3:$F$228),ROW(DATABASE!$F$3:$F$228),0)),ROWS('FILTERED DATA'!$M$3:V114)),MATCH('FILTERED DATA'!L$2,DATABASE!$B$2:$AA$2,0))</f>
        <v>#NUM!</v>
      </c>
      <c r="M114" t="e">
        <f t="array" ref="M114">INDEX(DATABASE!$B$3:$Y$229,SMALL(IF(($B$3=DATABASE!$F$3:$F$228),MATCH(ROW(DATABASE!$F$3:$F$228),ROW(DATABASE!$F$3:$F$228),0)),ROWS('FILTERED DATA'!$M$3:W114)),MATCH('FILTERED DATA'!M$2,DATABASE!$B$2:$AA$2,0))</f>
        <v>#NUM!</v>
      </c>
      <c r="N114" t="e">
        <f t="array" ref="N114">INDEX(DATABASE!$B$3:$Y$229,SMALL(IF(($B$3=DATABASE!$F$3:$F$228),MATCH(ROW(DATABASE!$F$3:$F$228),ROW(DATABASE!$F$3:$F$228),0)),ROWS('FILTERED DATA'!$M$3:X114)),MATCH('FILTERED DATA'!N$2,DATABASE!$B$2:$AA$2,0))</f>
        <v>#NUM!</v>
      </c>
      <c r="O114" t="e">
        <f t="array" ref="O114">INDEX(DATABASE!$B$3:$Y$229,SMALL(IF(($B$3=DATABASE!$F$3:$F$228),MATCH(ROW(DATABASE!$F$3:$F$228),ROW(DATABASE!$F$3:$F$228),0)),ROWS('FILTERED DATA'!$M$3:Y114)),MATCH('FILTERED DATA'!O$2,DATABASE!$B$2:$AA$2,0))</f>
        <v>#NUM!</v>
      </c>
      <c r="P114" t="e">
        <f t="array" ref="P114">INDEX(DATABASE!$B$3:$Y$229,SMALL(IF(($B$3=DATABASE!$F$3:$F$228),MATCH(ROW(DATABASE!$F$3:$F$228),ROW(DATABASE!$F$3:$F$228),0)),ROWS('FILTERED DATA'!$M$3:Z114)),MATCH('FILTERED DATA'!P$2,DATABASE!$B$2:$AA$2,0))</f>
        <v>#NUM!</v>
      </c>
      <c r="Q114" t="e">
        <f t="array" ref="Q114">INDEX(DATABASE!$B$3:$Y$229,SMALL(IF(($B$3=DATABASE!$F$3:$F$228),MATCH(ROW(DATABASE!$F$3:$F$228),ROW(DATABASE!$F$3:$F$228),0)),ROWS('FILTERED DATA'!$M$3:AA114)),MATCH('FILTERED DATA'!Q$2,DATABASE!$B$2:$AA$2,0))</f>
        <v>#NUM!</v>
      </c>
      <c r="R114" t="e">
        <f t="array" ref="R114">INDEX(DATABASE!$B$3:$Y$229,SMALL(IF(($B$3=DATABASE!$F$3:$F$228),MATCH(ROW(DATABASE!$F$3:$F$228),ROW(DATABASE!$F$3:$F$228),0)),ROWS('FILTERED DATA'!$M$3:AB114)),MATCH('FILTERED DATA'!R$2,DATABASE!$B$2:$AA$2,0))</f>
        <v>#NUM!</v>
      </c>
      <c r="S114" t="e">
        <f t="array" ref="S114">INDEX(DATABASE!$B$3:$Y$229,SMALL(IF(($B$3=DATABASE!$F$3:$F$228),MATCH(ROW(DATABASE!$F$3:$F$228),ROW(DATABASE!$F$3:$F$228),0)),ROWS('FILTERED DATA'!$M$3:AC114)),MATCH('FILTERED DATA'!S$2,DATABASE!$B$2:$AA$2,0))</f>
        <v>#NUM!</v>
      </c>
    </row>
    <row r="115" spans="3:19" x14ac:dyDescent="0.35">
      <c r="C115" t="e">
        <f t="array" ref="C115">INDEX(DATABASE!$B$3:$Y$229,SMALL(IF(($B$3=DATABASE!$F$3:$F$228),MATCH(ROW(DATABASE!$F$3:$F$228),ROW(DATABASE!$F$3:$F$228),0)),ROWS('FILTERED DATA'!$M$3:M115)),MATCH('FILTERED DATA'!C$2,DATABASE!$B$2:$AA$2,0))</f>
        <v>#NUM!</v>
      </c>
      <c r="D115" t="str">
        <f t="array" ref="D115">INDEX(DATABASE!$B$3:$Y$229,SMALL(IF(($B$3=DATABASE!$F$3:$F$228),MATCH(ROW(DATABASE!$F$3:$F$228),ROW(DATABASE!$F$3:$F$228),0)),ROW('FILTERED DATA'!$M$3:N115)),MATCH('FILTERED DATA'!D$2,DATABASE!$B$2:$AA$2,0))</f>
        <v>NYEBA JACOB</v>
      </c>
      <c r="E115" t="str">
        <f t="array" ref="E115">INDEX(DATABASE!$B$3:$Y$229,SMALL(IF(($B$3=DATABASE!$F$3:$F$228),MATCH(ROW(DATABASE!$F$3:$F$228),ROW(DATABASE!$F$3:$F$228),0)),ROW('FILTERED DATA'!$M$3:O115)),MATCH('FILTERED DATA'!E$2,DATABASE!$B$2:$AA$2,0))</f>
        <v>SAKPDINJ189</v>
      </c>
      <c r="F115" t="e">
        <f t="array" ref="F115">INDEX(DATABASE!$B$3:$Y$229,SMALL(IF(($B$3=DATABASE!$F$3:$F$228),MATCH(ROW(DATABASE!$F$3:$F$228),ROW(DATABASE!$F$3:$F$228),0)),ROWS('FILTERED DATA'!$M$3:P115)),MATCH('FILTERED DATA'!F$2,DATABASE!$B$2:$AA$2,0))</f>
        <v>#NUM!</v>
      </c>
      <c r="G115" t="e">
        <f t="array" ref="G115">INDEX(DATABASE!$B$3:$Y$229,SMALL(IF(($B$3=DATABASE!$F$3:$F$228),MATCH(ROW(DATABASE!$F$3:$F$228),ROW(DATABASE!$F$3:$F$228),0)),ROWS('FILTERED DATA'!$M$3:Q115)),MATCH('FILTERED DATA'!G$2,DATABASE!$B$2:$AA$2,0))</f>
        <v>#NUM!</v>
      </c>
      <c r="H115" t="e">
        <f t="array" ref="H115">INDEX(DATABASE!$B$3:$Y$229,SMALL(IF(($B$3=DATABASE!$F$3:$F$228),MATCH(ROW(DATABASE!$F$3:$F$228),ROW(DATABASE!$F$3:$F$228),0)),ROWS('FILTERED DATA'!$M$3:R115)),MATCH('FILTERED DATA'!H$2,DATABASE!$B$2:$AA$2,0))</f>
        <v>#NUM!</v>
      </c>
      <c r="I115" t="e">
        <f t="array" ref="I115">INDEX(DATABASE!$B$3:$Y$229,SMALL(IF(($B$3=DATABASE!$F$3:$F$228),MATCH(ROW(DATABASE!$F$3:$F$228),ROW(DATABASE!$F$3:$F$228),0)),ROWS('FILTERED DATA'!$M$3:S115)),MATCH('FILTERED DATA'!I$2,DATABASE!$B$2:$AA$2,0))</f>
        <v>#NUM!</v>
      </c>
      <c r="J115" t="e">
        <f t="array" ref="J115">INDEX(DATABASE!$B$3:$Y$229,SMALL(IF(($B$3=DATABASE!$F$3:$F$228),MATCH(ROW(DATABASE!$F$3:$F$228),ROW(DATABASE!$F$3:$F$228),0)),ROWS('FILTERED DATA'!$M$3:T115)),MATCH('FILTERED DATA'!J$2,DATABASE!$B$2:$AA$2,0))</f>
        <v>#NUM!</v>
      </c>
      <c r="K115" t="e">
        <f t="array" ref="K115">INDEX(DATABASE!$B$3:$Y$229,SMALL(IF(($B$3=DATABASE!$F$3:$F$228),MATCH(ROW(DATABASE!$F$3:$F$228),ROW(DATABASE!$F$3:$F$228),0)),ROWS('FILTERED DATA'!$M$3:U115)),MATCH('FILTERED DATA'!K$2,DATABASE!$B$2:$AA$2,0))</f>
        <v>#NUM!</v>
      </c>
      <c r="L115" t="e">
        <f t="array" ref="L115">INDEX(DATABASE!$B$3:$Y$229,SMALL(IF(($B$3=DATABASE!$F$3:$F$228),MATCH(ROW(DATABASE!$F$3:$F$228),ROW(DATABASE!$F$3:$F$228),0)),ROWS('FILTERED DATA'!$M$3:V115)),MATCH('FILTERED DATA'!L$2,DATABASE!$B$2:$AA$2,0))</f>
        <v>#NUM!</v>
      </c>
      <c r="M115" t="e">
        <f t="array" ref="M115">INDEX(DATABASE!$B$3:$Y$229,SMALL(IF(($B$3=DATABASE!$F$3:$F$228),MATCH(ROW(DATABASE!$F$3:$F$228),ROW(DATABASE!$F$3:$F$228),0)),ROWS('FILTERED DATA'!$M$3:W115)),MATCH('FILTERED DATA'!M$2,DATABASE!$B$2:$AA$2,0))</f>
        <v>#NUM!</v>
      </c>
      <c r="N115" t="e">
        <f t="array" ref="N115">INDEX(DATABASE!$B$3:$Y$229,SMALL(IF(($B$3=DATABASE!$F$3:$F$228),MATCH(ROW(DATABASE!$F$3:$F$228),ROW(DATABASE!$F$3:$F$228),0)),ROWS('FILTERED DATA'!$M$3:X115)),MATCH('FILTERED DATA'!N$2,DATABASE!$B$2:$AA$2,0))</f>
        <v>#NUM!</v>
      </c>
      <c r="O115" t="e">
        <f t="array" ref="O115">INDEX(DATABASE!$B$3:$Y$229,SMALL(IF(($B$3=DATABASE!$F$3:$F$228),MATCH(ROW(DATABASE!$F$3:$F$228),ROW(DATABASE!$F$3:$F$228),0)),ROWS('FILTERED DATA'!$M$3:Y115)),MATCH('FILTERED DATA'!O$2,DATABASE!$B$2:$AA$2,0))</f>
        <v>#NUM!</v>
      </c>
      <c r="P115" t="e">
        <f t="array" ref="P115">INDEX(DATABASE!$B$3:$Y$229,SMALL(IF(($B$3=DATABASE!$F$3:$F$228),MATCH(ROW(DATABASE!$F$3:$F$228),ROW(DATABASE!$F$3:$F$228),0)),ROWS('FILTERED DATA'!$M$3:Z115)),MATCH('FILTERED DATA'!P$2,DATABASE!$B$2:$AA$2,0))</f>
        <v>#NUM!</v>
      </c>
      <c r="Q115" t="e">
        <f t="array" ref="Q115">INDEX(DATABASE!$B$3:$Y$229,SMALL(IF(($B$3=DATABASE!$F$3:$F$228),MATCH(ROW(DATABASE!$F$3:$F$228),ROW(DATABASE!$F$3:$F$228),0)),ROWS('FILTERED DATA'!$M$3:AA115)),MATCH('FILTERED DATA'!Q$2,DATABASE!$B$2:$AA$2,0))</f>
        <v>#NUM!</v>
      </c>
      <c r="R115" t="e">
        <f t="array" ref="R115">INDEX(DATABASE!$B$3:$Y$229,SMALL(IF(($B$3=DATABASE!$F$3:$F$228),MATCH(ROW(DATABASE!$F$3:$F$228),ROW(DATABASE!$F$3:$F$228),0)),ROWS('FILTERED DATA'!$M$3:AB115)),MATCH('FILTERED DATA'!R$2,DATABASE!$B$2:$AA$2,0))</f>
        <v>#NUM!</v>
      </c>
      <c r="S115" t="e">
        <f t="array" ref="S115">INDEX(DATABASE!$B$3:$Y$229,SMALL(IF(($B$3=DATABASE!$F$3:$F$228),MATCH(ROW(DATABASE!$F$3:$F$228),ROW(DATABASE!$F$3:$F$228),0)),ROWS('FILTERED DATA'!$M$3:AC115)),MATCH('FILTERED DATA'!S$2,DATABASE!$B$2:$AA$2,0))</f>
        <v>#NUM!</v>
      </c>
    </row>
    <row r="116" spans="3:19" x14ac:dyDescent="0.35">
      <c r="C116" t="e">
        <f t="array" ref="C116">INDEX(DATABASE!$B$3:$Y$229,SMALL(IF(($B$3=DATABASE!$F$3:$F$228),MATCH(ROW(DATABASE!$F$3:$F$228),ROW(DATABASE!$F$3:$F$228),0)),ROWS('FILTERED DATA'!$M$3:M116)),MATCH('FILTERED DATA'!C$2,DATABASE!$B$2:$AA$2,0))</f>
        <v>#NUM!</v>
      </c>
      <c r="D116" t="str">
        <f t="array" ref="D116">INDEX(DATABASE!$B$3:$Y$229,SMALL(IF(($B$3=DATABASE!$F$3:$F$228),MATCH(ROW(DATABASE!$F$3:$F$228),ROW(DATABASE!$F$3:$F$228),0)),ROW('FILTERED DATA'!$M$3:N116)),MATCH('FILTERED DATA'!D$2,DATABASE!$B$2:$AA$2,0))</f>
        <v>NYEBA JACOB</v>
      </c>
      <c r="E116" t="str">
        <f t="array" ref="E116">INDEX(DATABASE!$B$3:$Y$229,SMALL(IF(($B$3=DATABASE!$F$3:$F$228),MATCH(ROW(DATABASE!$F$3:$F$228),ROW(DATABASE!$F$3:$F$228),0)),ROW('FILTERED DATA'!$M$3:O116)),MATCH('FILTERED DATA'!E$2,DATABASE!$B$2:$AA$2,0))</f>
        <v>SAKPDINJ189</v>
      </c>
      <c r="F116" t="e">
        <f t="array" ref="F116">INDEX(DATABASE!$B$3:$Y$229,SMALL(IF(($B$3=DATABASE!$F$3:$F$228),MATCH(ROW(DATABASE!$F$3:$F$228),ROW(DATABASE!$F$3:$F$228),0)),ROWS('FILTERED DATA'!$M$3:P116)),MATCH('FILTERED DATA'!F$2,DATABASE!$B$2:$AA$2,0))</f>
        <v>#NUM!</v>
      </c>
      <c r="G116" t="e">
        <f t="array" ref="G116">INDEX(DATABASE!$B$3:$Y$229,SMALL(IF(($B$3=DATABASE!$F$3:$F$228),MATCH(ROW(DATABASE!$F$3:$F$228),ROW(DATABASE!$F$3:$F$228),0)),ROWS('FILTERED DATA'!$M$3:Q116)),MATCH('FILTERED DATA'!G$2,DATABASE!$B$2:$AA$2,0))</f>
        <v>#NUM!</v>
      </c>
      <c r="H116" t="e">
        <f t="array" ref="H116">INDEX(DATABASE!$B$3:$Y$229,SMALL(IF(($B$3=DATABASE!$F$3:$F$228),MATCH(ROW(DATABASE!$F$3:$F$228),ROW(DATABASE!$F$3:$F$228),0)),ROWS('FILTERED DATA'!$M$3:R116)),MATCH('FILTERED DATA'!H$2,DATABASE!$B$2:$AA$2,0))</f>
        <v>#NUM!</v>
      </c>
      <c r="I116" t="e">
        <f t="array" ref="I116">INDEX(DATABASE!$B$3:$Y$229,SMALL(IF(($B$3=DATABASE!$F$3:$F$228),MATCH(ROW(DATABASE!$F$3:$F$228),ROW(DATABASE!$F$3:$F$228),0)),ROWS('FILTERED DATA'!$M$3:S116)),MATCH('FILTERED DATA'!I$2,DATABASE!$B$2:$AA$2,0))</f>
        <v>#NUM!</v>
      </c>
      <c r="J116" t="e">
        <f t="array" ref="J116">INDEX(DATABASE!$B$3:$Y$229,SMALL(IF(($B$3=DATABASE!$F$3:$F$228),MATCH(ROW(DATABASE!$F$3:$F$228),ROW(DATABASE!$F$3:$F$228),0)),ROWS('FILTERED DATA'!$M$3:T116)),MATCH('FILTERED DATA'!J$2,DATABASE!$B$2:$AA$2,0))</f>
        <v>#NUM!</v>
      </c>
      <c r="K116" t="e">
        <f t="array" ref="K116">INDEX(DATABASE!$B$3:$Y$229,SMALL(IF(($B$3=DATABASE!$F$3:$F$228),MATCH(ROW(DATABASE!$F$3:$F$228),ROW(DATABASE!$F$3:$F$228),0)),ROWS('FILTERED DATA'!$M$3:U116)),MATCH('FILTERED DATA'!K$2,DATABASE!$B$2:$AA$2,0))</f>
        <v>#NUM!</v>
      </c>
      <c r="L116" t="e">
        <f t="array" ref="L116">INDEX(DATABASE!$B$3:$Y$229,SMALL(IF(($B$3=DATABASE!$F$3:$F$228),MATCH(ROW(DATABASE!$F$3:$F$228),ROW(DATABASE!$F$3:$F$228),0)),ROWS('FILTERED DATA'!$M$3:V116)),MATCH('FILTERED DATA'!L$2,DATABASE!$B$2:$AA$2,0))</f>
        <v>#NUM!</v>
      </c>
      <c r="M116" t="e">
        <f t="array" ref="M116">INDEX(DATABASE!$B$3:$Y$229,SMALL(IF(($B$3=DATABASE!$F$3:$F$228),MATCH(ROW(DATABASE!$F$3:$F$228),ROW(DATABASE!$F$3:$F$228),0)),ROWS('FILTERED DATA'!$M$3:W116)),MATCH('FILTERED DATA'!M$2,DATABASE!$B$2:$AA$2,0))</f>
        <v>#NUM!</v>
      </c>
      <c r="N116" t="e">
        <f t="array" ref="N116">INDEX(DATABASE!$B$3:$Y$229,SMALL(IF(($B$3=DATABASE!$F$3:$F$228),MATCH(ROW(DATABASE!$F$3:$F$228),ROW(DATABASE!$F$3:$F$228),0)),ROWS('FILTERED DATA'!$M$3:X116)),MATCH('FILTERED DATA'!N$2,DATABASE!$B$2:$AA$2,0))</f>
        <v>#NUM!</v>
      </c>
      <c r="O116" t="e">
        <f t="array" ref="O116">INDEX(DATABASE!$B$3:$Y$229,SMALL(IF(($B$3=DATABASE!$F$3:$F$228),MATCH(ROW(DATABASE!$F$3:$F$228),ROW(DATABASE!$F$3:$F$228),0)),ROWS('FILTERED DATA'!$M$3:Y116)),MATCH('FILTERED DATA'!O$2,DATABASE!$B$2:$AA$2,0))</f>
        <v>#NUM!</v>
      </c>
      <c r="P116" t="e">
        <f t="array" ref="P116">INDEX(DATABASE!$B$3:$Y$229,SMALL(IF(($B$3=DATABASE!$F$3:$F$228),MATCH(ROW(DATABASE!$F$3:$F$228),ROW(DATABASE!$F$3:$F$228),0)),ROWS('FILTERED DATA'!$M$3:Z116)),MATCH('FILTERED DATA'!P$2,DATABASE!$B$2:$AA$2,0))</f>
        <v>#NUM!</v>
      </c>
      <c r="Q116" t="e">
        <f t="array" ref="Q116">INDEX(DATABASE!$B$3:$Y$229,SMALL(IF(($B$3=DATABASE!$F$3:$F$228),MATCH(ROW(DATABASE!$F$3:$F$228),ROW(DATABASE!$F$3:$F$228),0)),ROWS('FILTERED DATA'!$M$3:AA116)),MATCH('FILTERED DATA'!Q$2,DATABASE!$B$2:$AA$2,0))</f>
        <v>#NUM!</v>
      </c>
      <c r="R116" t="e">
        <f t="array" ref="R116">INDEX(DATABASE!$B$3:$Y$229,SMALL(IF(($B$3=DATABASE!$F$3:$F$228),MATCH(ROW(DATABASE!$F$3:$F$228),ROW(DATABASE!$F$3:$F$228),0)),ROWS('FILTERED DATA'!$M$3:AB116)),MATCH('FILTERED DATA'!R$2,DATABASE!$B$2:$AA$2,0))</f>
        <v>#NUM!</v>
      </c>
      <c r="S116" t="e">
        <f t="array" ref="S116">INDEX(DATABASE!$B$3:$Y$229,SMALL(IF(($B$3=DATABASE!$F$3:$F$228),MATCH(ROW(DATABASE!$F$3:$F$228),ROW(DATABASE!$F$3:$F$228),0)),ROWS('FILTERED DATA'!$M$3:AC116)),MATCH('FILTERED DATA'!S$2,DATABASE!$B$2:$AA$2,0))</f>
        <v>#NUM!</v>
      </c>
    </row>
    <row r="117" spans="3:19" x14ac:dyDescent="0.35">
      <c r="C117" t="e">
        <f t="array" ref="C117">INDEX(DATABASE!$B$3:$Y$229,SMALL(IF(($B$3=DATABASE!$F$3:$F$228),MATCH(ROW(DATABASE!$F$3:$F$228),ROW(DATABASE!$F$3:$F$228),0)),ROWS('FILTERED DATA'!$M$3:M117)),MATCH('FILTERED DATA'!C$2,DATABASE!$B$2:$AA$2,0))</f>
        <v>#NUM!</v>
      </c>
      <c r="D117" t="str">
        <f t="array" ref="D117">INDEX(DATABASE!$B$3:$Y$229,SMALL(IF(($B$3=DATABASE!$F$3:$F$228),MATCH(ROW(DATABASE!$F$3:$F$228),ROW(DATABASE!$F$3:$F$228),0)),ROW('FILTERED DATA'!$M$3:N117)),MATCH('FILTERED DATA'!D$2,DATABASE!$B$2:$AA$2,0))</f>
        <v>NYEBA JACOB</v>
      </c>
      <c r="E117" t="str">
        <f t="array" ref="E117">INDEX(DATABASE!$B$3:$Y$229,SMALL(IF(($B$3=DATABASE!$F$3:$F$228),MATCH(ROW(DATABASE!$F$3:$F$228),ROW(DATABASE!$F$3:$F$228),0)),ROW('FILTERED DATA'!$M$3:O117)),MATCH('FILTERED DATA'!E$2,DATABASE!$B$2:$AA$2,0))</f>
        <v>SAKPDINJ189</v>
      </c>
      <c r="F117" t="e">
        <f t="array" ref="F117">INDEX(DATABASE!$B$3:$Y$229,SMALL(IF(($B$3=DATABASE!$F$3:$F$228),MATCH(ROW(DATABASE!$F$3:$F$228),ROW(DATABASE!$F$3:$F$228),0)),ROWS('FILTERED DATA'!$M$3:P117)),MATCH('FILTERED DATA'!F$2,DATABASE!$B$2:$AA$2,0))</f>
        <v>#NUM!</v>
      </c>
      <c r="G117" t="e">
        <f t="array" ref="G117">INDEX(DATABASE!$B$3:$Y$229,SMALL(IF(($B$3=DATABASE!$F$3:$F$228),MATCH(ROW(DATABASE!$F$3:$F$228),ROW(DATABASE!$F$3:$F$228),0)),ROWS('FILTERED DATA'!$M$3:Q117)),MATCH('FILTERED DATA'!G$2,DATABASE!$B$2:$AA$2,0))</f>
        <v>#NUM!</v>
      </c>
      <c r="H117" t="e">
        <f t="array" ref="H117">INDEX(DATABASE!$B$3:$Y$229,SMALL(IF(($B$3=DATABASE!$F$3:$F$228),MATCH(ROW(DATABASE!$F$3:$F$228),ROW(DATABASE!$F$3:$F$228),0)),ROWS('FILTERED DATA'!$M$3:R117)),MATCH('FILTERED DATA'!H$2,DATABASE!$B$2:$AA$2,0))</f>
        <v>#NUM!</v>
      </c>
      <c r="I117" t="e">
        <f t="array" ref="I117">INDEX(DATABASE!$B$3:$Y$229,SMALL(IF(($B$3=DATABASE!$F$3:$F$228),MATCH(ROW(DATABASE!$F$3:$F$228),ROW(DATABASE!$F$3:$F$228),0)),ROWS('FILTERED DATA'!$M$3:S117)),MATCH('FILTERED DATA'!I$2,DATABASE!$B$2:$AA$2,0))</f>
        <v>#NUM!</v>
      </c>
      <c r="J117" t="e">
        <f t="array" ref="J117">INDEX(DATABASE!$B$3:$Y$229,SMALL(IF(($B$3=DATABASE!$F$3:$F$228),MATCH(ROW(DATABASE!$F$3:$F$228),ROW(DATABASE!$F$3:$F$228),0)),ROWS('FILTERED DATA'!$M$3:T117)),MATCH('FILTERED DATA'!J$2,DATABASE!$B$2:$AA$2,0))</f>
        <v>#NUM!</v>
      </c>
      <c r="K117" t="e">
        <f t="array" ref="K117">INDEX(DATABASE!$B$3:$Y$229,SMALL(IF(($B$3=DATABASE!$F$3:$F$228),MATCH(ROW(DATABASE!$F$3:$F$228),ROW(DATABASE!$F$3:$F$228),0)),ROWS('FILTERED DATA'!$M$3:U117)),MATCH('FILTERED DATA'!K$2,DATABASE!$B$2:$AA$2,0))</f>
        <v>#NUM!</v>
      </c>
      <c r="L117" t="e">
        <f t="array" ref="L117">INDEX(DATABASE!$B$3:$Y$229,SMALL(IF(($B$3=DATABASE!$F$3:$F$228),MATCH(ROW(DATABASE!$F$3:$F$228),ROW(DATABASE!$F$3:$F$228),0)),ROWS('FILTERED DATA'!$M$3:V117)),MATCH('FILTERED DATA'!L$2,DATABASE!$B$2:$AA$2,0))</f>
        <v>#NUM!</v>
      </c>
      <c r="M117" t="e">
        <f t="array" ref="M117">INDEX(DATABASE!$B$3:$Y$229,SMALL(IF(($B$3=DATABASE!$F$3:$F$228),MATCH(ROW(DATABASE!$F$3:$F$228),ROW(DATABASE!$F$3:$F$228),0)),ROWS('FILTERED DATA'!$M$3:W117)),MATCH('FILTERED DATA'!M$2,DATABASE!$B$2:$AA$2,0))</f>
        <v>#NUM!</v>
      </c>
      <c r="N117" t="e">
        <f t="array" ref="N117">INDEX(DATABASE!$B$3:$Y$229,SMALL(IF(($B$3=DATABASE!$F$3:$F$228),MATCH(ROW(DATABASE!$F$3:$F$228),ROW(DATABASE!$F$3:$F$228),0)),ROWS('FILTERED DATA'!$M$3:X117)),MATCH('FILTERED DATA'!N$2,DATABASE!$B$2:$AA$2,0))</f>
        <v>#NUM!</v>
      </c>
      <c r="O117" t="e">
        <f t="array" ref="O117">INDEX(DATABASE!$B$3:$Y$229,SMALL(IF(($B$3=DATABASE!$F$3:$F$228),MATCH(ROW(DATABASE!$F$3:$F$228),ROW(DATABASE!$F$3:$F$228),0)),ROWS('FILTERED DATA'!$M$3:Y117)),MATCH('FILTERED DATA'!O$2,DATABASE!$B$2:$AA$2,0))</f>
        <v>#NUM!</v>
      </c>
      <c r="P117" t="e">
        <f t="array" ref="P117">INDEX(DATABASE!$B$3:$Y$229,SMALL(IF(($B$3=DATABASE!$F$3:$F$228),MATCH(ROW(DATABASE!$F$3:$F$228),ROW(DATABASE!$F$3:$F$228),0)),ROWS('FILTERED DATA'!$M$3:Z117)),MATCH('FILTERED DATA'!P$2,DATABASE!$B$2:$AA$2,0))</f>
        <v>#NUM!</v>
      </c>
      <c r="Q117" t="e">
        <f t="array" ref="Q117">INDEX(DATABASE!$B$3:$Y$229,SMALL(IF(($B$3=DATABASE!$F$3:$F$228),MATCH(ROW(DATABASE!$F$3:$F$228),ROW(DATABASE!$F$3:$F$228),0)),ROWS('FILTERED DATA'!$M$3:AA117)),MATCH('FILTERED DATA'!Q$2,DATABASE!$B$2:$AA$2,0))</f>
        <v>#NUM!</v>
      </c>
      <c r="R117" t="e">
        <f t="array" ref="R117">INDEX(DATABASE!$B$3:$Y$229,SMALL(IF(($B$3=DATABASE!$F$3:$F$228),MATCH(ROW(DATABASE!$F$3:$F$228),ROW(DATABASE!$F$3:$F$228),0)),ROWS('FILTERED DATA'!$M$3:AB117)),MATCH('FILTERED DATA'!R$2,DATABASE!$B$2:$AA$2,0))</f>
        <v>#NUM!</v>
      </c>
      <c r="S117" t="e">
        <f t="array" ref="S117">INDEX(DATABASE!$B$3:$Y$229,SMALL(IF(($B$3=DATABASE!$F$3:$F$228),MATCH(ROW(DATABASE!$F$3:$F$228),ROW(DATABASE!$F$3:$F$228),0)),ROWS('FILTERED DATA'!$M$3:AC117)),MATCH('FILTERED DATA'!S$2,DATABASE!$B$2:$AA$2,0))</f>
        <v>#NUM!</v>
      </c>
    </row>
    <row r="118" spans="3:19" x14ac:dyDescent="0.35">
      <c r="C118" t="e">
        <f t="array" ref="C118">INDEX(DATABASE!$B$3:$Y$229,SMALL(IF(($B$3=DATABASE!$F$3:$F$228),MATCH(ROW(DATABASE!$F$3:$F$228),ROW(DATABASE!$F$3:$F$228),0)),ROWS('FILTERED DATA'!$M$3:M118)),MATCH('FILTERED DATA'!C$2,DATABASE!$B$2:$AA$2,0))</f>
        <v>#NUM!</v>
      </c>
      <c r="D118" t="str">
        <f t="array" ref="D118">INDEX(DATABASE!$B$3:$Y$229,SMALL(IF(($B$3=DATABASE!$F$3:$F$228),MATCH(ROW(DATABASE!$F$3:$F$228),ROW(DATABASE!$F$3:$F$228),0)),ROW('FILTERED DATA'!$M$3:N118)),MATCH('FILTERED DATA'!D$2,DATABASE!$B$2:$AA$2,0))</f>
        <v>NYEBA JACOB</v>
      </c>
      <c r="E118" t="str">
        <f t="array" ref="E118">INDEX(DATABASE!$B$3:$Y$229,SMALL(IF(($B$3=DATABASE!$F$3:$F$228),MATCH(ROW(DATABASE!$F$3:$F$228),ROW(DATABASE!$F$3:$F$228),0)),ROW('FILTERED DATA'!$M$3:O118)),MATCH('FILTERED DATA'!E$2,DATABASE!$B$2:$AA$2,0))</f>
        <v>SAKPDINJ189</v>
      </c>
      <c r="F118" t="e">
        <f t="array" ref="F118">INDEX(DATABASE!$B$3:$Y$229,SMALL(IF(($B$3=DATABASE!$F$3:$F$228),MATCH(ROW(DATABASE!$F$3:$F$228),ROW(DATABASE!$F$3:$F$228),0)),ROWS('FILTERED DATA'!$M$3:P118)),MATCH('FILTERED DATA'!F$2,DATABASE!$B$2:$AA$2,0))</f>
        <v>#NUM!</v>
      </c>
      <c r="G118" t="e">
        <f t="array" ref="G118">INDEX(DATABASE!$B$3:$Y$229,SMALL(IF(($B$3=DATABASE!$F$3:$F$228),MATCH(ROW(DATABASE!$F$3:$F$228),ROW(DATABASE!$F$3:$F$228),0)),ROWS('FILTERED DATA'!$M$3:Q118)),MATCH('FILTERED DATA'!G$2,DATABASE!$B$2:$AA$2,0))</f>
        <v>#NUM!</v>
      </c>
      <c r="H118" t="e">
        <f t="array" ref="H118">INDEX(DATABASE!$B$3:$Y$229,SMALL(IF(($B$3=DATABASE!$F$3:$F$228),MATCH(ROW(DATABASE!$F$3:$F$228),ROW(DATABASE!$F$3:$F$228),0)),ROWS('FILTERED DATA'!$M$3:R118)),MATCH('FILTERED DATA'!H$2,DATABASE!$B$2:$AA$2,0))</f>
        <v>#NUM!</v>
      </c>
      <c r="I118" t="e">
        <f t="array" ref="I118">INDEX(DATABASE!$B$3:$Y$229,SMALL(IF(($B$3=DATABASE!$F$3:$F$228),MATCH(ROW(DATABASE!$F$3:$F$228),ROW(DATABASE!$F$3:$F$228),0)),ROWS('FILTERED DATA'!$M$3:S118)),MATCH('FILTERED DATA'!I$2,DATABASE!$B$2:$AA$2,0))</f>
        <v>#NUM!</v>
      </c>
      <c r="J118" t="e">
        <f t="array" ref="J118">INDEX(DATABASE!$B$3:$Y$229,SMALL(IF(($B$3=DATABASE!$F$3:$F$228),MATCH(ROW(DATABASE!$F$3:$F$228),ROW(DATABASE!$F$3:$F$228),0)),ROWS('FILTERED DATA'!$M$3:T118)),MATCH('FILTERED DATA'!J$2,DATABASE!$B$2:$AA$2,0))</f>
        <v>#NUM!</v>
      </c>
      <c r="K118" t="e">
        <f t="array" ref="K118">INDEX(DATABASE!$B$3:$Y$229,SMALL(IF(($B$3=DATABASE!$F$3:$F$228),MATCH(ROW(DATABASE!$F$3:$F$228),ROW(DATABASE!$F$3:$F$228),0)),ROWS('FILTERED DATA'!$M$3:U118)),MATCH('FILTERED DATA'!K$2,DATABASE!$B$2:$AA$2,0))</f>
        <v>#NUM!</v>
      </c>
      <c r="L118" t="e">
        <f t="array" ref="L118">INDEX(DATABASE!$B$3:$Y$229,SMALL(IF(($B$3=DATABASE!$F$3:$F$228),MATCH(ROW(DATABASE!$F$3:$F$228),ROW(DATABASE!$F$3:$F$228),0)),ROWS('FILTERED DATA'!$M$3:V118)),MATCH('FILTERED DATA'!L$2,DATABASE!$B$2:$AA$2,0))</f>
        <v>#NUM!</v>
      </c>
      <c r="M118" t="e">
        <f t="array" ref="M118">INDEX(DATABASE!$B$3:$Y$229,SMALL(IF(($B$3=DATABASE!$F$3:$F$228),MATCH(ROW(DATABASE!$F$3:$F$228),ROW(DATABASE!$F$3:$F$228),0)),ROWS('FILTERED DATA'!$M$3:W118)),MATCH('FILTERED DATA'!M$2,DATABASE!$B$2:$AA$2,0))</f>
        <v>#NUM!</v>
      </c>
      <c r="N118" t="e">
        <f t="array" ref="N118">INDEX(DATABASE!$B$3:$Y$229,SMALL(IF(($B$3=DATABASE!$F$3:$F$228),MATCH(ROW(DATABASE!$F$3:$F$228),ROW(DATABASE!$F$3:$F$228),0)),ROWS('FILTERED DATA'!$M$3:X118)),MATCH('FILTERED DATA'!N$2,DATABASE!$B$2:$AA$2,0))</f>
        <v>#NUM!</v>
      </c>
      <c r="O118" t="e">
        <f t="array" ref="O118">INDEX(DATABASE!$B$3:$Y$229,SMALL(IF(($B$3=DATABASE!$F$3:$F$228),MATCH(ROW(DATABASE!$F$3:$F$228),ROW(DATABASE!$F$3:$F$228),0)),ROWS('FILTERED DATA'!$M$3:Y118)),MATCH('FILTERED DATA'!O$2,DATABASE!$B$2:$AA$2,0))</f>
        <v>#NUM!</v>
      </c>
      <c r="P118" t="e">
        <f t="array" ref="P118">INDEX(DATABASE!$B$3:$Y$229,SMALL(IF(($B$3=DATABASE!$F$3:$F$228),MATCH(ROW(DATABASE!$F$3:$F$228),ROW(DATABASE!$F$3:$F$228),0)),ROWS('FILTERED DATA'!$M$3:Z118)),MATCH('FILTERED DATA'!P$2,DATABASE!$B$2:$AA$2,0))</f>
        <v>#NUM!</v>
      </c>
      <c r="Q118" t="e">
        <f t="array" ref="Q118">INDEX(DATABASE!$B$3:$Y$229,SMALL(IF(($B$3=DATABASE!$F$3:$F$228),MATCH(ROW(DATABASE!$F$3:$F$228),ROW(DATABASE!$F$3:$F$228),0)),ROWS('FILTERED DATA'!$M$3:AA118)),MATCH('FILTERED DATA'!Q$2,DATABASE!$B$2:$AA$2,0))</f>
        <v>#NUM!</v>
      </c>
      <c r="R118" t="e">
        <f t="array" ref="R118">INDEX(DATABASE!$B$3:$Y$229,SMALL(IF(($B$3=DATABASE!$F$3:$F$228),MATCH(ROW(DATABASE!$F$3:$F$228),ROW(DATABASE!$F$3:$F$228),0)),ROWS('FILTERED DATA'!$M$3:AB118)),MATCH('FILTERED DATA'!R$2,DATABASE!$B$2:$AA$2,0))</f>
        <v>#NUM!</v>
      </c>
      <c r="S118" t="e">
        <f t="array" ref="S118">INDEX(DATABASE!$B$3:$Y$229,SMALL(IF(($B$3=DATABASE!$F$3:$F$228),MATCH(ROW(DATABASE!$F$3:$F$228),ROW(DATABASE!$F$3:$F$228),0)),ROWS('FILTERED DATA'!$M$3:AC118)),MATCH('FILTERED DATA'!S$2,DATABASE!$B$2:$AA$2,0))</f>
        <v>#NUM!</v>
      </c>
    </row>
    <row r="119" spans="3:19" x14ac:dyDescent="0.35">
      <c r="C119" t="e">
        <f t="array" ref="C119">INDEX(DATABASE!$B$3:$Y$229,SMALL(IF(($B$3=DATABASE!$F$3:$F$228),MATCH(ROW(DATABASE!$F$3:$F$228),ROW(DATABASE!$F$3:$F$228),0)),ROWS('FILTERED DATA'!$M$3:M119)),MATCH('FILTERED DATA'!C$2,DATABASE!$B$2:$AA$2,0))</f>
        <v>#NUM!</v>
      </c>
      <c r="D119" t="str">
        <f t="array" ref="D119">INDEX(DATABASE!$B$3:$Y$229,SMALL(IF(($B$3=DATABASE!$F$3:$F$228),MATCH(ROW(DATABASE!$F$3:$F$228),ROW(DATABASE!$F$3:$F$228),0)),ROW('FILTERED DATA'!$M$3:N119)),MATCH('FILTERED DATA'!D$2,DATABASE!$B$2:$AA$2,0))</f>
        <v>NYEBA JACOB</v>
      </c>
      <c r="E119" t="str">
        <f t="array" ref="E119">INDEX(DATABASE!$B$3:$Y$229,SMALL(IF(($B$3=DATABASE!$F$3:$F$228),MATCH(ROW(DATABASE!$F$3:$F$228),ROW(DATABASE!$F$3:$F$228),0)),ROW('FILTERED DATA'!$M$3:O119)),MATCH('FILTERED DATA'!E$2,DATABASE!$B$2:$AA$2,0))</f>
        <v>SAKPDINJ189</v>
      </c>
      <c r="F119" t="e">
        <f t="array" ref="F119">INDEX(DATABASE!$B$3:$Y$229,SMALL(IF(($B$3=DATABASE!$F$3:$F$228),MATCH(ROW(DATABASE!$F$3:$F$228),ROW(DATABASE!$F$3:$F$228),0)),ROWS('FILTERED DATA'!$M$3:P119)),MATCH('FILTERED DATA'!F$2,DATABASE!$B$2:$AA$2,0))</f>
        <v>#NUM!</v>
      </c>
      <c r="G119" t="e">
        <f t="array" ref="G119">INDEX(DATABASE!$B$3:$Y$229,SMALL(IF(($B$3=DATABASE!$F$3:$F$228),MATCH(ROW(DATABASE!$F$3:$F$228),ROW(DATABASE!$F$3:$F$228),0)),ROWS('FILTERED DATA'!$M$3:Q119)),MATCH('FILTERED DATA'!G$2,DATABASE!$B$2:$AA$2,0))</f>
        <v>#NUM!</v>
      </c>
      <c r="H119" t="e">
        <f t="array" ref="H119">INDEX(DATABASE!$B$3:$Y$229,SMALL(IF(($B$3=DATABASE!$F$3:$F$228),MATCH(ROW(DATABASE!$F$3:$F$228),ROW(DATABASE!$F$3:$F$228),0)),ROWS('FILTERED DATA'!$M$3:R119)),MATCH('FILTERED DATA'!H$2,DATABASE!$B$2:$AA$2,0))</f>
        <v>#NUM!</v>
      </c>
      <c r="I119" t="e">
        <f t="array" ref="I119">INDEX(DATABASE!$B$3:$Y$229,SMALL(IF(($B$3=DATABASE!$F$3:$F$228),MATCH(ROW(DATABASE!$F$3:$F$228),ROW(DATABASE!$F$3:$F$228),0)),ROWS('FILTERED DATA'!$M$3:S119)),MATCH('FILTERED DATA'!I$2,DATABASE!$B$2:$AA$2,0))</f>
        <v>#NUM!</v>
      </c>
      <c r="J119" t="e">
        <f t="array" ref="J119">INDEX(DATABASE!$B$3:$Y$229,SMALL(IF(($B$3=DATABASE!$F$3:$F$228),MATCH(ROW(DATABASE!$F$3:$F$228),ROW(DATABASE!$F$3:$F$228),0)),ROWS('FILTERED DATA'!$M$3:T119)),MATCH('FILTERED DATA'!J$2,DATABASE!$B$2:$AA$2,0))</f>
        <v>#NUM!</v>
      </c>
      <c r="K119" t="e">
        <f t="array" ref="K119">INDEX(DATABASE!$B$3:$Y$229,SMALL(IF(($B$3=DATABASE!$F$3:$F$228),MATCH(ROW(DATABASE!$F$3:$F$228),ROW(DATABASE!$F$3:$F$228),0)),ROWS('FILTERED DATA'!$M$3:U119)),MATCH('FILTERED DATA'!K$2,DATABASE!$B$2:$AA$2,0))</f>
        <v>#NUM!</v>
      </c>
      <c r="L119" t="e">
        <f t="array" ref="L119">INDEX(DATABASE!$B$3:$Y$229,SMALL(IF(($B$3=DATABASE!$F$3:$F$228),MATCH(ROW(DATABASE!$F$3:$F$228),ROW(DATABASE!$F$3:$F$228),0)),ROWS('FILTERED DATA'!$M$3:V119)),MATCH('FILTERED DATA'!L$2,DATABASE!$B$2:$AA$2,0))</f>
        <v>#NUM!</v>
      </c>
      <c r="M119" t="e">
        <f t="array" ref="M119">INDEX(DATABASE!$B$3:$Y$229,SMALL(IF(($B$3=DATABASE!$F$3:$F$228),MATCH(ROW(DATABASE!$F$3:$F$228),ROW(DATABASE!$F$3:$F$228),0)),ROWS('FILTERED DATA'!$M$3:W119)),MATCH('FILTERED DATA'!M$2,DATABASE!$B$2:$AA$2,0))</f>
        <v>#NUM!</v>
      </c>
      <c r="N119" t="e">
        <f t="array" ref="N119">INDEX(DATABASE!$B$3:$Y$229,SMALL(IF(($B$3=DATABASE!$F$3:$F$228),MATCH(ROW(DATABASE!$F$3:$F$228),ROW(DATABASE!$F$3:$F$228),0)),ROWS('FILTERED DATA'!$M$3:X119)),MATCH('FILTERED DATA'!N$2,DATABASE!$B$2:$AA$2,0))</f>
        <v>#NUM!</v>
      </c>
      <c r="O119" t="e">
        <f t="array" ref="O119">INDEX(DATABASE!$B$3:$Y$229,SMALL(IF(($B$3=DATABASE!$F$3:$F$228),MATCH(ROW(DATABASE!$F$3:$F$228),ROW(DATABASE!$F$3:$F$228),0)),ROWS('FILTERED DATA'!$M$3:Y119)),MATCH('FILTERED DATA'!O$2,DATABASE!$B$2:$AA$2,0))</f>
        <v>#NUM!</v>
      </c>
      <c r="P119" t="e">
        <f t="array" ref="P119">INDEX(DATABASE!$B$3:$Y$229,SMALL(IF(($B$3=DATABASE!$F$3:$F$228),MATCH(ROW(DATABASE!$F$3:$F$228),ROW(DATABASE!$F$3:$F$228),0)),ROWS('FILTERED DATA'!$M$3:Z119)),MATCH('FILTERED DATA'!P$2,DATABASE!$B$2:$AA$2,0))</f>
        <v>#NUM!</v>
      </c>
      <c r="Q119" t="e">
        <f t="array" ref="Q119">INDEX(DATABASE!$B$3:$Y$229,SMALL(IF(($B$3=DATABASE!$F$3:$F$228),MATCH(ROW(DATABASE!$F$3:$F$228),ROW(DATABASE!$F$3:$F$228),0)),ROWS('FILTERED DATA'!$M$3:AA119)),MATCH('FILTERED DATA'!Q$2,DATABASE!$B$2:$AA$2,0))</f>
        <v>#NUM!</v>
      </c>
      <c r="R119" t="e">
        <f t="array" ref="R119">INDEX(DATABASE!$B$3:$Y$229,SMALL(IF(($B$3=DATABASE!$F$3:$F$228),MATCH(ROW(DATABASE!$F$3:$F$228),ROW(DATABASE!$F$3:$F$228),0)),ROWS('FILTERED DATA'!$M$3:AB119)),MATCH('FILTERED DATA'!R$2,DATABASE!$B$2:$AA$2,0))</f>
        <v>#NUM!</v>
      </c>
      <c r="S119" t="e">
        <f t="array" ref="S119">INDEX(DATABASE!$B$3:$Y$229,SMALL(IF(($B$3=DATABASE!$F$3:$F$228),MATCH(ROW(DATABASE!$F$3:$F$228),ROW(DATABASE!$F$3:$F$228),0)),ROWS('FILTERED DATA'!$M$3:AC119)),MATCH('FILTERED DATA'!S$2,DATABASE!$B$2:$AA$2,0))</f>
        <v>#NUM!</v>
      </c>
    </row>
    <row r="120" spans="3:19" x14ac:dyDescent="0.35">
      <c r="C120" t="e">
        <f t="array" ref="C120">INDEX(DATABASE!$B$3:$Y$229,SMALL(IF(($B$3=DATABASE!$F$3:$F$228),MATCH(ROW(DATABASE!$F$3:$F$228),ROW(DATABASE!$F$3:$F$228),0)),ROWS('FILTERED DATA'!$M$3:M120)),MATCH('FILTERED DATA'!C$2,DATABASE!$B$2:$AA$2,0))</f>
        <v>#NUM!</v>
      </c>
      <c r="D120" t="str">
        <f t="array" ref="D120">INDEX(DATABASE!$B$3:$Y$229,SMALL(IF(($B$3=DATABASE!$F$3:$F$228),MATCH(ROW(DATABASE!$F$3:$F$228),ROW(DATABASE!$F$3:$F$228),0)),ROW('FILTERED DATA'!$M$3:N120)),MATCH('FILTERED DATA'!D$2,DATABASE!$B$2:$AA$2,0))</f>
        <v>NYEBA JACOB</v>
      </c>
      <c r="E120" t="str">
        <f t="array" ref="E120">INDEX(DATABASE!$B$3:$Y$229,SMALL(IF(($B$3=DATABASE!$F$3:$F$228),MATCH(ROW(DATABASE!$F$3:$F$228),ROW(DATABASE!$F$3:$F$228),0)),ROW('FILTERED DATA'!$M$3:O120)),MATCH('FILTERED DATA'!E$2,DATABASE!$B$2:$AA$2,0))</f>
        <v>SAKPDINJ189</v>
      </c>
      <c r="F120" t="e">
        <f t="array" ref="F120">INDEX(DATABASE!$B$3:$Y$229,SMALL(IF(($B$3=DATABASE!$F$3:$F$228),MATCH(ROW(DATABASE!$F$3:$F$228),ROW(DATABASE!$F$3:$F$228),0)),ROWS('FILTERED DATA'!$M$3:P120)),MATCH('FILTERED DATA'!F$2,DATABASE!$B$2:$AA$2,0))</f>
        <v>#NUM!</v>
      </c>
      <c r="G120" t="e">
        <f t="array" ref="G120">INDEX(DATABASE!$B$3:$Y$229,SMALL(IF(($B$3=DATABASE!$F$3:$F$228),MATCH(ROW(DATABASE!$F$3:$F$228),ROW(DATABASE!$F$3:$F$228),0)),ROWS('FILTERED DATA'!$M$3:Q120)),MATCH('FILTERED DATA'!G$2,DATABASE!$B$2:$AA$2,0))</f>
        <v>#NUM!</v>
      </c>
      <c r="H120" t="e">
        <f t="array" ref="H120">INDEX(DATABASE!$B$3:$Y$229,SMALL(IF(($B$3=DATABASE!$F$3:$F$228),MATCH(ROW(DATABASE!$F$3:$F$228),ROW(DATABASE!$F$3:$F$228),0)),ROWS('FILTERED DATA'!$M$3:R120)),MATCH('FILTERED DATA'!H$2,DATABASE!$B$2:$AA$2,0))</f>
        <v>#NUM!</v>
      </c>
      <c r="I120" t="e">
        <f t="array" ref="I120">INDEX(DATABASE!$B$3:$Y$229,SMALL(IF(($B$3=DATABASE!$F$3:$F$228),MATCH(ROW(DATABASE!$F$3:$F$228),ROW(DATABASE!$F$3:$F$228),0)),ROWS('FILTERED DATA'!$M$3:S120)),MATCH('FILTERED DATA'!I$2,DATABASE!$B$2:$AA$2,0))</f>
        <v>#NUM!</v>
      </c>
      <c r="J120" t="e">
        <f t="array" ref="J120">INDEX(DATABASE!$B$3:$Y$229,SMALL(IF(($B$3=DATABASE!$F$3:$F$228),MATCH(ROW(DATABASE!$F$3:$F$228),ROW(DATABASE!$F$3:$F$228),0)),ROWS('FILTERED DATA'!$M$3:T120)),MATCH('FILTERED DATA'!J$2,DATABASE!$B$2:$AA$2,0))</f>
        <v>#NUM!</v>
      </c>
      <c r="K120" t="e">
        <f t="array" ref="K120">INDEX(DATABASE!$B$3:$Y$229,SMALL(IF(($B$3=DATABASE!$F$3:$F$228),MATCH(ROW(DATABASE!$F$3:$F$228),ROW(DATABASE!$F$3:$F$228),0)),ROWS('FILTERED DATA'!$M$3:U120)),MATCH('FILTERED DATA'!K$2,DATABASE!$B$2:$AA$2,0))</f>
        <v>#NUM!</v>
      </c>
      <c r="L120" t="e">
        <f t="array" ref="L120">INDEX(DATABASE!$B$3:$Y$229,SMALL(IF(($B$3=DATABASE!$F$3:$F$228),MATCH(ROW(DATABASE!$F$3:$F$228),ROW(DATABASE!$F$3:$F$228),0)),ROWS('FILTERED DATA'!$M$3:V120)),MATCH('FILTERED DATA'!L$2,DATABASE!$B$2:$AA$2,0))</f>
        <v>#NUM!</v>
      </c>
      <c r="M120" t="e">
        <f t="array" ref="M120">INDEX(DATABASE!$B$3:$Y$229,SMALL(IF(($B$3=DATABASE!$F$3:$F$228),MATCH(ROW(DATABASE!$F$3:$F$228),ROW(DATABASE!$F$3:$F$228),0)),ROWS('FILTERED DATA'!$M$3:W120)),MATCH('FILTERED DATA'!M$2,DATABASE!$B$2:$AA$2,0))</f>
        <v>#NUM!</v>
      </c>
      <c r="N120" t="e">
        <f t="array" ref="N120">INDEX(DATABASE!$B$3:$Y$229,SMALL(IF(($B$3=DATABASE!$F$3:$F$228),MATCH(ROW(DATABASE!$F$3:$F$228),ROW(DATABASE!$F$3:$F$228),0)),ROWS('FILTERED DATA'!$M$3:X120)),MATCH('FILTERED DATA'!N$2,DATABASE!$B$2:$AA$2,0))</f>
        <v>#NUM!</v>
      </c>
      <c r="O120" t="e">
        <f t="array" ref="O120">INDEX(DATABASE!$B$3:$Y$229,SMALL(IF(($B$3=DATABASE!$F$3:$F$228),MATCH(ROW(DATABASE!$F$3:$F$228),ROW(DATABASE!$F$3:$F$228),0)),ROWS('FILTERED DATA'!$M$3:Y120)),MATCH('FILTERED DATA'!O$2,DATABASE!$B$2:$AA$2,0))</f>
        <v>#NUM!</v>
      </c>
      <c r="P120" t="e">
        <f t="array" ref="P120">INDEX(DATABASE!$B$3:$Y$229,SMALL(IF(($B$3=DATABASE!$F$3:$F$228),MATCH(ROW(DATABASE!$F$3:$F$228),ROW(DATABASE!$F$3:$F$228),0)),ROWS('FILTERED DATA'!$M$3:Z120)),MATCH('FILTERED DATA'!P$2,DATABASE!$B$2:$AA$2,0))</f>
        <v>#NUM!</v>
      </c>
      <c r="Q120" t="e">
        <f t="array" ref="Q120">INDEX(DATABASE!$B$3:$Y$229,SMALL(IF(($B$3=DATABASE!$F$3:$F$228),MATCH(ROW(DATABASE!$F$3:$F$228),ROW(DATABASE!$F$3:$F$228),0)),ROWS('FILTERED DATA'!$M$3:AA120)),MATCH('FILTERED DATA'!Q$2,DATABASE!$B$2:$AA$2,0))</f>
        <v>#NUM!</v>
      </c>
      <c r="R120" t="e">
        <f t="array" ref="R120">INDEX(DATABASE!$B$3:$Y$229,SMALL(IF(($B$3=DATABASE!$F$3:$F$228),MATCH(ROW(DATABASE!$F$3:$F$228),ROW(DATABASE!$F$3:$F$228),0)),ROWS('FILTERED DATA'!$M$3:AB120)),MATCH('FILTERED DATA'!R$2,DATABASE!$B$2:$AA$2,0))</f>
        <v>#NUM!</v>
      </c>
      <c r="S120" t="e">
        <f t="array" ref="S120">INDEX(DATABASE!$B$3:$Y$229,SMALL(IF(($B$3=DATABASE!$F$3:$F$228),MATCH(ROW(DATABASE!$F$3:$F$228),ROW(DATABASE!$F$3:$F$228),0)),ROWS('FILTERED DATA'!$M$3:AC120)),MATCH('FILTERED DATA'!S$2,DATABASE!$B$2:$AA$2,0))</f>
        <v>#NUM!</v>
      </c>
    </row>
    <row r="121" spans="3:19" x14ac:dyDescent="0.35">
      <c r="C121" t="e">
        <f t="array" ref="C121">INDEX(DATABASE!$B$3:$Y$229,SMALL(IF(($B$3=DATABASE!$F$3:$F$228),MATCH(ROW(DATABASE!$F$3:$F$228),ROW(DATABASE!$F$3:$F$228),0)),ROWS('FILTERED DATA'!$M$3:M121)),MATCH('FILTERED DATA'!C$2,DATABASE!$B$2:$AA$2,0))</f>
        <v>#NUM!</v>
      </c>
      <c r="D121" t="str">
        <f t="array" ref="D121">INDEX(DATABASE!$B$3:$Y$229,SMALL(IF(($B$3=DATABASE!$F$3:$F$228),MATCH(ROW(DATABASE!$F$3:$F$228),ROW(DATABASE!$F$3:$F$228),0)),ROW('FILTERED DATA'!$M$3:N121)),MATCH('FILTERED DATA'!D$2,DATABASE!$B$2:$AA$2,0))</f>
        <v>NYEBA JACOB</v>
      </c>
      <c r="E121" t="str">
        <f t="array" ref="E121">INDEX(DATABASE!$B$3:$Y$229,SMALL(IF(($B$3=DATABASE!$F$3:$F$228),MATCH(ROW(DATABASE!$F$3:$F$228),ROW(DATABASE!$F$3:$F$228),0)),ROW('FILTERED DATA'!$M$3:O121)),MATCH('FILTERED DATA'!E$2,DATABASE!$B$2:$AA$2,0))</f>
        <v>SAKPDINJ189</v>
      </c>
      <c r="F121" t="e">
        <f t="array" ref="F121">INDEX(DATABASE!$B$3:$Y$229,SMALL(IF(($B$3=DATABASE!$F$3:$F$228),MATCH(ROW(DATABASE!$F$3:$F$228),ROW(DATABASE!$F$3:$F$228),0)),ROWS('FILTERED DATA'!$M$3:P121)),MATCH('FILTERED DATA'!F$2,DATABASE!$B$2:$AA$2,0))</f>
        <v>#NUM!</v>
      </c>
      <c r="G121" t="e">
        <f t="array" ref="G121">INDEX(DATABASE!$B$3:$Y$229,SMALL(IF(($B$3=DATABASE!$F$3:$F$228),MATCH(ROW(DATABASE!$F$3:$F$228),ROW(DATABASE!$F$3:$F$228),0)),ROWS('FILTERED DATA'!$M$3:Q121)),MATCH('FILTERED DATA'!G$2,DATABASE!$B$2:$AA$2,0))</f>
        <v>#NUM!</v>
      </c>
      <c r="H121" t="e">
        <f t="array" ref="H121">INDEX(DATABASE!$B$3:$Y$229,SMALL(IF(($B$3=DATABASE!$F$3:$F$228),MATCH(ROW(DATABASE!$F$3:$F$228),ROW(DATABASE!$F$3:$F$228),0)),ROWS('FILTERED DATA'!$M$3:R121)),MATCH('FILTERED DATA'!H$2,DATABASE!$B$2:$AA$2,0))</f>
        <v>#NUM!</v>
      </c>
      <c r="I121" t="e">
        <f t="array" ref="I121">INDEX(DATABASE!$B$3:$Y$229,SMALL(IF(($B$3=DATABASE!$F$3:$F$228),MATCH(ROW(DATABASE!$F$3:$F$228),ROW(DATABASE!$F$3:$F$228),0)),ROWS('FILTERED DATA'!$M$3:S121)),MATCH('FILTERED DATA'!I$2,DATABASE!$B$2:$AA$2,0))</f>
        <v>#NUM!</v>
      </c>
      <c r="J121" t="e">
        <f t="array" ref="J121">INDEX(DATABASE!$B$3:$Y$229,SMALL(IF(($B$3=DATABASE!$F$3:$F$228),MATCH(ROW(DATABASE!$F$3:$F$228),ROW(DATABASE!$F$3:$F$228),0)),ROWS('FILTERED DATA'!$M$3:T121)),MATCH('FILTERED DATA'!J$2,DATABASE!$B$2:$AA$2,0))</f>
        <v>#NUM!</v>
      </c>
      <c r="K121" t="e">
        <f t="array" ref="K121">INDEX(DATABASE!$B$3:$Y$229,SMALL(IF(($B$3=DATABASE!$F$3:$F$228),MATCH(ROW(DATABASE!$F$3:$F$228),ROW(DATABASE!$F$3:$F$228),0)),ROWS('FILTERED DATA'!$M$3:U121)),MATCH('FILTERED DATA'!K$2,DATABASE!$B$2:$AA$2,0))</f>
        <v>#NUM!</v>
      </c>
      <c r="L121" t="e">
        <f t="array" ref="L121">INDEX(DATABASE!$B$3:$Y$229,SMALL(IF(($B$3=DATABASE!$F$3:$F$228),MATCH(ROW(DATABASE!$F$3:$F$228),ROW(DATABASE!$F$3:$F$228),0)),ROWS('FILTERED DATA'!$M$3:V121)),MATCH('FILTERED DATA'!L$2,DATABASE!$B$2:$AA$2,0))</f>
        <v>#NUM!</v>
      </c>
      <c r="M121" t="e">
        <f t="array" ref="M121">INDEX(DATABASE!$B$3:$Y$229,SMALL(IF(($B$3=DATABASE!$F$3:$F$228),MATCH(ROW(DATABASE!$F$3:$F$228),ROW(DATABASE!$F$3:$F$228),0)),ROWS('FILTERED DATA'!$M$3:W121)),MATCH('FILTERED DATA'!M$2,DATABASE!$B$2:$AA$2,0))</f>
        <v>#NUM!</v>
      </c>
      <c r="N121" t="e">
        <f t="array" ref="N121">INDEX(DATABASE!$B$3:$Y$229,SMALL(IF(($B$3=DATABASE!$F$3:$F$228),MATCH(ROW(DATABASE!$F$3:$F$228),ROW(DATABASE!$F$3:$F$228),0)),ROWS('FILTERED DATA'!$M$3:X121)),MATCH('FILTERED DATA'!N$2,DATABASE!$B$2:$AA$2,0))</f>
        <v>#NUM!</v>
      </c>
      <c r="O121" t="e">
        <f t="array" ref="O121">INDEX(DATABASE!$B$3:$Y$229,SMALL(IF(($B$3=DATABASE!$F$3:$F$228),MATCH(ROW(DATABASE!$F$3:$F$228),ROW(DATABASE!$F$3:$F$228),0)),ROWS('FILTERED DATA'!$M$3:Y121)),MATCH('FILTERED DATA'!O$2,DATABASE!$B$2:$AA$2,0))</f>
        <v>#NUM!</v>
      </c>
      <c r="P121" t="e">
        <f t="array" ref="P121">INDEX(DATABASE!$B$3:$Y$229,SMALL(IF(($B$3=DATABASE!$F$3:$F$228),MATCH(ROW(DATABASE!$F$3:$F$228),ROW(DATABASE!$F$3:$F$228),0)),ROWS('FILTERED DATA'!$M$3:Z121)),MATCH('FILTERED DATA'!P$2,DATABASE!$B$2:$AA$2,0))</f>
        <v>#NUM!</v>
      </c>
      <c r="Q121" t="e">
        <f t="array" ref="Q121">INDEX(DATABASE!$B$3:$Y$229,SMALL(IF(($B$3=DATABASE!$F$3:$F$228),MATCH(ROW(DATABASE!$F$3:$F$228),ROW(DATABASE!$F$3:$F$228),0)),ROWS('FILTERED DATA'!$M$3:AA121)),MATCH('FILTERED DATA'!Q$2,DATABASE!$B$2:$AA$2,0))</f>
        <v>#NUM!</v>
      </c>
      <c r="R121" t="e">
        <f t="array" ref="R121">INDEX(DATABASE!$B$3:$Y$229,SMALL(IF(($B$3=DATABASE!$F$3:$F$228),MATCH(ROW(DATABASE!$F$3:$F$228),ROW(DATABASE!$F$3:$F$228),0)),ROWS('FILTERED DATA'!$M$3:AB121)),MATCH('FILTERED DATA'!R$2,DATABASE!$B$2:$AA$2,0))</f>
        <v>#NUM!</v>
      </c>
      <c r="S121" t="e">
        <f t="array" ref="S121">INDEX(DATABASE!$B$3:$Y$229,SMALL(IF(($B$3=DATABASE!$F$3:$F$228),MATCH(ROW(DATABASE!$F$3:$F$228),ROW(DATABASE!$F$3:$F$228),0)),ROWS('FILTERED DATA'!$M$3:AC121)),MATCH('FILTERED DATA'!S$2,DATABASE!$B$2:$AA$2,0))</f>
        <v>#NUM!</v>
      </c>
    </row>
    <row r="122" spans="3:19" x14ac:dyDescent="0.35">
      <c r="C122" t="e">
        <f t="array" ref="C122">INDEX(DATABASE!$B$3:$Y$229,SMALL(IF(($B$3=DATABASE!$F$3:$F$228),MATCH(ROW(DATABASE!$F$3:$F$228),ROW(DATABASE!$F$3:$F$228),0)),ROWS('FILTERED DATA'!$M$3:M122)),MATCH('FILTERED DATA'!C$2,DATABASE!$B$2:$AA$2,0))</f>
        <v>#NUM!</v>
      </c>
      <c r="D122" t="str">
        <f t="array" ref="D122">INDEX(DATABASE!$B$3:$Y$229,SMALL(IF(($B$3=DATABASE!$F$3:$F$228),MATCH(ROW(DATABASE!$F$3:$F$228),ROW(DATABASE!$F$3:$F$228),0)),ROW('FILTERED DATA'!$M$3:N122)),MATCH('FILTERED DATA'!D$2,DATABASE!$B$2:$AA$2,0))</f>
        <v>NYEBA JACOB</v>
      </c>
      <c r="E122" t="str">
        <f t="array" ref="E122">INDEX(DATABASE!$B$3:$Y$229,SMALL(IF(($B$3=DATABASE!$F$3:$F$228),MATCH(ROW(DATABASE!$F$3:$F$228),ROW(DATABASE!$F$3:$F$228),0)),ROW('FILTERED DATA'!$M$3:O122)),MATCH('FILTERED DATA'!E$2,DATABASE!$B$2:$AA$2,0))</f>
        <v>SAKPDINJ189</v>
      </c>
      <c r="F122" t="e">
        <f t="array" ref="F122">INDEX(DATABASE!$B$3:$Y$229,SMALL(IF(($B$3=DATABASE!$F$3:$F$228),MATCH(ROW(DATABASE!$F$3:$F$228),ROW(DATABASE!$F$3:$F$228),0)),ROWS('FILTERED DATA'!$M$3:P122)),MATCH('FILTERED DATA'!F$2,DATABASE!$B$2:$AA$2,0))</f>
        <v>#NUM!</v>
      </c>
      <c r="G122" t="e">
        <f t="array" ref="G122">INDEX(DATABASE!$B$3:$Y$229,SMALL(IF(($B$3=DATABASE!$F$3:$F$228),MATCH(ROW(DATABASE!$F$3:$F$228),ROW(DATABASE!$F$3:$F$228),0)),ROWS('FILTERED DATA'!$M$3:Q122)),MATCH('FILTERED DATA'!G$2,DATABASE!$B$2:$AA$2,0))</f>
        <v>#NUM!</v>
      </c>
      <c r="H122" t="e">
        <f t="array" ref="H122">INDEX(DATABASE!$B$3:$Y$229,SMALL(IF(($B$3=DATABASE!$F$3:$F$228),MATCH(ROW(DATABASE!$F$3:$F$228),ROW(DATABASE!$F$3:$F$228),0)),ROWS('FILTERED DATA'!$M$3:R122)),MATCH('FILTERED DATA'!H$2,DATABASE!$B$2:$AA$2,0))</f>
        <v>#NUM!</v>
      </c>
      <c r="I122" t="e">
        <f t="array" ref="I122">INDEX(DATABASE!$B$3:$Y$229,SMALL(IF(($B$3=DATABASE!$F$3:$F$228),MATCH(ROW(DATABASE!$F$3:$F$228),ROW(DATABASE!$F$3:$F$228),0)),ROWS('FILTERED DATA'!$M$3:S122)),MATCH('FILTERED DATA'!I$2,DATABASE!$B$2:$AA$2,0))</f>
        <v>#NUM!</v>
      </c>
      <c r="J122" t="e">
        <f t="array" ref="J122">INDEX(DATABASE!$B$3:$Y$229,SMALL(IF(($B$3=DATABASE!$F$3:$F$228),MATCH(ROW(DATABASE!$F$3:$F$228),ROW(DATABASE!$F$3:$F$228),0)),ROWS('FILTERED DATA'!$M$3:T122)),MATCH('FILTERED DATA'!J$2,DATABASE!$B$2:$AA$2,0))</f>
        <v>#NUM!</v>
      </c>
      <c r="K122" t="e">
        <f t="array" ref="K122">INDEX(DATABASE!$B$3:$Y$229,SMALL(IF(($B$3=DATABASE!$F$3:$F$228),MATCH(ROW(DATABASE!$F$3:$F$228),ROW(DATABASE!$F$3:$F$228),0)),ROWS('FILTERED DATA'!$M$3:U122)),MATCH('FILTERED DATA'!K$2,DATABASE!$B$2:$AA$2,0))</f>
        <v>#NUM!</v>
      </c>
      <c r="L122" t="e">
        <f t="array" ref="L122">INDEX(DATABASE!$B$3:$Y$229,SMALL(IF(($B$3=DATABASE!$F$3:$F$228),MATCH(ROW(DATABASE!$F$3:$F$228),ROW(DATABASE!$F$3:$F$228),0)),ROWS('FILTERED DATA'!$M$3:V122)),MATCH('FILTERED DATA'!L$2,DATABASE!$B$2:$AA$2,0))</f>
        <v>#NUM!</v>
      </c>
      <c r="M122" t="e">
        <f t="array" ref="M122">INDEX(DATABASE!$B$3:$Y$229,SMALL(IF(($B$3=DATABASE!$F$3:$F$228),MATCH(ROW(DATABASE!$F$3:$F$228),ROW(DATABASE!$F$3:$F$228),0)),ROWS('FILTERED DATA'!$M$3:W122)),MATCH('FILTERED DATA'!M$2,DATABASE!$B$2:$AA$2,0))</f>
        <v>#NUM!</v>
      </c>
      <c r="N122" t="e">
        <f t="array" ref="N122">INDEX(DATABASE!$B$3:$Y$229,SMALL(IF(($B$3=DATABASE!$F$3:$F$228),MATCH(ROW(DATABASE!$F$3:$F$228),ROW(DATABASE!$F$3:$F$228),0)),ROWS('FILTERED DATA'!$M$3:X122)),MATCH('FILTERED DATA'!N$2,DATABASE!$B$2:$AA$2,0))</f>
        <v>#NUM!</v>
      </c>
      <c r="O122" t="e">
        <f t="array" ref="O122">INDEX(DATABASE!$B$3:$Y$229,SMALL(IF(($B$3=DATABASE!$F$3:$F$228),MATCH(ROW(DATABASE!$F$3:$F$228),ROW(DATABASE!$F$3:$F$228),0)),ROWS('FILTERED DATA'!$M$3:Y122)),MATCH('FILTERED DATA'!O$2,DATABASE!$B$2:$AA$2,0))</f>
        <v>#NUM!</v>
      </c>
      <c r="P122" t="e">
        <f t="array" ref="P122">INDEX(DATABASE!$B$3:$Y$229,SMALL(IF(($B$3=DATABASE!$F$3:$F$228),MATCH(ROW(DATABASE!$F$3:$F$228),ROW(DATABASE!$F$3:$F$228),0)),ROWS('FILTERED DATA'!$M$3:Z122)),MATCH('FILTERED DATA'!P$2,DATABASE!$B$2:$AA$2,0))</f>
        <v>#NUM!</v>
      </c>
      <c r="Q122" t="e">
        <f t="array" ref="Q122">INDEX(DATABASE!$B$3:$Y$229,SMALL(IF(($B$3=DATABASE!$F$3:$F$228),MATCH(ROW(DATABASE!$F$3:$F$228),ROW(DATABASE!$F$3:$F$228),0)),ROWS('FILTERED DATA'!$M$3:AA122)),MATCH('FILTERED DATA'!Q$2,DATABASE!$B$2:$AA$2,0))</f>
        <v>#NUM!</v>
      </c>
      <c r="R122" t="e">
        <f t="array" ref="R122">INDEX(DATABASE!$B$3:$Y$229,SMALL(IF(($B$3=DATABASE!$F$3:$F$228),MATCH(ROW(DATABASE!$F$3:$F$228),ROW(DATABASE!$F$3:$F$228),0)),ROWS('FILTERED DATA'!$M$3:AB122)),MATCH('FILTERED DATA'!R$2,DATABASE!$B$2:$AA$2,0))</f>
        <v>#NUM!</v>
      </c>
      <c r="S122" t="e">
        <f t="array" ref="S122">INDEX(DATABASE!$B$3:$Y$229,SMALL(IF(($B$3=DATABASE!$F$3:$F$228),MATCH(ROW(DATABASE!$F$3:$F$228),ROW(DATABASE!$F$3:$F$228),0)),ROWS('FILTERED DATA'!$M$3:AC122)),MATCH('FILTERED DATA'!S$2,DATABASE!$B$2:$AA$2,0))</f>
        <v>#NUM!</v>
      </c>
    </row>
    <row r="123" spans="3:19" x14ac:dyDescent="0.35">
      <c r="C123" t="e">
        <f t="array" ref="C123">INDEX(DATABASE!$B$3:$Y$229,SMALL(IF(($B$3=DATABASE!$F$3:$F$228),MATCH(ROW(DATABASE!$F$3:$F$228),ROW(DATABASE!$F$3:$F$228),0)),ROWS('FILTERED DATA'!$M$3:M123)),MATCH('FILTERED DATA'!C$2,DATABASE!$B$2:$AA$2,0))</f>
        <v>#NUM!</v>
      </c>
      <c r="D123" t="str">
        <f t="array" ref="D123">INDEX(DATABASE!$B$3:$Y$229,SMALL(IF(($B$3=DATABASE!$F$3:$F$228),MATCH(ROW(DATABASE!$F$3:$F$228),ROW(DATABASE!$F$3:$F$228),0)),ROW('FILTERED DATA'!$M$3:N123)),MATCH('FILTERED DATA'!D$2,DATABASE!$B$2:$AA$2,0))</f>
        <v>NYEBA JACOB</v>
      </c>
      <c r="E123" t="str">
        <f t="array" ref="E123">INDEX(DATABASE!$B$3:$Y$229,SMALL(IF(($B$3=DATABASE!$F$3:$F$228),MATCH(ROW(DATABASE!$F$3:$F$228),ROW(DATABASE!$F$3:$F$228),0)),ROW('FILTERED DATA'!$M$3:O123)),MATCH('FILTERED DATA'!E$2,DATABASE!$B$2:$AA$2,0))</f>
        <v>SAKPDINJ189</v>
      </c>
      <c r="F123" t="e">
        <f t="array" ref="F123">INDEX(DATABASE!$B$3:$Y$229,SMALL(IF(($B$3=DATABASE!$F$3:$F$228),MATCH(ROW(DATABASE!$F$3:$F$228),ROW(DATABASE!$F$3:$F$228),0)),ROWS('FILTERED DATA'!$M$3:P123)),MATCH('FILTERED DATA'!F$2,DATABASE!$B$2:$AA$2,0))</f>
        <v>#NUM!</v>
      </c>
      <c r="G123" t="e">
        <f t="array" ref="G123">INDEX(DATABASE!$B$3:$Y$229,SMALL(IF(($B$3=DATABASE!$F$3:$F$228),MATCH(ROW(DATABASE!$F$3:$F$228),ROW(DATABASE!$F$3:$F$228),0)),ROWS('FILTERED DATA'!$M$3:Q123)),MATCH('FILTERED DATA'!G$2,DATABASE!$B$2:$AA$2,0))</f>
        <v>#NUM!</v>
      </c>
      <c r="H123" t="e">
        <f t="array" ref="H123">INDEX(DATABASE!$B$3:$Y$229,SMALL(IF(($B$3=DATABASE!$F$3:$F$228),MATCH(ROW(DATABASE!$F$3:$F$228),ROW(DATABASE!$F$3:$F$228),0)),ROWS('FILTERED DATA'!$M$3:R123)),MATCH('FILTERED DATA'!H$2,DATABASE!$B$2:$AA$2,0))</f>
        <v>#NUM!</v>
      </c>
      <c r="I123" t="e">
        <f t="array" ref="I123">INDEX(DATABASE!$B$3:$Y$229,SMALL(IF(($B$3=DATABASE!$F$3:$F$228),MATCH(ROW(DATABASE!$F$3:$F$228),ROW(DATABASE!$F$3:$F$228),0)),ROWS('FILTERED DATA'!$M$3:S123)),MATCH('FILTERED DATA'!I$2,DATABASE!$B$2:$AA$2,0))</f>
        <v>#NUM!</v>
      </c>
      <c r="J123" t="e">
        <f t="array" ref="J123">INDEX(DATABASE!$B$3:$Y$229,SMALL(IF(($B$3=DATABASE!$F$3:$F$228),MATCH(ROW(DATABASE!$F$3:$F$228),ROW(DATABASE!$F$3:$F$228),0)),ROWS('FILTERED DATA'!$M$3:T123)),MATCH('FILTERED DATA'!J$2,DATABASE!$B$2:$AA$2,0))</f>
        <v>#NUM!</v>
      </c>
      <c r="K123" t="e">
        <f t="array" ref="K123">INDEX(DATABASE!$B$3:$Y$229,SMALL(IF(($B$3=DATABASE!$F$3:$F$228),MATCH(ROW(DATABASE!$F$3:$F$228),ROW(DATABASE!$F$3:$F$228),0)),ROWS('FILTERED DATA'!$M$3:U123)),MATCH('FILTERED DATA'!K$2,DATABASE!$B$2:$AA$2,0))</f>
        <v>#NUM!</v>
      </c>
      <c r="L123" t="e">
        <f t="array" ref="L123">INDEX(DATABASE!$B$3:$Y$229,SMALL(IF(($B$3=DATABASE!$F$3:$F$228),MATCH(ROW(DATABASE!$F$3:$F$228),ROW(DATABASE!$F$3:$F$228),0)),ROWS('FILTERED DATA'!$M$3:V123)),MATCH('FILTERED DATA'!L$2,DATABASE!$B$2:$AA$2,0))</f>
        <v>#NUM!</v>
      </c>
      <c r="M123" t="e">
        <f t="array" ref="M123">INDEX(DATABASE!$B$3:$Y$229,SMALL(IF(($B$3=DATABASE!$F$3:$F$228),MATCH(ROW(DATABASE!$F$3:$F$228),ROW(DATABASE!$F$3:$F$228),0)),ROWS('FILTERED DATA'!$M$3:W123)),MATCH('FILTERED DATA'!M$2,DATABASE!$B$2:$AA$2,0))</f>
        <v>#NUM!</v>
      </c>
      <c r="N123" t="e">
        <f t="array" ref="N123">INDEX(DATABASE!$B$3:$Y$229,SMALL(IF(($B$3=DATABASE!$F$3:$F$228),MATCH(ROW(DATABASE!$F$3:$F$228),ROW(DATABASE!$F$3:$F$228),0)),ROWS('FILTERED DATA'!$M$3:X123)),MATCH('FILTERED DATA'!N$2,DATABASE!$B$2:$AA$2,0))</f>
        <v>#NUM!</v>
      </c>
      <c r="O123" t="e">
        <f t="array" ref="O123">INDEX(DATABASE!$B$3:$Y$229,SMALL(IF(($B$3=DATABASE!$F$3:$F$228),MATCH(ROW(DATABASE!$F$3:$F$228),ROW(DATABASE!$F$3:$F$228),0)),ROWS('FILTERED DATA'!$M$3:Y123)),MATCH('FILTERED DATA'!O$2,DATABASE!$B$2:$AA$2,0))</f>
        <v>#NUM!</v>
      </c>
      <c r="P123" t="e">
        <f t="array" ref="P123">INDEX(DATABASE!$B$3:$Y$229,SMALL(IF(($B$3=DATABASE!$F$3:$F$228),MATCH(ROW(DATABASE!$F$3:$F$228),ROW(DATABASE!$F$3:$F$228),0)),ROWS('FILTERED DATA'!$M$3:Z123)),MATCH('FILTERED DATA'!P$2,DATABASE!$B$2:$AA$2,0))</f>
        <v>#NUM!</v>
      </c>
      <c r="Q123" t="e">
        <f t="array" ref="Q123">INDEX(DATABASE!$B$3:$Y$229,SMALL(IF(($B$3=DATABASE!$F$3:$F$228),MATCH(ROW(DATABASE!$F$3:$F$228),ROW(DATABASE!$F$3:$F$228),0)),ROWS('FILTERED DATA'!$M$3:AA123)),MATCH('FILTERED DATA'!Q$2,DATABASE!$B$2:$AA$2,0))</f>
        <v>#NUM!</v>
      </c>
      <c r="R123" t="e">
        <f t="array" ref="R123">INDEX(DATABASE!$B$3:$Y$229,SMALL(IF(($B$3=DATABASE!$F$3:$F$228),MATCH(ROW(DATABASE!$F$3:$F$228),ROW(DATABASE!$F$3:$F$228),0)),ROWS('FILTERED DATA'!$M$3:AB123)),MATCH('FILTERED DATA'!R$2,DATABASE!$B$2:$AA$2,0))</f>
        <v>#NUM!</v>
      </c>
      <c r="S123" t="e">
        <f t="array" ref="S123">INDEX(DATABASE!$B$3:$Y$229,SMALL(IF(($B$3=DATABASE!$F$3:$F$228),MATCH(ROW(DATABASE!$F$3:$F$228),ROW(DATABASE!$F$3:$F$228),0)),ROWS('FILTERED DATA'!$M$3:AC123)),MATCH('FILTERED DATA'!S$2,DATABASE!$B$2:$AA$2,0))</f>
        <v>#NUM!</v>
      </c>
    </row>
    <row r="124" spans="3:19" x14ac:dyDescent="0.35">
      <c r="C124" t="e">
        <f t="array" ref="C124">INDEX(DATABASE!$B$3:$Y$229,SMALL(IF(($B$3=DATABASE!$F$3:$F$228),MATCH(ROW(DATABASE!$F$3:$F$228),ROW(DATABASE!$F$3:$F$228),0)),ROWS('FILTERED DATA'!$M$3:M124)),MATCH('FILTERED DATA'!C$2,DATABASE!$B$2:$AA$2,0))</f>
        <v>#NUM!</v>
      </c>
      <c r="D124" t="str">
        <f t="array" ref="D124">INDEX(DATABASE!$B$3:$Y$229,SMALL(IF(($B$3=DATABASE!$F$3:$F$228),MATCH(ROW(DATABASE!$F$3:$F$228),ROW(DATABASE!$F$3:$F$228),0)),ROW('FILTERED DATA'!$M$3:N124)),MATCH('FILTERED DATA'!D$2,DATABASE!$B$2:$AA$2,0))</f>
        <v>NYEBA JACOB</v>
      </c>
      <c r="E124" t="str">
        <f t="array" ref="E124">INDEX(DATABASE!$B$3:$Y$229,SMALL(IF(($B$3=DATABASE!$F$3:$F$228),MATCH(ROW(DATABASE!$F$3:$F$228),ROW(DATABASE!$F$3:$F$228),0)),ROW('FILTERED DATA'!$M$3:O124)),MATCH('FILTERED DATA'!E$2,DATABASE!$B$2:$AA$2,0))</f>
        <v>SAKPDINJ189</v>
      </c>
      <c r="F124" t="e">
        <f t="array" ref="F124">INDEX(DATABASE!$B$3:$Y$229,SMALL(IF(($B$3=DATABASE!$F$3:$F$228),MATCH(ROW(DATABASE!$F$3:$F$228),ROW(DATABASE!$F$3:$F$228),0)),ROWS('FILTERED DATA'!$M$3:P124)),MATCH('FILTERED DATA'!F$2,DATABASE!$B$2:$AA$2,0))</f>
        <v>#NUM!</v>
      </c>
      <c r="G124" t="e">
        <f t="array" ref="G124">INDEX(DATABASE!$B$3:$Y$229,SMALL(IF(($B$3=DATABASE!$F$3:$F$228),MATCH(ROW(DATABASE!$F$3:$F$228),ROW(DATABASE!$F$3:$F$228),0)),ROWS('FILTERED DATA'!$M$3:Q124)),MATCH('FILTERED DATA'!G$2,DATABASE!$B$2:$AA$2,0))</f>
        <v>#NUM!</v>
      </c>
      <c r="H124" t="e">
        <f t="array" ref="H124">INDEX(DATABASE!$B$3:$Y$229,SMALL(IF(($B$3=DATABASE!$F$3:$F$228),MATCH(ROW(DATABASE!$F$3:$F$228),ROW(DATABASE!$F$3:$F$228),0)),ROWS('FILTERED DATA'!$M$3:R124)),MATCH('FILTERED DATA'!H$2,DATABASE!$B$2:$AA$2,0))</f>
        <v>#NUM!</v>
      </c>
      <c r="I124" t="e">
        <f t="array" ref="I124">INDEX(DATABASE!$B$3:$Y$229,SMALL(IF(($B$3=DATABASE!$F$3:$F$228),MATCH(ROW(DATABASE!$F$3:$F$228),ROW(DATABASE!$F$3:$F$228),0)),ROWS('FILTERED DATA'!$M$3:S124)),MATCH('FILTERED DATA'!I$2,DATABASE!$B$2:$AA$2,0))</f>
        <v>#NUM!</v>
      </c>
      <c r="J124" t="e">
        <f t="array" ref="J124">INDEX(DATABASE!$B$3:$Y$229,SMALL(IF(($B$3=DATABASE!$F$3:$F$228),MATCH(ROW(DATABASE!$F$3:$F$228),ROW(DATABASE!$F$3:$F$228),0)),ROWS('FILTERED DATA'!$M$3:T124)),MATCH('FILTERED DATA'!J$2,DATABASE!$B$2:$AA$2,0))</f>
        <v>#NUM!</v>
      </c>
      <c r="K124" t="e">
        <f t="array" ref="K124">INDEX(DATABASE!$B$3:$Y$229,SMALL(IF(($B$3=DATABASE!$F$3:$F$228),MATCH(ROW(DATABASE!$F$3:$F$228),ROW(DATABASE!$F$3:$F$228),0)),ROWS('FILTERED DATA'!$M$3:U124)),MATCH('FILTERED DATA'!K$2,DATABASE!$B$2:$AA$2,0))</f>
        <v>#NUM!</v>
      </c>
      <c r="L124" t="e">
        <f t="array" ref="L124">INDEX(DATABASE!$B$3:$Y$229,SMALL(IF(($B$3=DATABASE!$F$3:$F$228),MATCH(ROW(DATABASE!$F$3:$F$228),ROW(DATABASE!$F$3:$F$228),0)),ROWS('FILTERED DATA'!$M$3:V124)),MATCH('FILTERED DATA'!L$2,DATABASE!$B$2:$AA$2,0))</f>
        <v>#NUM!</v>
      </c>
      <c r="M124" t="e">
        <f t="array" ref="M124">INDEX(DATABASE!$B$3:$Y$229,SMALL(IF(($B$3=DATABASE!$F$3:$F$228),MATCH(ROW(DATABASE!$F$3:$F$228),ROW(DATABASE!$F$3:$F$228),0)),ROWS('FILTERED DATA'!$M$3:W124)),MATCH('FILTERED DATA'!M$2,DATABASE!$B$2:$AA$2,0))</f>
        <v>#NUM!</v>
      </c>
      <c r="N124" t="e">
        <f t="array" ref="N124">INDEX(DATABASE!$B$3:$Y$229,SMALL(IF(($B$3=DATABASE!$F$3:$F$228),MATCH(ROW(DATABASE!$F$3:$F$228),ROW(DATABASE!$F$3:$F$228),0)),ROWS('FILTERED DATA'!$M$3:X124)),MATCH('FILTERED DATA'!N$2,DATABASE!$B$2:$AA$2,0))</f>
        <v>#NUM!</v>
      </c>
      <c r="O124" t="e">
        <f t="array" ref="O124">INDEX(DATABASE!$B$3:$Y$229,SMALL(IF(($B$3=DATABASE!$F$3:$F$228),MATCH(ROW(DATABASE!$F$3:$F$228),ROW(DATABASE!$F$3:$F$228),0)),ROWS('FILTERED DATA'!$M$3:Y124)),MATCH('FILTERED DATA'!O$2,DATABASE!$B$2:$AA$2,0))</f>
        <v>#NUM!</v>
      </c>
      <c r="P124" t="e">
        <f t="array" ref="P124">INDEX(DATABASE!$B$3:$Y$229,SMALL(IF(($B$3=DATABASE!$F$3:$F$228),MATCH(ROW(DATABASE!$F$3:$F$228),ROW(DATABASE!$F$3:$F$228),0)),ROWS('FILTERED DATA'!$M$3:Z124)),MATCH('FILTERED DATA'!P$2,DATABASE!$B$2:$AA$2,0))</f>
        <v>#NUM!</v>
      </c>
      <c r="Q124" t="e">
        <f t="array" ref="Q124">INDEX(DATABASE!$B$3:$Y$229,SMALL(IF(($B$3=DATABASE!$F$3:$F$228),MATCH(ROW(DATABASE!$F$3:$F$228),ROW(DATABASE!$F$3:$F$228),0)),ROWS('FILTERED DATA'!$M$3:AA124)),MATCH('FILTERED DATA'!Q$2,DATABASE!$B$2:$AA$2,0))</f>
        <v>#NUM!</v>
      </c>
      <c r="R124" t="e">
        <f t="array" ref="R124">INDEX(DATABASE!$B$3:$Y$229,SMALL(IF(($B$3=DATABASE!$F$3:$F$228),MATCH(ROW(DATABASE!$F$3:$F$228),ROW(DATABASE!$F$3:$F$228),0)),ROWS('FILTERED DATA'!$M$3:AB124)),MATCH('FILTERED DATA'!R$2,DATABASE!$B$2:$AA$2,0))</f>
        <v>#NUM!</v>
      </c>
      <c r="S124" t="e">
        <f t="array" ref="S124">INDEX(DATABASE!$B$3:$Y$229,SMALL(IF(($B$3=DATABASE!$F$3:$F$228),MATCH(ROW(DATABASE!$F$3:$F$228),ROW(DATABASE!$F$3:$F$228),0)),ROWS('FILTERED DATA'!$M$3:AC124)),MATCH('FILTERED DATA'!S$2,DATABASE!$B$2:$AA$2,0))</f>
        <v>#NUM!</v>
      </c>
    </row>
    <row r="125" spans="3:19" x14ac:dyDescent="0.35">
      <c r="C125" t="e">
        <f t="array" ref="C125">INDEX(DATABASE!$B$3:$Y$229,SMALL(IF(($B$3=DATABASE!$F$3:$F$228),MATCH(ROW(DATABASE!$F$3:$F$228),ROW(DATABASE!$F$3:$F$228),0)),ROWS('FILTERED DATA'!$M$3:M125)),MATCH('FILTERED DATA'!C$2,DATABASE!$B$2:$AA$2,0))</f>
        <v>#NUM!</v>
      </c>
      <c r="D125" t="str">
        <f t="array" ref="D125">INDEX(DATABASE!$B$3:$Y$229,SMALL(IF(($B$3=DATABASE!$F$3:$F$228),MATCH(ROW(DATABASE!$F$3:$F$228),ROW(DATABASE!$F$3:$F$228),0)),ROW('FILTERED DATA'!$M$3:N125)),MATCH('FILTERED DATA'!D$2,DATABASE!$B$2:$AA$2,0))</f>
        <v>NYEBA JACOB</v>
      </c>
      <c r="E125" t="str">
        <f t="array" ref="E125">INDEX(DATABASE!$B$3:$Y$229,SMALL(IF(($B$3=DATABASE!$F$3:$F$228),MATCH(ROW(DATABASE!$F$3:$F$228),ROW(DATABASE!$F$3:$F$228),0)),ROW('FILTERED DATA'!$M$3:O125)),MATCH('FILTERED DATA'!E$2,DATABASE!$B$2:$AA$2,0))</f>
        <v>SAKPDINJ189</v>
      </c>
      <c r="F125" t="e">
        <f t="array" ref="F125">INDEX(DATABASE!$B$3:$Y$229,SMALL(IF(($B$3=DATABASE!$F$3:$F$228),MATCH(ROW(DATABASE!$F$3:$F$228),ROW(DATABASE!$F$3:$F$228),0)),ROWS('FILTERED DATA'!$M$3:P125)),MATCH('FILTERED DATA'!F$2,DATABASE!$B$2:$AA$2,0))</f>
        <v>#NUM!</v>
      </c>
      <c r="G125" t="e">
        <f t="array" ref="G125">INDEX(DATABASE!$B$3:$Y$229,SMALL(IF(($B$3=DATABASE!$F$3:$F$228),MATCH(ROW(DATABASE!$F$3:$F$228),ROW(DATABASE!$F$3:$F$228),0)),ROWS('FILTERED DATA'!$M$3:Q125)),MATCH('FILTERED DATA'!G$2,DATABASE!$B$2:$AA$2,0))</f>
        <v>#NUM!</v>
      </c>
      <c r="H125" t="e">
        <f t="array" ref="H125">INDEX(DATABASE!$B$3:$Y$229,SMALL(IF(($B$3=DATABASE!$F$3:$F$228),MATCH(ROW(DATABASE!$F$3:$F$228),ROW(DATABASE!$F$3:$F$228),0)),ROWS('FILTERED DATA'!$M$3:R125)),MATCH('FILTERED DATA'!H$2,DATABASE!$B$2:$AA$2,0))</f>
        <v>#NUM!</v>
      </c>
      <c r="I125" t="e">
        <f t="array" ref="I125">INDEX(DATABASE!$B$3:$Y$229,SMALL(IF(($B$3=DATABASE!$F$3:$F$228),MATCH(ROW(DATABASE!$F$3:$F$228),ROW(DATABASE!$F$3:$F$228),0)),ROWS('FILTERED DATA'!$M$3:S125)),MATCH('FILTERED DATA'!I$2,DATABASE!$B$2:$AA$2,0))</f>
        <v>#NUM!</v>
      </c>
      <c r="J125" t="e">
        <f t="array" ref="J125">INDEX(DATABASE!$B$3:$Y$229,SMALL(IF(($B$3=DATABASE!$F$3:$F$228),MATCH(ROW(DATABASE!$F$3:$F$228),ROW(DATABASE!$F$3:$F$228),0)),ROWS('FILTERED DATA'!$M$3:T125)),MATCH('FILTERED DATA'!J$2,DATABASE!$B$2:$AA$2,0))</f>
        <v>#NUM!</v>
      </c>
      <c r="K125" t="e">
        <f t="array" ref="K125">INDEX(DATABASE!$B$3:$Y$229,SMALL(IF(($B$3=DATABASE!$F$3:$F$228),MATCH(ROW(DATABASE!$F$3:$F$228),ROW(DATABASE!$F$3:$F$228),0)),ROWS('FILTERED DATA'!$M$3:U125)),MATCH('FILTERED DATA'!K$2,DATABASE!$B$2:$AA$2,0))</f>
        <v>#NUM!</v>
      </c>
      <c r="L125" t="e">
        <f t="array" ref="L125">INDEX(DATABASE!$B$3:$Y$229,SMALL(IF(($B$3=DATABASE!$F$3:$F$228),MATCH(ROW(DATABASE!$F$3:$F$228),ROW(DATABASE!$F$3:$F$228),0)),ROWS('FILTERED DATA'!$M$3:V125)),MATCH('FILTERED DATA'!L$2,DATABASE!$B$2:$AA$2,0))</f>
        <v>#NUM!</v>
      </c>
      <c r="M125" t="e">
        <f t="array" ref="M125">INDEX(DATABASE!$B$3:$Y$229,SMALL(IF(($B$3=DATABASE!$F$3:$F$228),MATCH(ROW(DATABASE!$F$3:$F$228),ROW(DATABASE!$F$3:$F$228),0)),ROWS('FILTERED DATA'!$M$3:W125)),MATCH('FILTERED DATA'!M$2,DATABASE!$B$2:$AA$2,0))</f>
        <v>#NUM!</v>
      </c>
      <c r="N125" t="e">
        <f t="array" ref="N125">INDEX(DATABASE!$B$3:$Y$229,SMALL(IF(($B$3=DATABASE!$F$3:$F$228),MATCH(ROW(DATABASE!$F$3:$F$228),ROW(DATABASE!$F$3:$F$228),0)),ROWS('FILTERED DATA'!$M$3:X125)),MATCH('FILTERED DATA'!N$2,DATABASE!$B$2:$AA$2,0))</f>
        <v>#NUM!</v>
      </c>
      <c r="O125" t="e">
        <f t="array" ref="O125">INDEX(DATABASE!$B$3:$Y$229,SMALL(IF(($B$3=DATABASE!$F$3:$F$228),MATCH(ROW(DATABASE!$F$3:$F$228),ROW(DATABASE!$F$3:$F$228),0)),ROWS('FILTERED DATA'!$M$3:Y125)),MATCH('FILTERED DATA'!O$2,DATABASE!$B$2:$AA$2,0))</f>
        <v>#NUM!</v>
      </c>
      <c r="P125" t="e">
        <f t="array" ref="P125">INDEX(DATABASE!$B$3:$Y$229,SMALL(IF(($B$3=DATABASE!$F$3:$F$228),MATCH(ROW(DATABASE!$F$3:$F$228),ROW(DATABASE!$F$3:$F$228),0)),ROWS('FILTERED DATA'!$M$3:Z125)),MATCH('FILTERED DATA'!P$2,DATABASE!$B$2:$AA$2,0))</f>
        <v>#NUM!</v>
      </c>
      <c r="Q125" t="e">
        <f t="array" ref="Q125">INDEX(DATABASE!$B$3:$Y$229,SMALL(IF(($B$3=DATABASE!$F$3:$F$228),MATCH(ROW(DATABASE!$F$3:$F$228),ROW(DATABASE!$F$3:$F$228),0)),ROWS('FILTERED DATA'!$M$3:AA125)),MATCH('FILTERED DATA'!Q$2,DATABASE!$B$2:$AA$2,0))</f>
        <v>#NUM!</v>
      </c>
      <c r="R125" t="e">
        <f t="array" ref="R125">INDEX(DATABASE!$B$3:$Y$229,SMALL(IF(($B$3=DATABASE!$F$3:$F$228),MATCH(ROW(DATABASE!$F$3:$F$228),ROW(DATABASE!$F$3:$F$228),0)),ROWS('FILTERED DATA'!$M$3:AB125)),MATCH('FILTERED DATA'!R$2,DATABASE!$B$2:$AA$2,0))</f>
        <v>#NUM!</v>
      </c>
      <c r="S125" t="e">
        <f t="array" ref="S125">INDEX(DATABASE!$B$3:$Y$229,SMALL(IF(($B$3=DATABASE!$F$3:$F$228),MATCH(ROW(DATABASE!$F$3:$F$228),ROW(DATABASE!$F$3:$F$228),0)),ROWS('FILTERED DATA'!$M$3:AC125)),MATCH('FILTERED DATA'!S$2,DATABASE!$B$2:$AA$2,0))</f>
        <v>#NUM!</v>
      </c>
    </row>
    <row r="126" spans="3:19" x14ac:dyDescent="0.35">
      <c r="C126" t="e">
        <f t="array" ref="C126">INDEX(DATABASE!$B$3:$Y$229,SMALL(IF(($B$3=DATABASE!$F$3:$F$228),MATCH(ROW(DATABASE!$F$3:$F$228),ROW(DATABASE!$F$3:$F$228),0)),ROWS('FILTERED DATA'!$M$3:M126)),MATCH('FILTERED DATA'!C$2,DATABASE!$B$2:$AA$2,0))</f>
        <v>#NUM!</v>
      </c>
      <c r="D126" t="str">
        <f t="array" ref="D126">INDEX(DATABASE!$B$3:$Y$229,SMALL(IF(($B$3=DATABASE!$F$3:$F$228),MATCH(ROW(DATABASE!$F$3:$F$228),ROW(DATABASE!$F$3:$F$228),0)),ROW('FILTERED DATA'!$M$3:N126)),MATCH('FILTERED DATA'!D$2,DATABASE!$B$2:$AA$2,0))</f>
        <v>NYEBA JACOB</v>
      </c>
      <c r="E126" t="str">
        <f t="array" ref="E126">INDEX(DATABASE!$B$3:$Y$229,SMALL(IF(($B$3=DATABASE!$F$3:$F$228),MATCH(ROW(DATABASE!$F$3:$F$228),ROW(DATABASE!$F$3:$F$228),0)),ROW('FILTERED DATA'!$M$3:O126)),MATCH('FILTERED DATA'!E$2,DATABASE!$B$2:$AA$2,0))</f>
        <v>SAKPDINJ189</v>
      </c>
      <c r="F126" t="e">
        <f t="array" ref="F126">INDEX(DATABASE!$B$3:$Y$229,SMALL(IF(($B$3=DATABASE!$F$3:$F$228),MATCH(ROW(DATABASE!$F$3:$F$228),ROW(DATABASE!$F$3:$F$228),0)),ROWS('FILTERED DATA'!$M$3:P126)),MATCH('FILTERED DATA'!F$2,DATABASE!$B$2:$AA$2,0))</f>
        <v>#NUM!</v>
      </c>
      <c r="G126" t="e">
        <f t="array" ref="G126">INDEX(DATABASE!$B$3:$Y$229,SMALL(IF(($B$3=DATABASE!$F$3:$F$228),MATCH(ROW(DATABASE!$F$3:$F$228),ROW(DATABASE!$F$3:$F$228),0)),ROWS('FILTERED DATA'!$M$3:Q126)),MATCH('FILTERED DATA'!G$2,DATABASE!$B$2:$AA$2,0))</f>
        <v>#NUM!</v>
      </c>
      <c r="H126" t="e">
        <f t="array" ref="H126">INDEX(DATABASE!$B$3:$Y$229,SMALL(IF(($B$3=DATABASE!$F$3:$F$228),MATCH(ROW(DATABASE!$F$3:$F$228),ROW(DATABASE!$F$3:$F$228),0)),ROWS('FILTERED DATA'!$M$3:R126)),MATCH('FILTERED DATA'!H$2,DATABASE!$B$2:$AA$2,0))</f>
        <v>#NUM!</v>
      </c>
      <c r="I126" t="e">
        <f t="array" ref="I126">INDEX(DATABASE!$B$3:$Y$229,SMALL(IF(($B$3=DATABASE!$F$3:$F$228),MATCH(ROW(DATABASE!$F$3:$F$228),ROW(DATABASE!$F$3:$F$228),0)),ROWS('FILTERED DATA'!$M$3:S126)),MATCH('FILTERED DATA'!I$2,DATABASE!$B$2:$AA$2,0))</f>
        <v>#NUM!</v>
      </c>
      <c r="J126" t="e">
        <f t="array" ref="J126">INDEX(DATABASE!$B$3:$Y$229,SMALL(IF(($B$3=DATABASE!$F$3:$F$228),MATCH(ROW(DATABASE!$F$3:$F$228),ROW(DATABASE!$F$3:$F$228),0)),ROWS('FILTERED DATA'!$M$3:T126)),MATCH('FILTERED DATA'!J$2,DATABASE!$B$2:$AA$2,0))</f>
        <v>#NUM!</v>
      </c>
      <c r="K126" t="e">
        <f t="array" ref="K126">INDEX(DATABASE!$B$3:$Y$229,SMALL(IF(($B$3=DATABASE!$F$3:$F$228),MATCH(ROW(DATABASE!$F$3:$F$228),ROW(DATABASE!$F$3:$F$228),0)),ROWS('FILTERED DATA'!$M$3:U126)),MATCH('FILTERED DATA'!K$2,DATABASE!$B$2:$AA$2,0))</f>
        <v>#NUM!</v>
      </c>
      <c r="L126" t="e">
        <f t="array" ref="L126">INDEX(DATABASE!$B$3:$Y$229,SMALL(IF(($B$3=DATABASE!$F$3:$F$228),MATCH(ROW(DATABASE!$F$3:$F$228),ROW(DATABASE!$F$3:$F$228),0)),ROWS('FILTERED DATA'!$M$3:V126)),MATCH('FILTERED DATA'!L$2,DATABASE!$B$2:$AA$2,0))</f>
        <v>#NUM!</v>
      </c>
      <c r="M126" t="e">
        <f t="array" ref="M126">INDEX(DATABASE!$B$3:$Y$229,SMALL(IF(($B$3=DATABASE!$F$3:$F$228),MATCH(ROW(DATABASE!$F$3:$F$228),ROW(DATABASE!$F$3:$F$228),0)),ROWS('FILTERED DATA'!$M$3:W126)),MATCH('FILTERED DATA'!M$2,DATABASE!$B$2:$AA$2,0))</f>
        <v>#NUM!</v>
      </c>
      <c r="N126" t="e">
        <f t="array" ref="N126">INDEX(DATABASE!$B$3:$Y$229,SMALL(IF(($B$3=DATABASE!$F$3:$F$228),MATCH(ROW(DATABASE!$F$3:$F$228),ROW(DATABASE!$F$3:$F$228),0)),ROWS('FILTERED DATA'!$M$3:X126)),MATCH('FILTERED DATA'!N$2,DATABASE!$B$2:$AA$2,0))</f>
        <v>#NUM!</v>
      </c>
      <c r="O126" t="e">
        <f t="array" ref="O126">INDEX(DATABASE!$B$3:$Y$229,SMALL(IF(($B$3=DATABASE!$F$3:$F$228),MATCH(ROW(DATABASE!$F$3:$F$228),ROW(DATABASE!$F$3:$F$228),0)),ROWS('FILTERED DATA'!$M$3:Y126)),MATCH('FILTERED DATA'!O$2,DATABASE!$B$2:$AA$2,0))</f>
        <v>#NUM!</v>
      </c>
      <c r="P126" t="e">
        <f t="array" ref="P126">INDEX(DATABASE!$B$3:$Y$229,SMALL(IF(($B$3=DATABASE!$F$3:$F$228),MATCH(ROW(DATABASE!$F$3:$F$228),ROW(DATABASE!$F$3:$F$228),0)),ROWS('FILTERED DATA'!$M$3:Z126)),MATCH('FILTERED DATA'!P$2,DATABASE!$B$2:$AA$2,0))</f>
        <v>#NUM!</v>
      </c>
      <c r="Q126" t="e">
        <f t="array" ref="Q126">INDEX(DATABASE!$B$3:$Y$229,SMALL(IF(($B$3=DATABASE!$F$3:$F$228),MATCH(ROW(DATABASE!$F$3:$F$228),ROW(DATABASE!$F$3:$F$228),0)),ROWS('FILTERED DATA'!$M$3:AA126)),MATCH('FILTERED DATA'!Q$2,DATABASE!$B$2:$AA$2,0))</f>
        <v>#NUM!</v>
      </c>
      <c r="R126" t="e">
        <f t="array" ref="R126">INDEX(DATABASE!$B$3:$Y$229,SMALL(IF(($B$3=DATABASE!$F$3:$F$228),MATCH(ROW(DATABASE!$F$3:$F$228),ROW(DATABASE!$F$3:$F$228),0)),ROWS('FILTERED DATA'!$M$3:AB126)),MATCH('FILTERED DATA'!R$2,DATABASE!$B$2:$AA$2,0))</f>
        <v>#NUM!</v>
      </c>
      <c r="S126" t="e">
        <f t="array" ref="S126">INDEX(DATABASE!$B$3:$Y$229,SMALL(IF(($B$3=DATABASE!$F$3:$F$228),MATCH(ROW(DATABASE!$F$3:$F$228),ROW(DATABASE!$F$3:$F$228),0)),ROWS('FILTERED DATA'!$M$3:AC126)),MATCH('FILTERED DATA'!S$2,DATABASE!$B$2:$AA$2,0))</f>
        <v>#NUM!</v>
      </c>
    </row>
    <row r="127" spans="3:19" x14ac:dyDescent="0.35">
      <c r="C127" t="e">
        <f t="array" ref="C127">INDEX(DATABASE!$B$3:$Y$229,SMALL(IF(($B$3=DATABASE!$F$3:$F$228),MATCH(ROW(DATABASE!$F$3:$F$228),ROW(DATABASE!$F$3:$F$228),0)),ROWS('FILTERED DATA'!$M$3:M127)),MATCH('FILTERED DATA'!C$2,DATABASE!$B$2:$AA$2,0))</f>
        <v>#NUM!</v>
      </c>
      <c r="D127" t="str">
        <f t="array" ref="D127">INDEX(DATABASE!$B$3:$Y$229,SMALL(IF(($B$3=DATABASE!$F$3:$F$228),MATCH(ROW(DATABASE!$F$3:$F$228),ROW(DATABASE!$F$3:$F$228),0)),ROW('FILTERED DATA'!$M$3:N127)),MATCH('FILTERED DATA'!D$2,DATABASE!$B$2:$AA$2,0))</f>
        <v>NYEBA JACOB</v>
      </c>
      <c r="E127" t="str">
        <f t="array" ref="E127">INDEX(DATABASE!$B$3:$Y$229,SMALL(IF(($B$3=DATABASE!$F$3:$F$228),MATCH(ROW(DATABASE!$F$3:$F$228),ROW(DATABASE!$F$3:$F$228),0)),ROW('FILTERED DATA'!$M$3:O127)),MATCH('FILTERED DATA'!E$2,DATABASE!$B$2:$AA$2,0))</f>
        <v>SAKPDINJ189</v>
      </c>
      <c r="F127" t="e">
        <f t="array" ref="F127">INDEX(DATABASE!$B$3:$Y$229,SMALL(IF(($B$3=DATABASE!$F$3:$F$228),MATCH(ROW(DATABASE!$F$3:$F$228),ROW(DATABASE!$F$3:$F$228),0)),ROWS('FILTERED DATA'!$M$3:P127)),MATCH('FILTERED DATA'!F$2,DATABASE!$B$2:$AA$2,0))</f>
        <v>#NUM!</v>
      </c>
      <c r="G127" t="e">
        <f t="array" ref="G127">INDEX(DATABASE!$B$3:$Y$229,SMALL(IF(($B$3=DATABASE!$F$3:$F$228),MATCH(ROW(DATABASE!$F$3:$F$228),ROW(DATABASE!$F$3:$F$228),0)),ROWS('FILTERED DATA'!$M$3:Q127)),MATCH('FILTERED DATA'!G$2,DATABASE!$B$2:$AA$2,0))</f>
        <v>#NUM!</v>
      </c>
      <c r="H127" t="e">
        <f t="array" ref="H127">INDEX(DATABASE!$B$3:$Y$229,SMALL(IF(($B$3=DATABASE!$F$3:$F$228),MATCH(ROW(DATABASE!$F$3:$F$228),ROW(DATABASE!$F$3:$F$228),0)),ROWS('FILTERED DATA'!$M$3:R127)),MATCH('FILTERED DATA'!H$2,DATABASE!$B$2:$AA$2,0))</f>
        <v>#NUM!</v>
      </c>
      <c r="I127" t="e">
        <f t="array" ref="I127">INDEX(DATABASE!$B$3:$Y$229,SMALL(IF(($B$3=DATABASE!$F$3:$F$228),MATCH(ROW(DATABASE!$F$3:$F$228),ROW(DATABASE!$F$3:$F$228),0)),ROWS('FILTERED DATA'!$M$3:S127)),MATCH('FILTERED DATA'!I$2,DATABASE!$B$2:$AA$2,0))</f>
        <v>#NUM!</v>
      </c>
      <c r="J127" t="e">
        <f t="array" ref="J127">INDEX(DATABASE!$B$3:$Y$229,SMALL(IF(($B$3=DATABASE!$F$3:$F$228),MATCH(ROW(DATABASE!$F$3:$F$228),ROW(DATABASE!$F$3:$F$228),0)),ROWS('FILTERED DATA'!$M$3:T127)),MATCH('FILTERED DATA'!J$2,DATABASE!$B$2:$AA$2,0))</f>
        <v>#NUM!</v>
      </c>
      <c r="K127" t="e">
        <f t="array" ref="K127">INDEX(DATABASE!$B$3:$Y$229,SMALL(IF(($B$3=DATABASE!$F$3:$F$228),MATCH(ROW(DATABASE!$F$3:$F$228),ROW(DATABASE!$F$3:$F$228),0)),ROWS('FILTERED DATA'!$M$3:U127)),MATCH('FILTERED DATA'!K$2,DATABASE!$B$2:$AA$2,0))</f>
        <v>#NUM!</v>
      </c>
      <c r="L127" t="e">
        <f t="array" ref="L127">INDEX(DATABASE!$B$3:$Y$229,SMALL(IF(($B$3=DATABASE!$F$3:$F$228),MATCH(ROW(DATABASE!$F$3:$F$228),ROW(DATABASE!$F$3:$F$228),0)),ROWS('FILTERED DATA'!$M$3:V127)),MATCH('FILTERED DATA'!L$2,DATABASE!$B$2:$AA$2,0))</f>
        <v>#NUM!</v>
      </c>
      <c r="M127" t="e">
        <f t="array" ref="M127">INDEX(DATABASE!$B$3:$Y$229,SMALL(IF(($B$3=DATABASE!$F$3:$F$228),MATCH(ROW(DATABASE!$F$3:$F$228),ROW(DATABASE!$F$3:$F$228),0)),ROWS('FILTERED DATA'!$M$3:W127)),MATCH('FILTERED DATA'!M$2,DATABASE!$B$2:$AA$2,0))</f>
        <v>#NUM!</v>
      </c>
      <c r="N127" t="e">
        <f t="array" ref="N127">INDEX(DATABASE!$B$3:$Y$229,SMALL(IF(($B$3=DATABASE!$F$3:$F$228),MATCH(ROW(DATABASE!$F$3:$F$228),ROW(DATABASE!$F$3:$F$228),0)),ROWS('FILTERED DATA'!$M$3:X127)),MATCH('FILTERED DATA'!N$2,DATABASE!$B$2:$AA$2,0))</f>
        <v>#NUM!</v>
      </c>
      <c r="O127" t="e">
        <f t="array" ref="O127">INDEX(DATABASE!$B$3:$Y$229,SMALL(IF(($B$3=DATABASE!$F$3:$F$228),MATCH(ROW(DATABASE!$F$3:$F$228),ROW(DATABASE!$F$3:$F$228),0)),ROWS('FILTERED DATA'!$M$3:Y127)),MATCH('FILTERED DATA'!O$2,DATABASE!$B$2:$AA$2,0))</f>
        <v>#NUM!</v>
      </c>
      <c r="P127" t="e">
        <f t="array" ref="P127">INDEX(DATABASE!$B$3:$Y$229,SMALL(IF(($B$3=DATABASE!$F$3:$F$228),MATCH(ROW(DATABASE!$F$3:$F$228),ROW(DATABASE!$F$3:$F$228),0)),ROWS('FILTERED DATA'!$M$3:Z127)),MATCH('FILTERED DATA'!P$2,DATABASE!$B$2:$AA$2,0))</f>
        <v>#NUM!</v>
      </c>
      <c r="Q127" t="e">
        <f t="array" ref="Q127">INDEX(DATABASE!$B$3:$Y$229,SMALL(IF(($B$3=DATABASE!$F$3:$F$228),MATCH(ROW(DATABASE!$F$3:$F$228),ROW(DATABASE!$F$3:$F$228),0)),ROWS('FILTERED DATA'!$M$3:AA127)),MATCH('FILTERED DATA'!Q$2,DATABASE!$B$2:$AA$2,0))</f>
        <v>#NUM!</v>
      </c>
      <c r="R127" t="e">
        <f t="array" ref="R127">INDEX(DATABASE!$B$3:$Y$229,SMALL(IF(($B$3=DATABASE!$F$3:$F$228),MATCH(ROW(DATABASE!$F$3:$F$228),ROW(DATABASE!$F$3:$F$228),0)),ROWS('FILTERED DATA'!$M$3:AB127)),MATCH('FILTERED DATA'!R$2,DATABASE!$B$2:$AA$2,0))</f>
        <v>#NUM!</v>
      </c>
      <c r="S127" t="e">
        <f t="array" ref="S127">INDEX(DATABASE!$B$3:$Y$229,SMALL(IF(($B$3=DATABASE!$F$3:$F$228),MATCH(ROW(DATABASE!$F$3:$F$228),ROW(DATABASE!$F$3:$F$228),0)),ROWS('FILTERED DATA'!$M$3:AC127)),MATCH('FILTERED DATA'!S$2,DATABASE!$B$2:$AA$2,0))</f>
        <v>#NUM!</v>
      </c>
    </row>
    <row r="128" spans="3:19" x14ac:dyDescent="0.35">
      <c r="C128" t="e">
        <f t="array" ref="C128">INDEX(DATABASE!$B$3:$Y$229,SMALL(IF(($B$3=DATABASE!$F$3:$F$228),MATCH(ROW(DATABASE!$F$3:$F$228),ROW(DATABASE!$F$3:$F$228),0)),ROWS('FILTERED DATA'!$M$3:M128)),MATCH('FILTERED DATA'!C$2,DATABASE!$B$2:$AA$2,0))</f>
        <v>#NUM!</v>
      </c>
      <c r="D128" t="str">
        <f t="array" ref="D128">INDEX(DATABASE!$B$3:$Y$229,SMALL(IF(($B$3=DATABASE!$F$3:$F$228),MATCH(ROW(DATABASE!$F$3:$F$228),ROW(DATABASE!$F$3:$F$228),0)),ROW('FILTERED DATA'!$M$3:N128)),MATCH('FILTERED DATA'!D$2,DATABASE!$B$2:$AA$2,0))</f>
        <v>NYEBA JACOB</v>
      </c>
      <c r="E128" t="str">
        <f t="array" ref="E128">INDEX(DATABASE!$B$3:$Y$229,SMALL(IF(($B$3=DATABASE!$F$3:$F$228),MATCH(ROW(DATABASE!$F$3:$F$228),ROW(DATABASE!$F$3:$F$228),0)),ROW('FILTERED DATA'!$M$3:O128)),MATCH('FILTERED DATA'!E$2,DATABASE!$B$2:$AA$2,0))</f>
        <v>SAKPDINJ189</v>
      </c>
      <c r="F128" t="e">
        <f t="array" ref="F128">INDEX(DATABASE!$B$3:$Y$229,SMALL(IF(($B$3=DATABASE!$F$3:$F$228),MATCH(ROW(DATABASE!$F$3:$F$228),ROW(DATABASE!$F$3:$F$228),0)),ROWS('FILTERED DATA'!$M$3:P128)),MATCH('FILTERED DATA'!F$2,DATABASE!$B$2:$AA$2,0))</f>
        <v>#NUM!</v>
      </c>
      <c r="G128" t="e">
        <f t="array" ref="G128">INDEX(DATABASE!$B$3:$Y$229,SMALL(IF(($B$3=DATABASE!$F$3:$F$228),MATCH(ROW(DATABASE!$F$3:$F$228),ROW(DATABASE!$F$3:$F$228),0)),ROWS('FILTERED DATA'!$M$3:Q128)),MATCH('FILTERED DATA'!G$2,DATABASE!$B$2:$AA$2,0))</f>
        <v>#NUM!</v>
      </c>
      <c r="H128" t="e">
        <f t="array" ref="H128">INDEX(DATABASE!$B$3:$Y$229,SMALL(IF(($B$3=DATABASE!$F$3:$F$228),MATCH(ROW(DATABASE!$F$3:$F$228),ROW(DATABASE!$F$3:$F$228),0)),ROWS('FILTERED DATA'!$M$3:R128)),MATCH('FILTERED DATA'!H$2,DATABASE!$B$2:$AA$2,0))</f>
        <v>#NUM!</v>
      </c>
      <c r="I128" t="e">
        <f t="array" ref="I128">INDEX(DATABASE!$B$3:$Y$229,SMALL(IF(($B$3=DATABASE!$F$3:$F$228),MATCH(ROW(DATABASE!$F$3:$F$228),ROW(DATABASE!$F$3:$F$228),0)),ROWS('FILTERED DATA'!$M$3:S128)),MATCH('FILTERED DATA'!I$2,DATABASE!$B$2:$AA$2,0))</f>
        <v>#NUM!</v>
      </c>
      <c r="J128" t="e">
        <f t="array" ref="J128">INDEX(DATABASE!$B$3:$Y$229,SMALL(IF(($B$3=DATABASE!$F$3:$F$228),MATCH(ROW(DATABASE!$F$3:$F$228),ROW(DATABASE!$F$3:$F$228),0)),ROWS('FILTERED DATA'!$M$3:T128)),MATCH('FILTERED DATA'!J$2,DATABASE!$B$2:$AA$2,0))</f>
        <v>#NUM!</v>
      </c>
      <c r="K128" t="e">
        <f t="array" ref="K128">INDEX(DATABASE!$B$3:$Y$229,SMALL(IF(($B$3=DATABASE!$F$3:$F$228),MATCH(ROW(DATABASE!$F$3:$F$228),ROW(DATABASE!$F$3:$F$228),0)),ROWS('FILTERED DATA'!$M$3:U128)),MATCH('FILTERED DATA'!K$2,DATABASE!$B$2:$AA$2,0))</f>
        <v>#NUM!</v>
      </c>
      <c r="L128" t="e">
        <f t="array" ref="L128">INDEX(DATABASE!$B$3:$Y$229,SMALL(IF(($B$3=DATABASE!$F$3:$F$228),MATCH(ROW(DATABASE!$F$3:$F$228),ROW(DATABASE!$F$3:$F$228),0)),ROWS('FILTERED DATA'!$M$3:V128)),MATCH('FILTERED DATA'!L$2,DATABASE!$B$2:$AA$2,0))</f>
        <v>#NUM!</v>
      </c>
      <c r="M128" t="e">
        <f t="array" ref="M128">INDEX(DATABASE!$B$3:$Y$229,SMALL(IF(($B$3=DATABASE!$F$3:$F$228),MATCH(ROW(DATABASE!$F$3:$F$228),ROW(DATABASE!$F$3:$F$228),0)),ROWS('FILTERED DATA'!$M$3:W128)),MATCH('FILTERED DATA'!M$2,DATABASE!$B$2:$AA$2,0))</f>
        <v>#NUM!</v>
      </c>
      <c r="N128" t="e">
        <f t="array" ref="N128">INDEX(DATABASE!$B$3:$Y$229,SMALL(IF(($B$3=DATABASE!$F$3:$F$228),MATCH(ROW(DATABASE!$F$3:$F$228),ROW(DATABASE!$F$3:$F$228),0)),ROWS('FILTERED DATA'!$M$3:X128)),MATCH('FILTERED DATA'!N$2,DATABASE!$B$2:$AA$2,0))</f>
        <v>#NUM!</v>
      </c>
      <c r="O128" t="e">
        <f t="array" ref="O128">INDEX(DATABASE!$B$3:$Y$229,SMALL(IF(($B$3=DATABASE!$F$3:$F$228),MATCH(ROW(DATABASE!$F$3:$F$228),ROW(DATABASE!$F$3:$F$228),0)),ROWS('FILTERED DATA'!$M$3:Y128)),MATCH('FILTERED DATA'!O$2,DATABASE!$B$2:$AA$2,0))</f>
        <v>#NUM!</v>
      </c>
      <c r="P128" t="e">
        <f t="array" ref="P128">INDEX(DATABASE!$B$3:$Y$229,SMALL(IF(($B$3=DATABASE!$F$3:$F$228),MATCH(ROW(DATABASE!$F$3:$F$228),ROW(DATABASE!$F$3:$F$228),0)),ROWS('FILTERED DATA'!$M$3:Z128)),MATCH('FILTERED DATA'!P$2,DATABASE!$B$2:$AA$2,0))</f>
        <v>#NUM!</v>
      </c>
      <c r="Q128" t="e">
        <f t="array" ref="Q128">INDEX(DATABASE!$B$3:$Y$229,SMALL(IF(($B$3=DATABASE!$F$3:$F$228),MATCH(ROW(DATABASE!$F$3:$F$228),ROW(DATABASE!$F$3:$F$228),0)),ROWS('FILTERED DATA'!$M$3:AA128)),MATCH('FILTERED DATA'!Q$2,DATABASE!$B$2:$AA$2,0))</f>
        <v>#NUM!</v>
      </c>
      <c r="R128" t="e">
        <f t="array" ref="R128">INDEX(DATABASE!$B$3:$Y$229,SMALL(IF(($B$3=DATABASE!$F$3:$F$228),MATCH(ROW(DATABASE!$F$3:$F$228),ROW(DATABASE!$F$3:$F$228),0)),ROWS('FILTERED DATA'!$M$3:AB128)),MATCH('FILTERED DATA'!R$2,DATABASE!$B$2:$AA$2,0))</f>
        <v>#NUM!</v>
      </c>
      <c r="S128" t="e">
        <f t="array" ref="S128">INDEX(DATABASE!$B$3:$Y$229,SMALL(IF(($B$3=DATABASE!$F$3:$F$228),MATCH(ROW(DATABASE!$F$3:$F$228),ROW(DATABASE!$F$3:$F$228),0)),ROWS('FILTERED DATA'!$M$3:AC128)),MATCH('FILTERED DATA'!S$2,DATABASE!$B$2:$AA$2,0))</f>
        <v>#NUM!</v>
      </c>
    </row>
    <row r="129" spans="3:19" x14ac:dyDescent="0.35">
      <c r="C129" t="e">
        <f t="array" ref="C129">INDEX(DATABASE!$B$3:$Y$229,SMALL(IF(($B$3=DATABASE!$F$3:$F$228),MATCH(ROW(DATABASE!$F$3:$F$228),ROW(DATABASE!$F$3:$F$228),0)),ROWS('FILTERED DATA'!$M$3:M129)),MATCH('FILTERED DATA'!C$2,DATABASE!$B$2:$AA$2,0))</f>
        <v>#NUM!</v>
      </c>
      <c r="D129" t="str">
        <f t="array" ref="D129">INDEX(DATABASE!$B$3:$Y$229,SMALL(IF(($B$3=DATABASE!$F$3:$F$228),MATCH(ROW(DATABASE!$F$3:$F$228),ROW(DATABASE!$F$3:$F$228),0)),ROW('FILTERED DATA'!$M$3:N129)),MATCH('FILTERED DATA'!D$2,DATABASE!$B$2:$AA$2,0))</f>
        <v>NYEBA JACOB</v>
      </c>
      <c r="E129" t="str">
        <f t="array" ref="E129">INDEX(DATABASE!$B$3:$Y$229,SMALL(IF(($B$3=DATABASE!$F$3:$F$228),MATCH(ROW(DATABASE!$F$3:$F$228),ROW(DATABASE!$F$3:$F$228),0)),ROW('FILTERED DATA'!$M$3:O129)),MATCH('FILTERED DATA'!E$2,DATABASE!$B$2:$AA$2,0))</f>
        <v>SAKPDINJ189</v>
      </c>
      <c r="F129" t="e">
        <f t="array" ref="F129">INDEX(DATABASE!$B$3:$Y$229,SMALL(IF(($B$3=DATABASE!$F$3:$F$228),MATCH(ROW(DATABASE!$F$3:$F$228),ROW(DATABASE!$F$3:$F$228),0)),ROWS('FILTERED DATA'!$M$3:P129)),MATCH('FILTERED DATA'!F$2,DATABASE!$B$2:$AA$2,0))</f>
        <v>#NUM!</v>
      </c>
      <c r="G129" t="e">
        <f t="array" ref="G129">INDEX(DATABASE!$B$3:$Y$229,SMALL(IF(($B$3=DATABASE!$F$3:$F$228),MATCH(ROW(DATABASE!$F$3:$F$228),ROW(DATABASE!$F$3:$F$228),0)),ROWS('FILTERED DATA'!$M$3:Q129)),MATCH('FILTERED DATA'!G$2,DATABASE!$B$2:$AA$2,0))</f>
        <v>#NUM!</v>
      </c>
      <c r="H129" t="e">
        <f t="array" ref="H129">INDEX(DATABASE!$B$3:$Y$229,SMALL(IF(($B$3=DATABASE!$F$3:$F$228),MATCH(ROW(DATABASE!$F$3:$F$228),ROW(DATABASE!$F$3:$F$228),0)),ROWS('FILTERED DATA'!$M$3:R129)),MATCH('FILTERED DATA'!H$2,DATABASE!$B$2:$AA$2,0))</f>
        <v>#NUM!</v>
      </c>
      <c r="I129" t="e">
        <f t="array" ref="I129">INDEX(DATABASE!$B$3:$Y$229,SMALL(IF(($B$3=DATABASE!$F$3:$F$228),MATCH(ROW(DATABASE!$F$3:$F$228),ROW(DATABASE!$F$3:$F$228),0)),ROWS('FILTERED DATA'!$M$3:S129)),MATCH('FILTERED DATA'!I$2,DATABASE!$B$2:$AA$2,0))</f>
        <v>#NUM!</v>
      </c>
      <c r="J129" t="e">
        <f t="array" ref="J129">INDEX(DATABASE!$B$3:$Y$229,SMALL(IF(($B$3=DATABASE!$F$3:$F$228),MATCH(ROW(DATABASE!$F$3:$F$228),ROW(DATABASE!$F$3:$F$228),0)),ROWS('FILTERED DATA'!$M$3:T129)),MATCH('FILTERED DATA'!J$2,DATABASE!$B$2:$AA$2,0))</f>
        <v>#NUM!</v>
      </c>
      <c r="K129" t="e">
        <f t="array" ref="K129">INDEX(DATABASE!$B$3:$Y$229,SMALL(IF(($B$3=DATABASE!$F$3:$F$228),MATCH(ROW(DATABASE!$F$3:$F$228),ROW(DATABASE!$F$3:$F$228),0)),ROWS('FILTERED DATA'!$M$3:U129)),MATCH('FILTERED DATA'!K$2,DATABASE!$B$2:$AA$2,0))</f>
        <v>#NUM!</v>
      </c>
      <c r="L129" t="e">
        <f t="array" ref="L129">INDEX(DATABASE!$B$3:$Y$229,SMALL(IF(($B$3=DATABASE!$F$3:$F$228),MATCH(ROW(DATABASE!$F$3:$F$228),ROW(DATABASE!$F$3:$F$228),0)),ROWS('FILTERED DATA'!$M$3:V129)),MATCH('FILTERED DATA'!L$2,DATABASE!$B$2:$AA$2,0))</f>
        <v>#NUM!</v>
      </c>
      <c r="M129" t="e">
        <f t="array" ref="M129">INDEX(DATABASE!$B$3:$Y$229,SMALL(IF(($B$3=DATABASE!$F$3:$F$228),MATCH(ROW(DATABASE!$F$3:$F$228),ROW(DATABASE!$F$3:$F$228),0)),ROWS('FILTERED DATA'!$M$3:W129)),MATCH('FILTERED DATA'!M$2,DATABASE!$B$2:$AA$2,0))</f>
        <v>#NUM!</v>
      </c>
      <c r="N129" t="e">
        <f t="array" ref="N129">INDEX(DATABASE!$B$3:$Y$229,SMALL(IF(($B$3=DATABASE!$F$3:$F$228),MATCH(ROW(DATABASE!$F$3:$F$228),ROW(DATABASE!$F$3:$F$228),0)),ROWS('FILTERED DATA'!$M$3:X129)),MATCH('FILTERED DATA'!N$2,DATABASE!$B$2:$AA$2,0))</f>
        <v>#NUM!</v>
      </c>
      <c r="O129" t="e">
        <f t="array" ref="O129">INDEX(DATABASE!$B$3:$Y$229,SMALL(IF(($B$3=DATABASE!$F$3:$F$228),MATCH(ROW(DATABASE!$F$3:$F$228),ROW(DATABASE!$F$3:$F$228),0)),ROWS('FILTERED DATA'!$M$3:Y129)),MATCH('FILTERED DATA'!O$2,DATABASE!$B$2:$AA$2,0))</f>
        <v>#NUM!</v>
      </c>
      <c r="P129" t="e">
        <f t="array" ref="P129">INDEX(DATABASE!$B$3:$Y$229,SMALL(IF(($B$3=DATABASE!$F$3:$F$228),MATCH(ROW(DATABASE!$F$3:$F$228),ROW(DATABASE!$F$3:$F$228),0)),ROWS('FILTERED DATA'!$M$3:Z129)),MATCH('FILTERED DATA'!P$2,DATABASE!$B$2:$AA$2,0))</f>
        <v>#NUM!</v>
      </c>
      <c r="Q129" t="e">
        <f t="array" ref="Q129">INDEX(DATABASE!$B$3:$Y$229,SMALL(IF(($B$3=DATABASE!$F$3:$F$228),MATCH(ROW(DATABASE!$F$3:$F$228),ROW(DATABASE!$F$3:$F$228),0)),ROWS('FILTERED DATA'!$M$3:AA129)),MATCH('FILTERED DATA'!Q$2,DATABASE!$B$2:$AA$2,0))</f>
        <v>#NUM!</v>
      </c>
      <c r="R129" t="e">
        <f t="array" ref="R129">INDEX(DATABASE!$B$3:$Y$229,SMALL(IF(($B$3=DATABASE!$F$3:$F$228),MATCH(ROW(DATABASE!$F$3:$F$228),ROW(DATABASE!$F$3:$F$228),0)),ROWS('FILTERED DATA'!$M$3:AB129)),MATCH('FILTERED DATA'!R$2,DATABASE!$B$2:$AA$2,0))</f>
        <v>#NUM!</v>
      </c>
      <c r="S129" t="e">
        <f t="array" ref="S129">INDEX(DATABASE!$B$3:$Y$229,SMALL(IF(($B$3=DATABASE!$F$3:$F$228),MATCH(ROW(DATABASE!$F$3:$F$228),ROW(DATABASE!$F$3:$F$228),0)),ROWS('FILTERED DATA'!$M$3:AC129)),MATCH('FILTERED DATA'!S$2,DATABASE!$B$2:$AA$2,0))</f>
        <v>#NUM!</v>
      </c>
    </row>
    <row r="130" spans="3:19" x14ac:dyDescent="0.35">
      <c r="C130" t="e">
        <f t="array" ref="C130">INDEX(DATABASE!$B$3:$Y$229,SMALL(IF(($B$3=DATABASE!$F$3:$F$228),MATCH(ROW(DATABASE!$F$3:$F$228),ROW(DATABASE!$F$3:$F$228),0)),ROWS('FILTERED DATA'!$M$3:M130)),MATCH('FILTERED DATA'!C$2,DATABASE!$B$2:$AA$2,0))</f>
        <v>#NUM!</v>
      </c>
      <c r="D130" t="str">
        <f t="array" ref="D130">INDEX(DATABASE!$B$3:$Y$229,SMALL(IF(($B$3=DATABASE!$F$3:$F$228),MATCH(ROW(DATABASE!$F$3:$F$228),ROW(DATABASE!$F$3:$F$228),0)),ROW('FILTERED DATA'!$M$3:N130)),MATCH('FILTERED DATA'!D$2,DATABASE!$B$2:$AA$2,0))</f>
        <v>NYEBA JACOB</v>
      </c>
      <c r="E130" t="str">
        <f t="array" ref="E130">INDEX(DATABASE!$B$3:$Y$229,SMALL(IF(($B$3=DATABASE!$F$3:$F$228),MATCH(ROW(DATABASE!$F$3:$F$228),ROW(DATABASE!$F$3:$F$228),0)),ROW('FILTERED DATA'!$M$3:O130)),MATCH('FILTERED DATA'!E$2,DATABASE!$B$2:$AA$2,0))</f>
        <v>SAKPDINJ189</v>
      </c>
      <c r="F130" t="e">
        <f t="array" ref="F130">INDEX(DATABASE!$B$3:$Y$229,SMALL(IF(($B$3=DATABASE!$F$3:$F$228),MATCH(ROW(DATABASE!$F$3:$F$228),ROW(DATABASE!$F$3:$F$228),0)),ROWS('FILTERED DATA'!$M$3:P130)),MATCH('FILTERED DATA'!F$2,DATABASE!$B$2:$AA$2,0))</f>
        <v>#NUM!</v>
      </c>
      <c r="G130" t="e">
        <f t="array" ref="G130">INDEX(DATABASE!$B$3:$Y$229,SMALL(IF(($B$3=DATABASE!$F$3:$F$228),MATCH(ROW(DATABASE!$F$3:$F$228),ROW(DATABASE!$F$3:$F$228),0)),ROWS('FILTERED DATA'!$M$3:Q130)),MATCH('FILTERED DATA'!G$2,DATABASE!$B$2:$AA$2,0))</f>
        <v>#NUM!</v>
      </c>
      <c r="H130" t="e">
        <f t="array" ref="H130">INDEX(DATABASE!$B$3:$Y$229,SMALL(IF(($B$3=DATABASE!$F$3:$F$228),MATCH(ROW(DATABASE!$F$3:$F$228),ROW(DATABASE!$F$3:$F$228),0)),ROWS('FILTERED DATA'!$M$3:R130)),MATCH('FILTERED DATA'!H$2,DATABASE!$B$2:$AA$2,0))</f>
        <v>#NUM!</v>
      </c>
      <c r="I130" t="e">
        <f t="array" ref="I130">INDEX(DATABASE!$B$3:$Y$229,SMALL(IF(($B$3=DATABASE!$F$3:$F$228),MATCH(ROW(DATABASE!$F$3:$F$228),ROW(DATABASE!$F$3:$F$228),0)),ROWS('FILTERED DATA'!$M$3:S130)),MATCH('FILTERED DATA'!I$2,DATABASE!$B$2:$AA$2,0))</f>
        <v>#NUM!</v>
      </c>
      <c r="J130" t="e">
        <f t="array" ref="J130">INDEX(DATABASE!$B$3:$Y$229,SMALL(IF(($B$3=DATABASE!$F$3:$F$228),MATCH(ROW(DATABASE!$F$3:$F$228),ROW(DATABASE!$F$3:$F$228),0)),ROWS('FILTERED DATA'!$M$3:T130)),MATCH('FILTERED DATA'!J$2,DATABASE!$B$2:$AA$2,0))</f>
        <v>#NUM!</v>
      </c>
      <c r="K130" t="e">
        <f t="array" ref="K130">INDEX(DATABASE!$B$3:$Y$229,SMALL(IF(($B$3=DATABASE!$F$3:$F$228),MATCH(ROW(DATABASE!$F$3:$F$228),ROW(DATABASE!$F$3:$F$228),0)),ROWS('FILTERED DATA'!$M$3:U130)),MATCH('FILTERED DATA'!K$2,DATABASE!$B$2:$AA$2,0))</f>
        <v>#NUM!</v>
      </c>
      <c r="L130" t="e">
        <f t="array" ref="L130">INDEX(DATABASE!$B$3:$Y$229,SMALL(IF(($B$3=DATABASE!$F$3:$F$228),MATCH(ROW(DATABASE!$F$3:$F$228),ROW(DATABASE!$F$3:$F$228),0)),ROWS('FILTERED DATA'!$M$3:V130)),MATCH('FILTERED DATA'!L$2,DATABASE!$B$2:$AA$2,0))</f>
        <v>#NUM!</v>
      </c>
      <c r="M130" t="e">
        <f t="array" ref="M130">INDEX(DATABASE!$B$3:$Y$229,SMALL(IF(($B$3=DATABASE!$F$3:$F$228),MATCH(ROW(DATABASE!$F$3:$F$228),ROW(DATABASE!$F$3:$F$228),0)),ROWS('FILTERED DATA'!$M$3:W130)),MATCH('FILTERED DATA'!M$2,DATABASE!$B$2:$AA$2,0))</f>
        <v>#NUM!</v>
      </c>
      <c r="N130" t="e">
        <f t="array" ref="N130">INDEX(DATABASE!$B$3:$Y$229,SMALL(IF(($B$3=DATABASE!$F$3:$F$228),MATCH(ROW(DATABASE!$F$3:$F$228),ROW(DATABASE!$F$3:$F$228),0)),ROWS('FILTERED DATA'!$M$3:X130)),MATCH('FILTERED DATA'!N$2,DATABASE!$B$2:$AA$2,0))</f>
        <v>#NUM!</v>
      </c>
      <c r="O130" t="e">
        <f t="array" ref="O130">INDEX(DATABASE!$B$3:$Y$229,SMALL(IF(($B$3=DATABASE!$F$3:$F$228),MATCH(ROW(DATABASE!$F$3:$F$228),ROW(DATABASE!$F$3:$F$228),0)),ROWS('FILTERED DATA'!$M$3:Y130)),MATCH('FILTERED DATA'!O$2,DATABASE!$B$2:$AA$2,0))</f>
        <v>#NUM!</v>
      </c>
      <c r="P130" t="e">
        <f t="array" ref="P130">INDEX(DATABASE!$B$3:$Y$229,SMALL(IF(($B$3=DATABASE!$F$3:$F$228),MATCH(ROW(DATABASE!$F$3:$F$228),ROW(DATABASE!$F$3:$F$228),0)),ROWS('FILTERED DATA'!$M$3:Z130)),MATCH('FILTERED DATA'!P$2,DATABASE!$B$2:$AA$2,0))</f>
        <v>#NUM!</v>
      </c>
      <c r="Q130" t="e">
        <f t="array" ref="Q130">INDEX(DATABASE!$B$3:$Y$229,SMALL(IF(($B$3=DATABASE!$F$3:$F$228),MATCH(ROW(DATABASE!$F$3:$F$228),ROW(DATABASE!$F$3:$F$228),0)),ROWS('FILTERED DATA'!$M$3:AA130)),MATCH('FILTERED DATA'!Q$2,DATABASE!$B$2:$AA$2,0))</f>
        <v>#NUM!</v>
      </c>
      <c r="R130" t="e">
        <f t="array" ref="R130">INDEX(DATABASE!$B$3:$Y$229,SMALL(IF(($B$3=DATABASE!$F$3:$F$228),MATCH(ROW(DATABASE!$F$3:$F$228),ROW(DATABASE!$F$3:$F$228),0)),ROWS('FILTERED DATA'!$M$3:AB130)),MATCH('FILTERED DATA'!R$2,DATABASE!$B$2:$AA$2,0))</f>
        <v>#NUM!</v>
      </c>
      <c r="S130" t="e">
        <f t="array" ref="S130">INDEX(DATABASE!$B$3:$Y$229,SMALL(IF(($B$3=DATABASE!$F$3:$F$228),MATCH(ROW(DATABASE!$F$3:$F$228),ROW(DATABASE!$F$3:$F$228),0)),ROWS('FILTERED DATA'!$M$3:AC130)),MATCH('FILTERED DATA'!S$2,DATABASE!$B$2:$AA$2,0))</f>
        <v>#NUM!</v>
      </c>
    </row>
    <row r="131" spans="3:19" x14ac:dyDescent="0.35">
      <c r="C131" t="e">
        <f t="array" ref="C131">INDEX(DATABASE!$B$3:$Y$229,SMALL(IF(($B$3=DATABASE!$F$3:$F$228),MATCH(ROW(DATABASE!$F$3:$F$228),ROW(DATABASE!$F$3:$F$228),0)),ROWS('FILTERED DATA'!$M$3:M131)),MATCH('FILTERED DATA'!C$2,DATABASE!$B$2:$AA$2,0))</f>
        <v>#NUM!</v>
      </c>
      <c r="D131" t="str">
        <f t="array" ref="D131">INDEX(DATABASE!$B$3:$Y$229,SMALL(IF(($B$3=DATABASE!$F$3:$F$228),MATCH(ROW(DATABASE!$F$3:$F$228),ROW(DATABASE!$F$3:$F$228),0)),ROW('FILTERED DATA'!$M$3:N131)),MATCH('FILTERED DATA'!D$2,DATABASE!$B$2:$AA$2,0))</f>
        <v>NYEBA JACOB</v>
      </c>
      <c r="E131" t="str">
        <f t="array" ref="E131">INDEX(DATABASE!$B$3:$Y$229,SMALL(IF(($B$3=DATABASE!$F$3:$F$228),MATCH(ROW(DATABASE!$F$3:$F$228),ROW(DATABASE!$F$3:$F$228),0)),ROW('FILTERED DATA'!$M$3:O131)),MATCH('FILTERED DATA'!E$2,DATABASE!$B$2:$AA$2,0))</f>
        <v>SAKPDINJ189</v>
      </c>
      <c r="F131" t="e">
        <f t="array" ref="F131">INDEX(DATABASE!$B$3:$Y$229,SMALL(IF(($B$3=DATABASE!$F$3:$F$228),MATCH(ROW(DATABASE!$F$3:$F$228),ROW(DATABASE!$F$3:$F$228),0)),ROWS('FILTERED DATA'!$M$3:P131)),MATCH('FILTERED DATA'!F$2,DATABASE!$B$2:$AA$2,0))</f>
        <v>#NUM!</v>
      </c>
      <c r="G131" t="e">
        <f t="array" ref="G131">INDEX(DATABASE!$B$3:$Y$229,SMALL(IF(($B$3=DATABASE!$F$3:$F$228),MATCH(ROW(DATABASE!$F$3:$F$228),ROW(DATABASE!$F$3:$F$228),0)),ROWS('FILTERED DATA'!$M$3:Q131)),MATCH('FILTERED DATA'!G$2,DATABASE!$B$2:$AA$2,0))</f>
        <v>#NUM!</v>
      </c>
      <c r="H131" t="e">
        <f t="array" ref="H131">INDEX(DATABASE!$B$3:$Y$229,SMALL(IF(($B$3=DATABASE!$F$3:$F$228),MATCH(ROW(DATABASE!$F$3:$F$228),ROW(DATABASE!$F$3:$F$228),0)),ROWS('FILTERED DATA'!$M$3:R131)),MATCH('FILTERED DATA'!H$2,DATABASE!$B$2:$AA$2,0))</f>
        <v>#NUM!</v>
      </c>
      <c r="I131" t="e">
        <f t="array" ref="I131">INDEX(DATABASE!$B$3:$Y$229,SMALL(IF(($B$3=DATABASE!$F$3:$F$228),MATCH(ROW(DATABASE!$F$3:$F$228),ROW(DATABASE!$F$3:$F$228),0)),ROWS('FILTERED DATA'!$M$3:S131)),MATCH('FILTERED DATA'!I$2,DATABASE!$B$2:$AA$2,0))</f>
        <v>#NUM!</v>
      </c>
      <c r="J131" t="e">
        <f t="array" ref="J131">INDEX(DATABASE!$B$3:$Y$229,SMALL(IF(($B$3=DATABASE!$F$3:$F$228),MATCH(ROW(DATABASE!$F$3:$F$228),ROW(DATABASE!$F$3:$F$228),0)),ROWS('FILTERED DATA'!$M$3:T131)),MATCH('FILTERED DATA'!J$2,DATABASE!$B$2:$AA$2,0))</f>
        <v>#NUM!</v>
      </c>
      <c r="K131" t="e">
        <f t="array" ref="K131">INDEX(DATABASE!$B$3:$Y$229,SMALL(IF(($B$3=DATABASE!$F$3:$F$228),MATCH(ROW(DATABASE!$F$3:$F$228),ROW(DATABASE!$F$3:$F$228),0)),ROWS('FILTERED DATA'!$M$3:U131)),MATCH('FILTERED DATA'!K$2,DATABASE!$B$2:$AA$2,0))</f>
        <v>#NUM!</v>
      </c>
      <c r="L131" t="e">
        <f t="array" ref="L131">INDEX(DATABASE!$B$3:$Y$229,SMALL(IF(($B$3=DATABASE!$F$3:$F$228),MATCH(ROW(DATABASE!$F$3:$F$228),ROW(DATABASE!$F$3:$F$228),0)),ROWS('FILTERED DATA'!$M$3:V131)),MATCH('FILTERED DATA'!L$2,DATABASE!$B$2:$AA$2,0))</f>
        <v>#NUM!</v>
      </c>
      <c r="M131" t="e">
        <f t="array" ref="M131">INDEX(DATABASE!$B$3:$Y$229,SMALL(IF(($B$3=DATABASE!$F$3:$F$228),MATCH(ROW(DATABASE!$F$3:$F$228),ROW(DATABASE!$F$3:$F$228),0)),ROWS('FILTERED DATA'!$M$3:W131)),MATCH('FILTERED DATA'!M$2,DATABASE!$B$2:$AA$2,0))</f>
        <v>#NUM!</v>
      </c>
      <c r="N131" t="e">
        <f t="array" ref="N131">INDEX(DATABASE!$B$3:$Y$229,SMALL(IF(($B$3=DATABASE!$F$3:$F$228),MATCH(ROW(DATABASE!$F$3:$F$228),ROW(DATABASE!$F$3:$F$228),0)),ROWS('FILTERED DATA'!$M$3:X131)),MATCH('FILTERED DATA'!N$2,DATABASE!$B$2:$AA$2,0))</f>
        <v>#NUM!</v>
      </c>
      <c r="O131" t="e">
        <f t="array" ref="O131">INDEX(DATABASE!$B$3:$Y$229,SMALL(IF(($B$3=DATABASE!$F$3:$F$228),MATCH(ROW(DATABASE!$F$3:$F$228),ROW(DATABASE!$F$3:$F$228),0)),ROWS('FILTERED DATA'!$M$3:Y131)),MATCH('FILTERED DATA'!O$2,DATABASE!$B$2:$AA$2,0))</f>
        <v>#NUM!</v>
      </c>
      <c r="P131" t="e">
        <f t="array" ref="P131">INDEX(DATABASE!$B$3:$Y$229,SMALL(IF(($B$3=DATABASE!$F$3:$F$228),MATCH(ROW(DATABASE!$F$3:$F$228),ROW(DATABASE!$F$3:$F$228),0)),ROWS('FILTERED DATA'!$M$3:Z131)),MATCH('FILTERED DATA'!P$2,DATABASE!$B$2:$AA$2,0))</f>
        <v>#NUM!</v>
      </c>
      <c r="Q131" t="e">
        <f t="array" ref="Q131">INDEX(DATABASE!$B$3:$Y$229,SMALL(IF(($B$3=DATABASE!$F$3:$F$228),MATCH(ROW(DATABASE!$F$3:$F$228),ROW(DATABASE!$F$3:$F$228),0)),ROWS('FILTERED DATA'!$M$3:AA131)),MATCH('FILTERED DATA'!Q$2,DATABASE!$B$2:$AA$2,0))</f>
        <v>#NUM!</v>
      </c>
      <c r="R131" t="e">
        <f t="array" ref="R131">INDEX(DATABASE!$B$3:$Y$229,SMALL(IF(($B$3=DATABASE!$F$3:$F$228),MATCH(ROW(DATABASE!$F$3:$F$228),ROW(DATABASE!$F$3:$F$228),0)),ROWS('FILTERED DATA'!$M$3:AB131)),MATCH('FILTERED DATA'!R$2,DATABASE!$B$2:$AA$2,0))</f>
        <v>#NUM!</v>
      </c>
      <c r="S131" t="e">
        <f t="array" ref="S131">INDEX(DATABASE!$B$3:$Y$229,SMALL(IF(($B$3=DATABASE!$F$3:$F$228),MATCH(ROW(DATABASE!$F$3:$F$228),ROW(DATABASE!$F$3:$F$228),0)),ROWS('FILTERED DATA'!$M$3:AC131)),MATCH('FILTERED DATA'!S$2,DATABASE!$B$2:$AA$2,0))</f>
        <v>#NUM!</v>
      </c>
    </row>
    <row r="132" spans="3:19" x14ac:dyDescent="0.35">
      <c r="C132" t="e">
        <f t="array" ref="C132">INDEX(DATABASE!$B$3:$Y$229,SMALL(IF(($B$3=DATABASE!$F$3:$F$228),MATCH(ROW(DATABASE!$F$3:$F$228),ROW(DATABASE!$F$3:$F$228),0)),ROWS('FILTERED DATA'!$M$3:M132)),MATCH('FILTERED DATA'!C$2,DATABASE!$B$2:$AA$2,0))</f>
        <v>#NUM!</v>
      </c>
      <c r="D132" t="str">
        <f t="array" ref="D132">INDEX(DATABASE!$B$3:$Y$229,SMALL(IF(($B$3=DATABASE!$F$3:$F$228),MATCH(ROW(DATABASE!$F$3:$F$228),ROW(DATABASE!$F$3:$F$228),0)),ROW('FILTERED DATA'!$M$3:N132)),MATCH('FILTERED DATA'!D$2,DATABASE!$B$2:$AA$2,0))</f>
        <v>NYEBA JACOB</v>
      </c>
      <c r="E132" t="str">
        <f t="array" ref="E132">INDEX(DATABASE!$B$3:$Y$229,SMALL(IF(($B$3=DATABASE!$F$3:$F$228),MATCH(ROW(DATABASE!$F$3:$F$228),ROW(DATABASE!$F$3:$F$228),0)),ROW('FILTERED DATA'!$M$3:O132)),MATCH('FILTERED DATA'!E$2,DATABASE!$B$2:$AA$2,0))</f>
        <v>SAKPDINJ189</v>
      </c>
      <c r="F132" t="e">
        <f t="array" ref="F132">INDEX(DATABASE!$B$3:$Y$229,SMALL(IF(($B$3=DATABASE!$F$3:$F$228),MATCH(ROW(DATABASE!$F$3:$F$228),ROW(DATABASE!$F$3:$F$228),0)),ROWS('FILTERED DATA'!$M$3:P132)),MATCH('FILTERED DATA'!F$2,DATABASE!$B$2:$AA$2,0))</f>
        <v>#NUM!</v>
      </c>
      <c r="G132" t="e">
        <f t="array" ref="G132">INDEX(DATABASE!$B$3:$Y$229,SMALL(IF(($B$3=DATABASE!$F$3:$F$228),MATCH(ROW(DATABASE!$F$3:$F$228),ROW(DATABASE!$F$3:$F$228),0)),ROWS('FILTERED DATA'!$M$3:Q132)),MATCH('FILTERED DATA'!G$2,DATABASE!$B$2:$AA$2,0))</f>
        <v>#NUM!</v>
      </c>
      <c r="H132" t="e">
        <f t="array" ref="H132">INDEX(DATABASE!$B$3:$Y$229,SMALL(IF(($B$3=DATABASE!$F$3:$F$228),MATCH(ROW(DATABASE!$F$3:$F$228),ROW(DATABASE!$F$3:$F$228),0)),ROWS('FILTERED DATA'!$M$3:R132)),MATCH('FILTERED DATA'!H$2,DATABASE!$B$2:$AA$2,0))</f>
        <v>#NUM!</v>
      </c>
      <c r="I132" t="e">
        <f t="array" ref="I132">INDEX(DATABASE!$B$3:$Y$229,SMALL(IF(($B$3=DATABASE!$F$3:$F$228),MATCH(ROW(DATABASE!$F$3:$F$228),ROW(DATABASE!$F$3:$F$228),0)),ROWS('FILTERED DATA'!$M$3:S132)),MATCH('FILTERED DATA'!I$2,DATABASE!$B$2:$AA$2,0))</f>
        <v>#NUM!</v>
      </c>
      <c r="J132" t="e">
        <f t="array" ref="J132">INDEX(DATABASE!$B$3:$Y$229,SMALL(IF(($B$3=DATABASE!$F$3:$F$228),MATCH(ROW(DATABASE!$F$3:$F$228),ROW(DATABASE!$F$3:$F$228),0)),ROWS('FILTERED DATA'!$M$3:T132)),MATCH('FILTERED DATA'!J$2,DATABASE!$B$2:$AA$2,0))</f>
        <v>#NUM!</v>
      </c>
      <c r="K132" t="e">
        <f t="array" ref="K132">INDEX(DATABASE!$B$3:$Y$229,SMALL(IF(($B$3=DATABASE!$F$3:$F$228),MATCH(ROW(DATABASE!$F$3:$F$228),ROW(DATABASE!$F$3:$F$228),0)),ROWS('FILTERED DATA'!$M$3:U132)),MATCH('FILTERED DATA'!K$2,DATABASE!$B$2:$AA$2,0))</f>
        <v>#NUM!</v>
      </c>
      <c r="L132" t="e">
        <f t="array" ref="L132">INDEX(DATABASE!$B$3:$Y$229,SMALL(IF(($B$3=DATABASE!$F$3:$F$228),MATCH(ROW(DATABASE!$F$3:$F$228),ROW(DATABASE!$F$3:$F$228),0)),ROWS('FILTERED DATA'!$M$3:V132)),MATCH('FILTERED DATA'!L$2,DATABASE!$B$2:$AA$2,0))</f>
        <v>#NUM!</v>
      </c>
      <c r="M132" t="e">
        <f t="array" ref="M132">INDEX(DATABASE!$B$3:$Y$229,SMALL(IF(($B$3=DATABASE!$F$3:$F$228),MATCH(ROW(DATABASE!$F$3:$F$228),ROW(DATABASE!$F$3:$F$228),0)),ROWS('FILTERED DATA'!$M$3:W132)),MATCH('FILTERED DATA'!M$2,DATABASE!$B$2:$AA$2,0))</f>
        <v>#NUM!</v>
      </c>
      <c r="N132" t="e">
        <f t="array" ref="N132">INDEX(DATABASE!$B$3:$Y$229,SMALL(IF(($B$3=DATABASE!$F$3:$F$228),MATCH(ROW(DATABASE!$F$3:$F$228),ROW(DATABASE!$F$3:$F$228),0)),ROWS('FILTERED DATA'!$M$3:X132)),MATCH('FILTERED DATA'!N$2,DATABASE!$B$2:$AA$2,0))</f>
        <v>#NUM!</v>
      </c>
      <c r="O132" t="e">
        <f t="array" ref="O132">INDEX(DATABASE!$B$3:$Y$229,SMALL(IF(($B$3=DATABASE!$F$3:$F$228),MATCH(ROW(DATABASE!$F$3:$F$228),ROW(DATABASE!$F$3:$F$228),0)),ROWS('FILTERED DATA'!$M$3:Y132)),MATCH('FILTERED DATA'!O$2,DATABASE!$B$2:$AA$2,0))</f>
        <v>#NUM!</v>
      </c>
      <c r="P132" t="e">
        <f t="array" ref="P132">INDEX(DATABASE!$B$3:$Y$229,SMALL(IF(($B$3=DATABASE!$F$3:$F$228),MATCH(ROW(DATABASE!$F$3:$F$228),ROW(DATABASE!$F$3:$F$228),0)),ROWS('FILTERED DATA'!$M$3:Z132)),MATCH('FILTERED DATA'!P$2,DATABASE!$B$2:$AA$2,0))</f>
        <v>#NUM!</v>
      </c>
      <c r="Q132" t="e">
        <f t="array" ref="Q132">INDEX(DATABASE!$B$3:$Y$229,SMALL(IF(($B$3=DATABASE!$F$3:$F$228),MATCH(ROW(DATABASE!$F$3:$F$228),ROW(DATABASE!$F$3:$F$228),0)),ROWS('FILTERED DATA'!$M$3:AA132)),MATCH('FILTERED DATA'!Q$2,DATABASE!$B$2:$AA$2,0))</f>
        <v>#NUM!</v>
      </c>
      <c r="R132" t="e">
        <f t="array" ref="R132">INDEX(DATABASE!$B$3:$Y$229,SMALL(IF(($B$3=DATABASE!$F$3:$F$228),MATCH(ROW(DATABASE!$F$3:$F$228),ROW(DATABASE!$F$3:$F$228),0)),ROWS('FILTERED DATA'!$M$3:AB132)),MATCH('FILTERED DATA'!R$2,DATABASE!$B$2:$AA$2,0))</f>
        <v>#NUM!</v>
      </c>
      <c r="S132" t="e">
        <f t="array" ref="S132">INDEX(DATABASE!$B$3:$Y$229,SMALL(IF(($B$3=DATABASE!$F$3:$F$228),MATCH(ROW(DATABASE!$F$3:$F$228),ROW(DATABASE!$F$3:$F$228),0)),ROWS('FILTERED DATA'!$M$3:AC132)),MATCH('FILTERED DATA'!S$2,DATABASE!$B$2:$AA$2,0))</f>
        <v>#NUM!</v>
      </c>
    </row>
    <row r="133" spans="3:19" x14ac:dyDescent="0.35">
      <c r="C133" t="e">
        <f t="array" ref="C133">INDEX(DATABASE!$B$3:$Y$229,SMALL(IF(($B$3=DATABASE!$F$3:$F$228),MATCH(ROW(DATABASE!$F$3:$F$228),ROW(DATABASE!$F$3:$F$228),0)),ROWS('FILTERED DATA'!$M$3:M133)),MATCH('FILTERED DATA'!C$2,DATABASE!$B$2:$AA$2,0))</f>
        <v>#NUM!</v>
      </c>
      <c r="D133" t="str">
        <f t="array" ref="D133">INDEX(DATABASE!$B$3:$Y$229,SMALL(IF(($B$3=DATABASE!$F$3:$F$228),MATCH(ROW(DATABASE!$F$3:$F$228),ROW(DATABASE!$F$3:$F$228),0)),ROW('FILTERED DATA'!$M$3:N133)),MATCH('FILTERED DATA'!D$2,DATABASE!$B$2:$AA$2,0))</f>
        <v>NYEBA JACOB</v>
      </c>
      <c r="E133" t="str">
        <f t="array" ref="E133">INDEX(DATABASE!$B$3:$Y$229,SMALL(IF(($B$3=DATABASE!$F$3:$F$228),MATCH(ROW(DATABASE!$F$3:$F$228),ROW(DATABASE!$F$3:$F$228),0)),ROW('FILTERED DATA'!$M$3:O133)),MATCH('FILTERED DATA'!E$2,DATABASE!$B$2:$AA$2,0))</f>
        <v>SAKPDINJ189</v>
      </c>
      <c r="F133" t="e">
        <f t="array" ref="F133">INDEX(DATABASE!$B$3:$Y$229,SMALL(IF(($B$3=DATABASE!$F$3:$F$228),MATCH(ROW(DATABASE!$F$3:$F$228),ROW(DATABASE!$F$3:$F$228),0)),ROWS('FILTERED DATA'!$M$3:P133)),MATCH('FILTERED DATA'!F$2,DATABASE!$B$2:$AA$2,0))</f>
        <v>#NUM!</v>
      </c>
      <c r="G133" t="e">
        <f t="array" ref="G133">INDEX(DATABASE!$B$3:$Y$229,SMALL(IF(($B$3=DATABASE!$F$3:$F$228),MATCH(ROW(DATABASE!$F$3:$F$228),ROW(DATABASE!$F$3:$F$228),0)),ROWS('FILTERED DATA'!$M$3:Q133)),MATCH('FILTERED DATA'!G$2,DATABASE!$B$2:$AA$2,0))</f>
        <v>#NUM!</v>
      </c>
      <c r="H133" t="e">
        <f t="array" ref="H133">INDEX(DATABASE!$B$3:$Y$229,SMALL(IF(($B$3=DATABASE!$F$3:$F$228),MATCH(ROW(DATABASE!$F$3:$F$228),ROW(DATABASE!$F$3:$F$228),0)),ROWS('FILTERED DATA'!$M$3:R133)),MATCH('FILTERED DATA'!H$2,DATABASE!$B$2:$AA$2,0))</f>
        <v>#NUM!</v>
      </c>
      <c r="I133" t="e">
        <f t="array" ref="I133">INDEX(DATABASE!$B$3:$Y$229,SMALL(IF(($B$3=DATABASE!$F$3:$F$228),MATCH(ROW(DATABASE!$F$3:$F$228),ROW(DATABASE!$F$3:$F$228),0)),ROWS('FILTERED DATA'!$M$3:S133)),MATCH('FILTERED DATA'!I$2,DATABASE!$B$2:$AA$2,0))</f>
        <v>#NUM!</v>
      </c>
      <c r="J133" t="e">
        <f t="array" ref="J133">INDEX(DATABASE!$B$3:$Y$229,SMALL(IF(($B$3=DATABASE!$F$3:$F$228),MATCH(ROW(DATABASE!$F$3:$F$228),ROW(DATABASE!$F$3:$F$228),0)),ROWS('FILTERED DATA'!$M$3:T133)),MATCH('FILTERED DATA'!J$2,DATABASE!$B$2:$AA$2,0))</f>
        <v>#NUM!</v>
      </c>
      <c r="K133" t="e">
        <f t="array" ref="K133">INDEX(DATABASE!$B$3:$Y$229,SMALL(IF(($B$3=DATABASE!$F$3:$F$228),MATCH(ROW(DATABASE!$F$3:$F$228),ROW(DATABASE!$F$3:$F$228),0)),ROWS('FILTERED DATA'!$M$3:U133)),MATCH('FILTERED DATA'!K$2,DATABASE!$B$2:$AA$2,0))</f>
        <v>#NUM!</v>
      </c>
      <c r="L133" t="e">
        <f t="array" ref="L133">INDEX(DATABASE!$B$3:$Y$229,SMALL(IF(($B$3=DATABASE!$F$3:$F$228),MATCH(ROW(DATABASE!$F$3:$F$228),ROW(DATABASE!$F$3:$F$228),0)),ROWS('FILTERED DATA'!$M$3:V133)),MATCH('FILTERED DATA'!L$2,DATABASE!$B$2:$AA$2,0))</f>
        <v>#NUM!</v>
      </c>
      <c r="M133" t="e">
        <f t="array" ref="M133">INDEX(DATABASE!$B$3:$Y$229,SMALL(IF(($B$3=DATABASE!$F$3:$F$228),MATCH(ROW(DATABASE!$F$3:$F$228),ROW(DATABASE!$F$3:$F$228),0)),ROWS('FILTERED DATA'!$M$3:W133)),MATCH('FILTERED DATA'!M$2,DATABASE!$B$2:$AA$2,0))</f>
        <v>#NUM!</v>
      </c>
      <c r="N133" t="e">
        <f t="array" ref="N133">INDEX(DATABASE!$B$3:$Y$229,SMALL(IF(($B$3=DATABASE!$F$3:$F$228),MATCH(ROW(DATABASE!$F$3:$F$228),ROW(DATABASE!$F$3:$F$228),0)),ROWS('FILTERED DATA'!$M$3:X133)),MATCH('FILTERED DATA'!N$2,DATABASE!$B$2:$AA$2,0))</f>
        <v>#NUM!</v>
      </c>
      <c r="O133" t="e">
        <f t="array" ref="O133">INDEX(DATABASE!$B$3:$Y$229,SMALL(IF(($B$3=DATABASE!$F$3:$F$228),MATCH(ROW(DATABASE!$F$3:$F$228),ROW(DATABASE!$F$3:$F$228),0)),ROWS('FILTERED DATA'!$M$3:Y133)),MATCH('FILTERED DATA'!O$2,DATABASE!$B$2:$AA$2,0))</f>
        <v>#NUM!</v>
      </c>
      <c r="P133" t="e">
        <f t="array" ref="P133">INDEX(DATABASE!$B$3:$Y$229,SMALL(IF(($B$3=DATABASE!$F$3:$F$228),MATCH(ROW(DATABASE!$F$3:$F$228),ROW(DATABASE!$F$3:$F$228),0)),ROWS('FILTERED DATA'!$M$3:Z133)),MATCH('FILTERED DATA'!P$2,DATABASE!$B$2:$AA$2,0))</f>
        <v>#NUM!</v>
      </c>
      <c r="Q133" t="e">
        <f t="array" ref="Q133">INDEX(DATABASE!$B$3:$Y$229,SMALL(IF(($B$3=DATABASE!$F$3:$F$228),MATCH(ROW(DATABASE!$F$3:$F$228),ROW(DATABASE!$F$3:$F$228),0)),ROWS('FILTERED DATA'!$M$3:AA133)),MATCH('FILTERED DATA'!Q$2,DATABASE!$B$2:$AA$2,0))</f>
        <v>#NUM!</v>
      </c>
      <c r="R133" t="e">
        <f t="array" ref="R133">INDEX(DATABASE!$B$3:$Y$229,SMALL(IF(($B$3=DATABASE!$F$3:$F$228),MATCH(ROW(DATABASE!$F$3:$F$228),ROW(DATABASE!$F$3:$F$228),0)),ROWS('FILTERED DATA'!$M$3:AB133)),MATCH('FILTERED DATA'!R$2,DATABASE!$B$2:$AA$2,0))</f>
        <v>#NUM!</v>
      </c>
      <c r="S133" t="e">
        <f t="array" ref="S133">INDEX(DATABASE!$B$3:$Y$229,SMALL(IF(($B$3=DATABASE!$F$3:$F$228),MATCH(ROW(DATABASE!$F$3:$F$228),ROW(DATABASE!$F$3:$F$228),0)),ROWS('FILTERED DATA'!$M$3:AC133)),MATCH('FILTERED DATA'!S$2,DATABASE!$B$2:$AA$2,0))</f>
        <v>#NUM!</v>
      </c>
    </row>
    <row r="134" spans="3:19" x14ac:dyDescent="0.35">
      <c r="C134" t="e">
        <f t="array" ref="C134">INDEX(DATABASE!$B$3:$Y$229,SMALL(IF(($B$3=DATABASE!$F$3:$F$228),MATCH(ROW(DATABASE!$F$3:$F$228),ROW(DATABASE!$F$3:$F$228),0)),ROWS('FILTERED DATA'!$M$3:M134)),MATCH('FILTERED DATA'!C$2,DATABASE!$B$2:$AA$2,0))</f>
        <v>#NUM!</v>
      </c>
      <c r="D134" t="str">
        <f t="array" ref="D134">INDEX(DATABASE!$B$3:$Y$229,SMALL(IF(($B$3=DATABASE!$F$3:$F$228),MATCH(ROW(DATABASE!$F$3:$F$228),ROW(DATABASE!$F$3:$F$228),0)),ROW('FILTERED DATA'!$M$3:N134)),MATCH('FILTERED DATA'!D$2,DATABASE!$B$2:$AA$2,0))</f>
        <v>NYEBA JACOB</v>
      </c>
      <c r="E134" t="str">
        <f t="array" ref="E134">INDEX(DATABASE!$B$3:$Y$229,SMALL(IF(($B$3=DATABASE!$F$3:$F$228),MATCH(ROW(DATABASE!$F$3:$F$228),ROW(DATABASE!$F$3:$F$228),0)),ROW('FILTERED DATA'!$M$3:O134)),MATCH('FILTERED DATA'!E$2,DATABASE!$B$2:$AA$2,0))</f>
        <v>SAKPDINJ189</v>
      </c>
      <c r="F134" t="e">
        <f t="array" ref="F134">INDEX(DATABASE!$B$3:$Y$229,SMALL(IF(($B$3=DATABASE!$F$3:$F$228),MATCH(ROW(DATABASE!$F$3:$F$228),ROW(DATABASE!$F$3:$F$228),0)),ROWS('FILTERED DATA'!$M$3:P134)),MATCH('FILTERED DATA'!F$2,DATABASE!$B$2:$AA$2,0))</f>
        <v>#NUM!</v>
      </c>
      <c r="G134" t="e">
        <f t="array" ref="G134">INDEX(DATABASE!$B$3:$Y$229,SMALL(IF(($B$3=DATABASE!$F$3:$F$228),MATCH(ROW(DATABASE!$F$3:$F$228),ROW(DATABASE!$F$3:$F$228),0)),ROWS('FILTERED DATA'!$M$3:Q134)),MATCH('FILTERED DATA'!G$2,DATABASE!$B$2:$AA$2,0))</f>
        <v>#NUM!</v>
      </c>
      <c r="H134" t="e">
        <f t="array" ref="H134">INDEX(DATABASE!$B$3:$Y$229,SMALL(IF(($B$3=DATABASE!$F$3:$F$228),MATCH(ROW(DATABASE!$F$3:$F$228),ROW(DATABASE!$F$3:$F$228),0)),ROWS('FILTERED DATA'!$M$3:R134)),MATCH('FILTERED DATA'!H$2,DATABASE!$B$2:$AA$2,0))</f>
        <v>#NUM!</v>
      </c>
      <c r="I134" t="e">
        <f t="array" ref="I134">INDEX(DATABASE!$B$3:$Y$229,SMALL(IF(($B$3=DATABASE!$F$3:$F$228),MATCH(ROW(DATABASE!$F$3:$F$228),ROW(DATABASE!$F$3:$F$228),0)),ROWS('FILTERED DATA'!$M$3:S134)),MATCH('FILTERED DATA'!I$2,DATABASE!$B$2:$AA$2,0))</f>
        <v>#NUM!</v>
      </c>
      <c r="J134" t="e">
        <f t="array" ref="J134">INDEX(DATABASE!$B$3:$Y$229,SMALL(IF(($B$3=DATABASE!$F$3:$F$228),MATCH(ROW(DATABASE!$F$3:$F$228),ROW(DATABASE!$F$3:$F$228),0)),ROWS('FILTERED DATA'!$M$3:T134)),MATCH('FILTERED DATA'!J$2,DATABASE!$B$2:$AA$2,0))</f>
        <v>#NUM!</v>
      </c>
      <c r="K134" t="e">
        <f t="array" ref="K134">INDEX(DATABASE!$B$3:$Y$229,SMALL(IF(($B$3=DATABASE!$F$3:$F$228),MATCH(ROW(DATABASE!$F$3:$F$228),ROW(DATABASE!$F$3:$F$228),0)),ROWS('FILTERED DATA'!$M$3:U134)),MATCH('FILTERED DATA'!K$2,DATABASE!$B$2:$AA$2,0))</f>
        <v>#NUM!</v>
      </c>
      <c r="L134" t="e">
        <f t="array" ref="L134">INDEX(DATABASE!$B$3:$Y$229,SMALL(IF(($B$3=DATABASE!$F$3:$F$228),MATCH(ROW(DATABASE!$F$3:$F$228),ROW(DATABASE!$F$3:$F$228),0)),ROWS('FILTERED DATA'!$M$3:V134)),MATCH('FILTERED DATA'!L$2,DATABASE!$B$2:$AA$2,0))</f>
        <v>#NUM!</v>
      </c>
      <c r="M134" t="e">
        <f t="array" ref="M134">INDEX(DATABASE!$B$3:$Y$229,SMALL(IF(($B$3=DATABASE!$F$3:$F$228),MATCH(ROW(DATABASE!$F$3:$F$228),ROW(DATABASE!$F$3:$F$228),0)),ROWS('FILTERED DATA'!$M$3:W134)),MATCH('FILTERED DATA'!M$2,DATABASE!$B$2:$AA$2,0))</f>
        <v>#NUM!</v>
      </c>
      <c r="N134" t="e">
        <f t="array" ref="N134">INDEX(DATABASE!$B$3:$Y$229,SMALL(IF(($B$3=DATABASE!$F$3:$F$228),MATCH(ROW(DATABASE!$F$3:$F$228),ROW(DATABASE!$F$3:$F$228),0)),ROWS('FILTERED DATA'!$M$3:X134)),MATCH('FILTERED DATA'!N$2,DATABASE!$B$2:$AA$2,0))</f>
        <v>#NUM!</v>
      </c>
      <c r="O134" t="e">
        <f t="array" ref="O134">INDEX(DATABASE!$B$3:$Y$229,SMALL(IF(($B$3=DATABASE!$F$3:$F$228),MATCH(ROW(DATABASE!$F$3:$F$228),ROW(DATABASE!$F$3:$F$228),0)),ROWS('FILTERED DATA'!$M$3:Y134)),MATCH('FILTERED DATA'!O$2,DATABASE!$B$2:$AA$2,0))</f>
        <v>#NUM!</v>
      </c>
      <c r="P134" t="e">
        <f t="array" ref="P134">INDEX(DATABASE!$B$3:$Y$229,SMALL(IF(($B$3=DATABASE!$F$3:$F$228),MATCH(ROW(DATABASE!$F$3:$F$228),ROW(DATABASE!$F$3:$F$228),0)),ROWS('FILTERED DATA'!$M$3:Z134)),MATCH('FILTERED DATA'!P$2,DATABASE!$B$2:$AA$2,0))</f>
        <v>#NUM!</v>
      </c>
      <c r="Q134" t="e">
        <f t="array" ref="Q134">INDEX(DATABASE!$B$3:$Y$229,SMALL(IF(($B$3=DATABASE!$F$3:$F$228),MATCH(ROW(DATABASE!$F$3:$F$228),ROW(DATABASE!$F$3:$F$228),0)),ROWS('FILTERED DATA'!$M$3:AA134)),MATCH('FILTERED DATA'!Q$2,DATABASE!$B$2:$AA$2,0))</f>
        <v>#NUM!</v>
      </c>
      <c r="R134" t="e">
        <f t="array" ref="R134">INDEX(DATABASE!$B$3:$Y$229,SMALL(IF(($B$3=DATABASE!$F$3:$F$228),MATCH(ROW(DATABASE!$F$3:$F$228),ROW(DATABASE!$F$3:$F$228),0)),ROWS('FILTERED DATA'!$M$3:AB134)),MATCH('FILTERED DATA'!R$2,DATABASE!$B$2:$AA$2,0))</f>
        <v>#NUM!</v>
      </c>
      <c r="S134" t="e">
        <f t="array" ref="S134">INDEX(DATABASE!$B$3:$Y$229,SMALL(IF(($B$3=DATABASE!$F$3:$F$228),MATCH(ROW(DATABASE!$F$3:$F$228),ROW(DATABASE!$F$3:$F$228),0)),ROWS('FILTERED DATA'!$M$3:AC134)),MATCH('FILTERED DATA'!S$2,DATABASE!$B$2:$AA$2,0))</f>
        <v>#NUM!</v>
      </c>
    </row>
    <row r="135" spans="3:19" x14ac:dyDescent="0.35">
      <c r="C135" t="e">
        <f t="array" ref="C135">INDEX(DATABASE!$B$3:$Y$229,SMALL(IF(($B$3=DATABASE!$F$3:$F$228),MATCH(ROW(DATABASE!$F$3:$F$228),ROW(DATABASE!$F$3:$F$228),0)),ROWS('FILTERED DATA'!$M$3:M135)),MATCH('FILTERED DATA'!C$2,DATABASE!$B$2:$AA$2,0))</f>
        <v>#NUM!</v>
      </c>
      <c r="D135" t="str">
        <f t="array" ref="D135">INDEX(DATABASE!$B$3:$Y$229,SMALL(IF(($B$3=DATABASE!$F$3:$F$228),MATCH(ROW(DATABASE!$F$3:$F$228),ROW(DATABASE!$F$3:$F$228),0)),ROW('FILTERED DATA'!$M$3:N135)),MATCH('FILTERED DATA'!D$2,DATABASE!$B$2:$AA$2,0))</f>
        <v>NYEBA JACOB</v>
      </c>
      <c r="E135" t="str">
        <f t="array" ref="E135">INDEX(DATABASE!$B$3:$Y$229,SMALL(IF(($B$3=DATABASE!$F$3:$F$228),MATCH(ROW(DATABASE!$F$3:$F$228),ROW(DATABASE!$F$3:$F$228),0)),ROW('FILTERED DATA'!$M$3:O135)),MATCH('FILTERED DATA'!E$2,DATABASE!$B$2:$AA$2,0))</f>
        <v>SAKPDINJ189</v>
      </c>
      <c r="F135" t="e">
        <f t="array" ref="F135">INDEX(DATABASE!$B$3:$Y$229,SMALL(IF(($B$3=DATABASE!$F$3:$F$228),MATCH(ROW(DATABASE!$F$3:$F$228),ROW(DATABASE!$F$3:$F$228),0)),ROWS('FILTERED DATA'!$M$3:P135)),MATCH('FILTERED DATA'!F$2,DATABASE!$B$2:$AA$2,0))</f>
        <v>#NUM!</v>
      </c>
      <c r="G135" t="e">
        <f t="array" ref="G135">INDEX(DATABASE!$B$3:$Y$229,SMALL(IF(($B$3=DATABASE!$F$3:$F$228),MATCH(ROW(DATABASE!$F$3:$F$228),ROW(DATABASE!$F$3:$F$228),0)),ROWS('FILTERED DATA'!$M$3:Q135)),MATCH('FILTERED DATA'!G$2,DATABASE!$B$2:$AA$2,0))</f>
        <v>#NUM!</v>
      </c>
      <c r="H135" t="e">
        <f t="array" ref="H135">INDEX(DATABASE!$B$3:$Y$229,SMALL(IF(($B$3=DATABASE!$F$3:$F$228),MATCH(ROW(DATABASE!$F$3:$F$228),ROW(DATABASE!$F$3:$F$228),0)),ROWS('FILTERED DATA'!$M$3:R135)),MATCH('FILTERED DATA'!H$2,DATABASE!$B$2:$AA$2,0))</f>
        <v>#NUM!</v>
      </c>
      <c r="I135" t="e">
        <f t="array" ref="I135">INDEX(DATABASE!$B$3:$Y$229,SMALL(IF(($B$3=DATABASE!$F$3:$F$228),MATCH(ROW(DATABASE!$F$3:$F$228),ROW(DATABASE!$F$3:$F$228),0)),ROWS('FILTERED DATA'!$M$3:S135)),MATCH('FILTERED DATA'!I$2,DATABASE!$B$2:$AA$2,0))</f>
        <v>#NUM!</v>
      </c>
      <c r="J135" t="e">
        <f t="array" ref="J135">INDEX(DATABASE!$B$3:$Y$229,SMALL(IF(($B$3=DATABASE!$F$3:$F$228),MATCH(ROW(DATABASE!$F$3:$F$228),ROW(DATABASE!$F$3:$F$228),0)),ROWS('FILTERED DATA'!$M$3:T135)),MATCH('FILTERED DATA'!J$2,DATABASE!$B$2:$AA$2,0))</f>
        <v>#NUM!</v>
      </c>
      <c r="K135" t="e">
        <f t="array" ref="K135">INDEX(DATABASE!$B$3:$Y$229,SMALL(IF(($B$3=DATABASE!$F$3:$F$228),MATCH(ROW(DATABASE!$F$3:$F$228),ROW(DATABASE!$F$3:$F$228),0)),ROWS('FILTERED DATA'!$M$3:U135)),MATCH('FILTERED DATA'!K$2,DATABASE!$B$2:$AA$2,0))</f>
        <v>#NUM!</v>
      </c>
      <c r="L135" t="e">
        <f t="array" ref="L135">INDEX(DATABASE!$B$3:$Y$229,SMALL(IF(($B$3=DATABASE!$F$3:$F$228),MATCH(ROW(DATABASE!$F$3:$F$228),ROW(DATABASE!$F$3:$F$228),0)),ROWS('FILTERED DATA'!$M$3:V135)),MATCH('FILTERED DATA'!L$2,DATABASE!$B$2:$AA$2,0))</f>
        <v>#NUM!</v>
      </c>
      <c r="M135" t="e">
        <f t="array" ref="M135">INDEX(DATABASE!$B$3:$Y$229,SMALL(IF(($B$3=DATABASE!$F$3:$F$228),MATCH(ROW(DATABASE!$F$3:$F$228),ROW(DATABASE!$F$3:$F$228),0)),ROWS('FILTERED DATA'!$M$3:W135)),MATCH('FILTERED DATA'!M$2,DATABASE!$B$2:$AA$2,0))</f>
        <v>#NUM!</v>
      </c>
      <c r="N135" t="e">
        <f t="array" ref="N135">INDEX(DATABASE!$B$3:$Y$229,SMALL(IF(($B$3=DATABASE!$F$3:$F$228),MATCH(ROW(DATABASE!$F$3:$F$228),ROW(DATABASE!$F$3:$F$228),0)),ROWS('FILTERED DATA'!$M$3:X135)),MATCH('FILTERED DATA'!N$2,DATABASE!$B$2:$AA$2,0))</f>
        <v>#NUM!</v>
      </c>
      <c r="O135" t="e">
        <f t="array" ref="O135">INDEX(DATABASE!$B$3:$Y$229,SMALL(IF(($B$3=DATABASE!$F$3:$F$228),MATCH(ROW(DATABASE!$F$3:$F$228),ROW(DATABASE!$F$3:$F$228),0)),ROWS('FILTERED DATA'!$M$3:Y135)),MATCH('FILTERED DATA'!O$2,DATABASE!$B$2:$AA$2,0))</f>
        <v>#NUM!</v>
      </c>
      <c r="P135" t="e">
        <f t="array" ref="P135">INDEX(DATABASE!$B$3:$Y$229,SMALL(IF(($B$3=DATABASE!$F$3:$F$228),MATCH(ROW(DATABASE!$F$3:$F$228),ROW(DATABASE!$F$3:$F$228),0)),ROWS('FILTERED DATA'!$M$3:Z135)),MATCH('FILTERED DATA'!P$2,DATABASE!$B$2:$AA$2,0))</f>
        <v>#NUM!</v>
      </c>
      <c r="Q135" t="e">
        <f t="array" ref="Q135">INDEX(DATABASE!$B$3:$Y$229,SMALL(IF(($B$3=DATABASE!$F$3:$F$228),MATCH(ROW(DATABASE!$F$3:$F$228),ROW(DATABASE!$F$3:$F$228),0)),ROWS('FILTERED DATA'!$M$3:AA135)),MATCH('FILTERED DATA'!Q$2,DATABASE!$B$2:$AA$2,0))</f>
        <v>#NUM!</v>
      </c>
      <c r="R135" t="e">
        <f t="array" ref="R135">INDEX(DATABASE!$B$3:$Y$229,SMALL(IF(($B$3=DATABASE!$F$3:$F$228),MATCH(ROW(DATABASE!$F$3:$F$228),ROW(DATABASE!$F$3:$F$228),0)),ROWS('FILTERED DATA'!$M$3:AB135)),MATCH('FILTERED DATA'!R$2,DATABASE!$B$2:$AA$2,0))</f>
        <v>#NUM!</v>
      </c>
      <c r="S135" t="e">
        <f t="array" ref="S135">INDEX(DATABASE!$B$3:$Y$229,SMALL(IF(($B$3=DATABASE!$F$3:$F$228),MATCH(ROW(DATABASE!$F$3:$F$228),ROW(DATABASE!$F$3:$F$228),0)),ROWS('FILTERED DATA'!$M$3:AC135)),MATCH('FILTERED DATA'!S$2,DATABASE!$B$2:$AA$2,0))</f>
        <v>#NUM!</v>
      </c>
    </row>
    <row r="136" spans="3:19" x14ac:dyDescent="0.35">
      <c r="C136" t="e">
        <f t="array" ref="C136">INDEX(DATABASE!$B$3:$Y$229,SMALL(IF(($B$3=DATABASE!$F$3:$F$228),MATCH(ROW(DATABASE!$F$3:$F$228),ROW(DATABASE!$F$3:$F$228),0)),ROWS('FILTERED DATA'!$M$3:M136)),MATCH('FILTERED DATA'!C$2,DATABASE!$B$2:$AA$2,0))</f>
        <v>#NUM!</v>
      </c>
      <c r="D136" t="str">
        <f t="array" ref="D136">INDEX(DATABASE!$B$3:$Y$229,SMALL(IF(($B$3=DATABASE!$F$3:$F$228),MATCH(ROW(DATABASE!$F$3:$F$228),ROW(DATABASE!$F$3:$F$228),0)),ROW('FILTERED DATA'!$M$3:N136)),MATCH('FILTERED DATA'!D$2,DATABASE!$B$2:$AA$2,0))</f>
        <v>NYEBA JACOB</v>
      </c>
      <c r="E136" t="str">
        <f t="array" ref="E136">INDEX(DATABASE!$B$3:$Y$229,SMALL(IF(($B$3=DATABASE!$F$3:$F$228),MATCH(ROW(DATABASE!$F$3:$F$228),ROW(DATABASE!$F$3:$F$228),0)),ROW('FILTERED DATA'!$M$3:O136)),MATCH('FILTERED DATA'!E$2,DATABASE!$B$2:$AA$2,0))</f>
        <v>SAKPDINJ189</v>
      </c>
      <c r="F136" t="e">
        <f t="array" ref="F136">INDEX(DATABASE!$B$3:$Y$229,SMALL(IF(($B$3=DATABASE!$F$3:$F$228),MATCH(ROW(DATABASE!$F$3:$F$228),ROW(DATABASE!$F$3:$F$228),0)),ROWS('FILTERED DATA'!$M$3:P136)),MATCH('FILTERED DATA'!F$2,DATABASE!$B$2:$AA$2,0))</f>
        <v>#NUM!</v>
      </c>
      <c r="G136" t="e">
        <f t="array" ref="G136">INDEX(DATABASE!$B$3:$Y$229,SMALL(IF(($B$3=DATABASE!$F$3:$F$228),MATCH(ROW(DATABASE!$F$3:$F$228),ROW(DATABASE!$F$3:$F$228),0)),ROWS('FILTERED DATA'!$M$3:Q136)),MATCH('FILTERED DATA'!G$2,DATABASE!$B$2:$AA$2,0))</f>
        <v>#NUM!</v>
      </c>
      <c r="H136" t="e">
        <f t="array" ref="H136">INDEX(DATABASE!$B$3:$Y$229,SMALL(IF(($B$3=DATABASE!$F$3:$F$228),MATCH(ROW(DATABASE!$F$3:$F$228),ROW(DATABASE!$F$3:$F$228),0)),ROWS('FILTERED DATA'!$M$3:R136)),MATCH('FILTERED DATA'!H$2,DATABASE!$B$2:$AA$2,0))</f>
        <v>#NUM!</v>
      </c>
      <c r="I136" t="e">
        <f t="array" ref="I136">INDEX(DATABASE!$B$3:$Y$229,SMALL(IF(($B$3=DATABASE!$F$3:$F$228),MATCH(ROW(DATABASE!$F$3:$F$228),ROW(DATABASE!$F$3:$F$228),0)),ROWS('FILTERED DATA'!$M$3:S136)),MATCH('FILTERED DATA'!I$2,DATABASE!$B$2:$AA$2,0))</f>
        <v>#NUM!</v>
      </c>
      <c r="J136" t="e">
        <f t="array" ref="J136">INDEX(DATABASE!$B$3:$Y$229,SMALL(IF(($B$3=DATABASE!$F$3:$F$228),MATCH(ROW(DATABASE!$F$3:$F$228),ROW(DATABASE!$F$3:$F$228),0)),ROWS('FILTERED DATA'!$M$3:T136)),MATCH('FILTERED DATA'!J$2,DATABASE!$B$2:$AA$2,0))</f>
        <v>#NUM!</v>
      </c>
      <c r="K136" t="e">
        <f t="array" ref="K136">INDEX(DATABASE!$B$3:$Y$229,SMALL(IF(($B$3=DATABASE!$F$3:$F$228),MATCH(ROW(DATABASE!$F$3:$F$228),ROW(DATABASE!$F$3:$F$228),0)),ROWS('FILTERED DATA'!$M$3:U136)),MATCH('FILTERED DATA'!K$2,DATABASE!$B$2:$AA$2,0))</f>
        <v>#NUM!</v>
      </c>
      <c r="L136" t="e">
        <f t="array" ref="L136">INDEX(DATABASE!$B$3:$Y$229,SMALL(IF(($B$3=DATABASE!$F$3:$F$228),MATCH(ROW(DATABASE!$F$3:$F$228),ROW(DATABASE!$F$3:$F$228),0)),ROWS('FILTERED DATA'!$M$3:V136)),MATCH('FILTERED DATA'!L$2,DATABASE!$B$2:$AA$2,0))</f>
        <v>#NUM!</v>
      </c>
      <c r="M136" t="e">
        <f t="array" ref="M136">INDEX(DATABASE!$B$3:$Y$229,SMALL(IF(($B$3=DATABASE!$F$3:$F$228),MATCH(ROW(DATABASE!$F$3:$F$228),ROW(DATABASE!$F$3:$F$228),0)),ROWS('FILTERED DATA'!$M$3:W136)),MATCH('FILTERED DATA'!M$2,DATABASE!$B$2:$AA$2,0))</f>
        <v>#NUM!</v>
      </c>
      <c r="N136" t="e">
        <f t="array" ref="N136">INDEX(DATABASE!$B$3:$Y$229,SMALL(IF(($B$3=DATABASE!$F$3:$F$228),MATCH(ROW(DATABASE!$F$3:$F$228),ROW(DATABASE!$F$3:$F$228),0)),ROWS('FILTERED DATA'!$M$3:X136)),MATCH('FILTERED DATA'!N$2,DATABASE!$B$2:$AA$2,0))</f>
        <v>#NUM!</v>
      </c>
      <c r="O136" t="e">
        <f t="array" ref="O136">INDEX(DATABASE!$B$3:$Y$229,SMALL(IF(($B$3=DATABASE!$F$3:$F$228),MATCH(ROW(DATABASE!$F$3:$F$228),ROW(DATABASE!$F$3:$F$228),0)),ROWS('FILTERED DATA'!$M$3:Y136)),MATCH('FILTERED DATA'!O$2,DATABASE!$B$2:$AA$2,0))</f>
        <v>#NUM!</v>
      </c>
      <c r="P136" t="e">
        <f t="array" ref="P136">INDEX(DATABASE!$B$3:$Y$229,SMALL(IF(($B$3=DATABASE!$F$3:$F$228),MATCH(ROW(DATABASE!$F$3:$F$228),ROW(DATABASE!$F$3:$F$228),0)),ROWS('FILTERED DATA'!$M$3:Z136)),MATCH('FILTERED DATA'!P$2,DATABASE!$B$2:$AA$2,0))</f>
        <v>#NUM!</v>
      </c>
      <c r="Q136" t="e">
        <f t="array" ref="Q136">INDEX(DATABASE!$B$3:$Y$229,SMALL(IF(($B$3=DATABASE!$F$3:$F$228),MATCH(ROW(DATABASE!$F$3:$F$228),ROW(DATABASE!$F$3:$F$228),0)),ROWS('FILTERED DATA'!$M$3:AA136)),MATCH('FILTERED DATA'!Q$2,DATABASE!$B$2:$AA$2,0))</f>
        <v>#NUM!</v>
      </c>
      <c r="R136" t="e">
        <f t="array" ref="R136">INDEX(DATABASE!$B$3:$Y$229,SMALL(IF(($B$3=DATABASE!$F$3:$F$228),MATCH(ROW(DATABASE!$F$3:$F$228),ROW(DATABASE!$F$3:$F$228),0)),ROWS('FILTERED DATA'!$M$3:AB136)),MATCH('FILTERED DATA'!R$2,DATABASE!$B$2:$AA$2,0))</f>
        <v>#NUM!</v>
      </c>
      <c r="S136" t="e">
        <f t="array" ref="S136">INDEX(DATABASE!$B$3:$Y$229,SMALL(IF(($B$3=DATABASE!$F$3:$F$228),MATCH(ROW(DATABASE!$F$3:$F$228),ROW(DATABASE!$F$3:$F$228),0)),ROWS('FILTERED DATA'!$M$3:AC136)),MATCH('FILTERED DATA'!S$2,DATABASE!$B$2:$AA$2,0))</f>
        <v>#NUM!</v>
      </c>
    </row>
    <row r="137" spans="3:19" x14ac:dyDescent="0.35">
      <c r="C137" t="e">
        <f t="array" ref="C137">INDEX(DATABASE!$B$3:$Y$229,SMALL(IF(($B$3=DATABASE!$F$3:$F$228),MATCH(ROW(DATABASE!$F$3:$F$228),ROW(DATABASE!$F$3:$F$228),0)),ROWS('FILTERED DATA'!$M$3:M137)),MATCH('FILTERED DATA'!C$2,DATABASE!$B$2:$AA$2,0))</f>
        <v>#NUM!</v>
      </c>
      <c r="D137" t="str">
        <f t="array" ref="D137">INDEX(DATABASE!$B$3:$Y$229,SMALL(IF(($B$3=DATABASE!$F$3:$F$228),MATCH(ROW(DATABASE!$F$3:$F$228),ROW(DATABASE!$F$3:$F$228),0)),ROW('FILTERED DATA'!$M$3:N137)),MATCH('FILTERED DATA'!D$2,DATABASE!$B$2:$AA$2,0))</f>
        <v>NYEBA JACOB</v>
      </c>
      <c r="E137" t="str">
        <f t="array" ref="E137">INDEX(DATABASE!$B$3:$Y$229,SMALL(IF(($B$3=DATABASE!$F$3:$F$228),MATCH(ROW(DATABASE!$F$3:$F$228),ROW(DATABASE!$F$3:$F$228),0)),ROW('FILTERED DATA'!$M$3:O137)),MATCH('FILTERED DATA'!E$2,DATABASE!$B$2:$AA$2,0))</f>
        <v>SAKPDINJ189</v>
      </c>
      <c r="F137" t="e">
        <f t="array" ref="F137">INDEX(DATABASE!$B$3:$Y$229,SMALL(IF(($B$3=DATABASE!$F$3:$F$228),MATCH(ROW(DATABASE!$F$3:$F$228),ROW(DATABASE!$F$3:$F$228),0)),ROWS('FILTERED DATA'!$M$3:P137)),MATCH('FILTERED DATA'!F$2,DATABASE!$B$2:$AA$2,0))</f>
        <v>#NUM!</v>
      </c>
      <c r="G137" t="e">
        <f t="array" ref="G137">INDEX(DATABASE!$B$3:$Y$229,SMALL(IF(($B$3=DATABASE!$F$3:$F$228),MATCH(ROW(DATABASE!$F$3:$F$228),ROW(DATABASE!$F$3:$F$228),0)),ROWS('FILTERED DATA'!$M$3:Q137)),MATCH('FILTERED DATA'!G$2,DATABASE!$B$2:$AA$2,0))</f>
        <v>#NUM!</v>
      </c>
      <c r="H137" t="e">
        <f t="array" ref="H137">INDEX(DATABASE!$B$3:$Y$229,SMALL(IF(($B$3=DATABASE!$F$3:$F$228),MATCH(ROW(DATABASE!$F$3:$F$228),ROW(DATABASE!$F$3:$F$228),0)),ROWS('FILTERED DATA'!$M$3:R137)),MATCH('FILTERED DATA'!H$2,DATABASE!$B$2:$AA$2,0))</f>
        <v>#NUM!</v>
      </c>
      <c r="I137" t="e">
        <f t="array" ref="I137">INDEX(DATABASE!$B$3:$Y$229,SMALL(IF(($B$3=DATABASE!$F$3:$F$228),MATCH(ROW(DATABASE!$F$3:$F$228),ROW(DATABASE!$F$3:$F$228),0)),ROWS('FILTERED DATA'!$M$3:S137)),MATCH('FILTERED DATA'!I$2,DATABASE!$B$2:$AA$2,0))</f>
        <v>#NUM!</v>
      </c>
      <c r="J137" t="e">
        <f t="array" ref="J137">INDEX(DATABASE!$B$3:$Y$229,SMALL(IF(($B$3=DATABASE!$F$3:$F$228),MATCH(ROW(DATABASE!$F$3:$F$228),ROW(DATABASE!$F$3:$F$228),0)),ROWS('FILTERED DATA'!$M$3:T137)),MATCH('FILTERED DATA'!J$2,DATABASE!$B$2:$AA$2,0))</f>
        <v>#NUM!</v>
      </c>
      <c r="K137" t="e">
        <f t="array" ref="K137">INDEX(DATABASE!$B$3:$Y$229,SMALL(IF(($B$3=DATABASE!$F$3:$F$228),MATCH(ROW(DATABASE!$F$3:$F$228),ROW(DATABASE!$F$3:$F$228),0)),ROWS('FILTERED DATA'!$M$3:U137)),MATCH('FILTERED DATA'!K$2,DATABASE!$B$2:$AA$2,0))</f>
        <v>#NUM!</v>
      </c>
      <c r="L137" t="e">
        <f t="array" ref="L137">INDEX(DATABASE!$B$3:$Y$229,SMALL(IF(($B$3=DATABASE!$F$3:$F$228),MATCH(ROW(DATABASE!$F$3:$F$228),ROW(DATABASE!$F$3:$F$228),0)),ROWS('FILTERED DATA'!$M$3:V137)),MATCH('FILTERED DATA'!L$2,DATABASE!$B$2:$AA$2,0))</f>
        <v>#NUM!</v>
      </c>
      <c r="M137" t="e">
        <f t="array" ref="M137">INDEX(DATABASE!$B$3:$Y$229,SMALL(IF(($B$3=DATABASE!$F$3:$F$228),MATCH(ROW(DATABASE!$F$3:$F$228),ROW(DATABASE!$F$3:$F$228),0)),ROWS('FILTERED DATA'!$M$3:W137)),MATCH('FILTERED DATA'!M$2,DATABASE!$B$2:$AA$2,0))</f>
        <v>#NUM!</v>
      </c>
      <c r="N137" t="e">
        <f t="array" ref="N137">INDEX(DATABASE!$B$3:$Y$229,SMALL(IF(($B$3=DATABASE!$F$3:$F$228),MATCH(ROW(DATABASE!$F$3:$F$228),ROW(DATABASE!$F$3:$F$228),0)),ROWS('FILTERED DATA'!$M$3:X137)),MATCH('FILTERED DATA'!N$2,DATABASE!$B$2:$AA$2,0))</f>
        <v>#NUM!</v>
      </c>
      <c r="O137" t="e">
        <f t="array" ref="O137">INDEX(DATABASE!$B$3:$Y$229,SMALL(IF(($B$3=DATABASE!$F$3:$F$228),MATCH(ROW(DATABASE!$F$3:$F$228),ROW(DATABASE!$F$3:$F$228),0)),ROWS('FILTERED DATA'!$M$3:Y137)),MATCH('FILTERED DATA'!O$2,DATABASE!$B$2:$AA$2,0))</f>
        <v>#NUM!</v>
      </c>
      <c r="P137" t="e">
        <f t="array" ref="P137">INDEX(DATABASE!$B$3:$Y$229,SMALL(IF(($B$3=DATABASE!$F$3:$F$228),MATCH(ROW(DATABASE!$F$3:$F$228),ROW(DATABASE!$F$3:$F$228),0)),ROWS('FILTERED DATA'!$M$3:Z137)),MATCH('FILTERED DATA'!P$2,DATABASE!$B$2:$AA$2,0))</f>
        <v>#NUM!</v>
      </c>
      <c r="Q137" t="e">
        <f t="array" ref="Q137">INDEX(DATABASE!$B$3:$Y$229,SMALL(IF(($B$3=DATABASE!$F$3:$F$228),MATCH(ROW(DATABASE!$F$3:$F$228),ROW(DATABASE!$F$3:$F$228),0)),ROWS('FILTERED DATA'!$M$3:AA137)),MATCH('FILTERED DATA'!Q$2,DATABASE!$B$2:$AA$2,0))</f>
        <v>#NUM!</v>
      </c>
      <c r="R137" t="e">
        <f t="array" ref="R137">INDEX(DATABASE!$B$3:$Y$229,SMALL(IF(($B$3=DATABASE!$F$3:$F$228),MATCH(ROW(DATABASE!$F$3:$F$228),ROW(DATABASE!$F$3:$F$228),0)),ROWS('FILTERED DATA'!$M$3:AB137)),MATCH('FILTERED DATA'!R$2,DATABASE!$B$2:$AA$2,0))</f>
        <v>#NUM!</v>
      </c>
      <c r="S137" t="e">
        <f t="array" ref="S137">INDEX(DATABASE!$B$3:$Y$229,SMALL(IF(($B$3=DATABASE!$F$3:$F$228),MATCH(ROW(DATABASE!$F$3:$F$228),ROW(DATABASE!$F$3:$F$228),0)),ROWS('FILTERED DATA'!$M$3:AC137)),MATCH('FILTERED DATA'!S$2,DATABASE!$B$2:$AA$2,0))</f>
        <v>#NUM!</v>
      </c>
    </row>
    <row r="138" spans="3:19" x14ac:dyDescent="0.35">
      <c r="C138" t="e">
        <f t="array" ref="C138">INDEX(DATABASE!$B$3:$Y$229,SMALL(IF(($B$3=DATABASE!$F$3:$F$228),MATCH(ROW(DATABASE!$F$3:$F$228),ROW(DATABASE!$F$3:$F$228),0)),ROWS('FILTERED DATA'!$M$3:M138)),MATCH('FILTERED DATA'!C$2,DATABASE!$B$2:$AA$2,0))</f>
        <v>#NUM!</v>
      </c>
      <c r="D138" t="str">
        <f t="array" ref="D138">INDEX(DATABASE!$B$3:$Y$229,SMALL(IF(($B$3=DATABASE!$F$3:$F$228),MATCH(ROW(DATABASE!$F$3:$F$228),ROW(DATABASE!$F$3:$F$228),0)),ROW('FILTERED DATA'!$M$3:N138)),MATCH('FILTERED DATA'!D$2,DATABASE!$B$2:$AA$2,0))</f>
        <v>NYEBA JACOB</v>
      </c>
      <c r="E138" t="str">
        <f t="array" ref="E138">INDEX(DATABASE!$B$3:$Y$229,SMALL(IF(($B$3=DATABASE!$F$3:$F$228),MATCH(ROW(DATABASE!$F$3:$F$228),ROW(DATABASE!$F$3:$F$228),0)),ROW('FILTERED DATA'!$M$3:O138)),MATCH('FILTERED DATA'!E$2,DATABASE!$B$2:$AA$2,0))</f>
        <v>SAKPDINJ189</v>
      </c>
      <c r="F138" t="e">
        <f t="array" ref="F138">INDEX(DATABASE!$B$3:$Y$229,SMALL(IF(($B$3=DATABASE!$F$3:$F$228),MATCH(ROW(DATABASE!$F$3:$F$228),ROW(DATABASE!$F$3:$F$228),0)),ROWS('FILTERED DATA'!$M$3:P138)),MATCH('FILTERED DATA'!F$2,DATABASE!$B$2:$AA$2,0))</f>
        <v>#NUM!</v>
      </c>
      <c r="G138" t="e">
        <f t="array" ref="G138">INDEX(DATABASE!$B$3:$Y$229,SMALL(IF(($B$3=DATABASE!$F$3:$F$228),MATCH(ROW(DATABASE!$F$3:$F$228),ROW(DATABASE!$F$3:$F$228),0)),ROWS('FILTERED DATA'!$M$3:Q138)),MATCH('FILTERED DATA'!G$2,DATABASE!$B$2:$AA$2,0))</f>
        <v>#NUM!</v>
      </c>
      <c r="H138" t="e">
        <f t="array" ref="H138">INDEX(DATABASE!$B$3:$Y$229,SMALL(IF(($B$3=DATABASE!$F$3:$F$228),MATCH(ROW(DATABASE!$F$3:$F$228),ROW(DATABASE!$F$3:$F$228),0)),ROWS('FILTERED DATA'!$M$3:R138)),MATCH('FILTERED DATA'!H$2,DATABASE!$B$2:$AA$2,0))</f>
        <v>#NUM!</v>
      </c>
      <c r="I138" t="e">
        <f t="array" ref="I138">INDEX(DATABASE!$B$3:$Y$229,SMALL(IF(($B$3=DATABASE!$F$3:$F$228),MATCH(ROW(DATABASE!$F$3:$F$228),ROW(DATABASE!$F$3:$F$228),0)),ROWS('FILTERED DATA'!$M$3:S138)),MATCH('FILTERED DATA'!I$2,DATABASE!$B$2:$AA$2,0))</f>
        <v>#NUM!</v>
      </c>
      <c r="J138" t="e">
        <f t="array" ref="J138">INDEX(DATABASE!$B$3:$Y$229,SMALL(IF(($B$3=DATABASE!$F$3:$F$228),MATCH(ROW(DATABASE!$F$3:$F$228),ROW(DATABASE!$F$3:$F$228),0)),ROWS('FILTERED DATA'!$M$3:T138)),MATCH('FILTERED DATA'!J$2,DATABASE!$B$2:$AA$2,0))</f>
        <v>#NUM!</v>
      </c>
      <c r="K138" t="e">
        <f t="array" ref="K138">INDEX(DATABASE!$B$3:$Y$229,SMALL(IF(($B$3=DATABASE!$F$3:$F$228),MATCH(ROW(DATABASE!$F$3:$F$228),ROW(DATABASE!$F$3:$F$228),0)),ROWS('FILTERED DATA'!$M$3:U138)),MATCH('FILTERED DATA'!K$2,DATABASE!$B$2:$AA$2,0))</f>
        <v>#NUM!</v>
      </c>
      <c r="L138" t="e">
        <f t="array" ref="L138">INDEX(DATABASE!$B$3:$Y$229,SMALL(IF(($B$3=DATABASE!$F$3:$F$228),MATCH(ROW(DATABASE!$F$3:$F$228),ROW(DATABASE!$F$3:$F$228),0)),ROWS('FILTERED DATA'!$M$3:V138)),MATCH('FILTERED DATA'!L$2,DATABASE!$B$2:$AA$2,0))</f>
        <v>#NUM!</v>
      </c>
      <c r="M138" t="e">
        <f t="array" ref="M138">INDEX(DATABASE!$B$3:$Y$229,SMALL(IF(($B$3=DATABASE!$F$3:$F$228),MATCH(ROW(DATABASE!$F$3:$F$228),ROW(DATABASE!$F$3:$F$228),0)),ROWS('FILTERED DATA'!$M$3:W138)),MATCH('FILTERED DATA'!M$2,DATABASE!$B$2:$AA$2,0))</f>
        <v>#NUM!</v>
      </c>
      <c r="N138" t="e">
        <f t="array" ref="N138">INDEX(DATABASE!$B$3:$Y$229,SMALL(IF(($B$3=DATABASE!$F$3:$F$228),MATCH(ROW(DATABASE!$F$3:$F$228),ROW(DATABASE!$F$3:$F$228),0)),ROWS('FILTERED DATA'!$M$3:X138)),MATCH('FILTERED DATA'!N$2,DATABASE!$B$2:$AA$2,0))</f>
        <v>#NUM!</v>
      </c>
      <c r="O138" t="e">
        <f t="array" ref="O138">INDEX(DATABASE!$B$3:$Y$229,SMALL(IF(($B$3=DATABASE!$F$3:$F$228),MATCH(ROW(DATABASE!$F$3:$F$228),ROW(DATABASE!$F$3:$F$228),0)),ROWS('FILTERED DATA'!$M$3:Y138)),MATCH('FILTERED DATA'!O$2,DATABASE!$B$2:$AA$2,0))</f>
        <v>#NUM!</v>
      </c>
      <c r="P138" t="e">
        <f t="array" ref="P138">INDEX(DATABASE!$B$3:$Y$229,SMALL(IF(($B$3=DATABASE!$F$3:$F$228),MATCH(ROW(DATABASE!$F$3:$F$228),ROW(DATABASE!$F$3:$F$228),0)),ROWS('FILTERED DATA'!$M$3:Z138)),MATCH('FILTERED DATA'!P$2,DATABASE!$B$2:$AA$2,0))</f>
        <v>#NUM!</v>
      </c>
      <c r="Q138" t="e">
        <f t="array" ref="Q138">INDEX(DATABASE!$B$3:$Y$229,SMALL(IF(($B$3=DATABASE!$F$3:$F$228),MATCH(ROW(DATABASE!$F$3:$F$228),ROW(DATABASE!$F$3:$F$228),0)),ROWS('FILTERED DATA'!$M$3:AA138)),MATCH('FILTERED DATA'!Q$2,DATABASE!$B$2:$AA$2,0))</f>
        <v>#NUM!</v>
      </c>
      <c r="R138" t="e">
        <f t="array" ref="R138">INDEX(DATABASE!$B$3:$Y$229,SMALL(IF(($B$3=DATABASE!$F$3:$F$228),MATCH(ROW(DATABASE!$F$3:$F$228),ROW(DATABASE!$F$3:$F$228),0)),ROWS('FILTERED DATA'!$M$3:AB138)),MATCH('FILTERED DATA'!R$2,DATABASE!$B$2:$AA$2,0))</f>
        <v>#NUM!</v>
      </c>
      <c r="S138" t="e">
        <f t="array" ref="S138">INDEX(DATABASE!$B$3:$Y$229,SMALL(IF(($B$3=DATABASE!$F$3:$F$228),MATCH(ROW(DATABASE!$F$3:$F$228),ROW(DATABASE!$F$3:$F$228),0)),ROWS('FILTERED DATA'!$M$3:AC138)),MATCH('FILTERED DATA'!S$2,DATABASE!$B$2:$AA$2,0))</f>
        <v>#NUM!</v>
      </c>
    </row>
    <row r="139" spans="3:19" x14ac:dyDescent="0.35">
      <c r="C139" t="e">
        <f t="array" ref="C139">INDEX(DATABASE!$B$3:$Y$229,SMALL(IF(($B$3=DATABASE!$F$3:$F$228),MATCH(ROW(DATABASE!$F$3:$F$228),ROW(DATABASE!$F$3:$F$228),0)),ROWS('FILTERED DATA'!$M$3:M139)),MATCH('FILTERED DATA'!C$2,DATABASE!$B$2:$AA$2,0))</f>
        <v>#NUM!</v>
      </c>
      <c r="D139" t="str">
        <f t="array" ref="D139">INDEX(DATABASE!$B$3:$Y$229,SMALL(IF(($B$3=DATABASE!$F$3:$F$228),MATCH(ROW(DATABASE!$F$3:$F$228),ROW(DATABASE!$F$3:$F$228),0)),ROW('FILTERED DATA'!$M$3:N139)),MATCH('FILTERED DATA'!D$2,DATABASE!$B$2:$AA$2,0))</f>
        <v>NYEBA JACOB</v>
      </c>
      <c r="E139" t="str">
        <f t="array" ref="E139">INDEX(DATABASE!$B$3:$Y$229,SMALL(IF(($B$3=DATABASE!$F$3:$F$228),MATCH(ROW(DATABASE!$F$3:$F$228),ROW(DATABASE!$F$3:$F$228),0)),ROW('FILTERED DATA'!$M$3:O139)),MATCH('FILTERED DATA'!E$2,DATABASE!$B$2:$AA$2,0))</f>
        <v>SAKPDINJ189</v>
      </c>
      <c r="F139" t="e">
        <f t="array" ref="F139">INDEX(DATABASE!$B$3:$Y$229,SMALL(IF(($B$3=DATABASE!$F$3:$F$228),MATCH(ROW(DATABASE!$F$3:$F$228),ROW(DATABASE!$F$3:$F$228),0)),ROWS('FILTERED DATA'!$M$3:P139)),MATCH('FILTERED DATA'!F$2,DATABASE!$B$2:$AA$2,0))</f>
        <v>#NUM!</v>
      </c>
      <c r="G139" t="e">
        <f t="array" ref="G139">INDEX(DATABASE!$B$3:$Y$229,SMALL(IF(($B$3=DATABASE!$F$3:$F$228),MATCH(ROW(DATABASE!$F$3:$F$228),ROW(DATABASE!$F$3:$F$228),0)),ROWS('FILTERED DATA'!$M$3:Q139)),MATCH('FILTERED DATA'!G$2,DATABASE!$B$2:$AA$2,0))</f>
        <v>#NUM!</v>
      </c>
      <c r="H139" t="e">
        <f t="array" ref="H139">INDEX(DATABASE!$B$3:$Y$229,SMALL(IF(($B$3=DATABASE!$F$3:$F$228),MATCH(ROW(DATABASE!$F$3:$F$228),ROW(DATABASE!$F$3:$F$228),0)),ROWS('FILTERED DATA'!$M$3:R139)),MATCH('FILTERED DATA'!H$2,DATABASE!$B$2:$AA$2,0))</f>
        <v>#NUM!</v>
      </c>
      <c r="I139" t="e">
        <f t="array" ref="I139">INDEX(DATABASE!$B$3:$Y$229,SMALL(IF(($B$3=DATABASE!$F$3:$F$228),MATCH(ROW(DATABASE!$F$3:$F$228),ROW(DATABASE!$F$3:$F$228),0)),ROWS('FILTERED DATA'!$M$3:S139)),MATCH('FILTERED DATA'!I$2,DATABASE!$B$2:$AA$2,0))</f>
        <v>#NUM!</v>
      </c>
      <c r="J139" t="e">
        <f t="array" ref="J139">INDEX(DATABASE!$B$3:$Y$229,SMALL(IF(($B$3=DATABASE!$F$3:$F$228),MATCH(ROW(DATABASE!$F$3:$F$228),ROW(DATABASE!$F$3:$F$228),0)),ROWS('FILTERED DATA'!$M$3:T139)),MATCH('FILTERED DATA'!J$2,DATABASE!$B$2:$AA$2,0))</f>
        <v>#NUM!</v>
      </c>
      <c r="K139" t="e">
        <f t="array" ref="K139">INDEX(DATABASE!$B$3:$Y$229,SMALL(IF(($B$3=DATABASE!$F$3:$F$228),MATCH(ROW(DATABASE!$F$3:$F$228),ROW(DATABASE!$F$3:$F$228),0)),ROWS('FILTERED DATA'!$M$3:U139)),MATCH('FILTERED DATA'!K$2,DATABASE!$B$2:$AA$2,0))</f>
        <v>#NUM!</v>
      </c>
      <c r="L139" t="e">
        <f t="array" ref="L139">INDEX(DATABASE!$B$3:$Y$229,SMALL(IF(($B$3=DATABASE!$F$3:$F$228),MATCH(ROW(DATABASE!$F$3:$F$228),ROW(DATABASE!$F$3:$F$228),0)),ROWS('FILTERED DATA'!$M$3:V139)),MATCH('FILTERED DATA'!L$2,DATABASE!$B$2:$AA$2,0))</f>
        <v>#NUM!</v>
      </c>
      <c r="M139" t="e">
        <f t="array" ref="M139">INDEX(DATABASE!$B$3:$Y$229,SMALL(IF(($B$3=DATABASE!$F$3:$F$228),MATCH(ROW(DATABASE!$F$3:$F$228),ROW(DATABASE!$F$3:$F$228),0)),ROWS('FILTERED DATA'!$M$3:W139)),MATCH('FILTERED DATA'!M$2,DATABASE!$B$2:$AA$2,0))</f>
        <v>#NUM!</v>
      </c>
      <c r="N139" t="e">
        <f t="array" ref="N139">INDEX(DATABASE!$B$3:$Y$229,SMALL(IF(($B$3=DATABASE!$F$3:$F$228),MATCH(ROW(DATABASE!$F$3:$F$228),ROW(DATABASE!$F$3:$F$228),0)),ROWS('FILTERED DATA'!$M$3:X139)),MATCH('FILTERED DATA'!N$2,DATABASE!$B$2:$AA$2,0))</f>
        <v>#NUM!</v>
      </c>
      <c r="O139" t="e">
        <f t="array" ref="O139">INDEX(DATABASE!$B$3:$Y$229,SMALL(IF(($B$3=DATABASE!$F$3:$F$228),MATCH(ROW(DATABASE!$F$3:$F$228),ROW(DATABASE!$F$3:$F$228),0)),ROWS('FILTERED DATA'!$M$3:Y139)),MATCH('FILTERED DATA'!O$2,DATABASE!$B$2:$AA$2,0))</f>
        <v>#NUM!</v>
      </c>
      <c r="P139" t="e">
        <f t="array" ref="P139">INDEX(DATABASE!$B$3:$Y$229,SMALL(IF(($B$3=DATABASE!$F$3:$F$228),MATCH(ROW(DATABASE!$F$3:$F$228),ROW(DATABASE!$F$3:$F$228),0)),ROWS('FILTERED DATA'!$M$3:Z139)),MATCH('FILTERED DATA'!P$2,DATABASE!$B$2:$AA$2,0))</f>
        <v>#NUM!</v>
      </c>
      <c r="Q139" t="e">
        <f t="array" ref="Q139">INDEX(DATABASE!$B$3:$Y$229,SMALL(IF(($B$3=DATABASE!$F$3:$F$228),MATCH(ROW(DATABASE!$F$3:$F$228),ROW(DATABASE!$F$3:$F$228),0)),ROWS('FILTERED DATA'!$M$3:AA139)),MATCH('FILTERED DATA'!Q$2,DATABASE!$B$2:$AA$2,0))</f>
        <v>#NUM!</v>
      </c>
      <c r="R139" t="e">
        <f t="array" ref="R139">INDEX(DATABASE!$B$3:$Y$229,SMALL(IF(($B$3=DATABASE!$F$3:$F$228),MATCH(ROW(DATABASE!$F$3:$F$228),ROW(DATABASE!$F$3:$F$228),0)),ROWS('FILTERED DATA'!$M$3:AB139)),MATCH('FILTERED DATA'!R$2,DATABASE!$B$2:$AA$2,0))</f>
        <v>#NUM!</v>
      </c>
      <c r="S139" t="e">
        <f t="array" ref="S139">INDEX(DATABASE!$B$3:$Y$229,SMALL(IF(($B$3=DATABASE!$F$3:$F$228),MATCH(ROW(DATABASE!$F$3:$F$228),ROW(DATABASE!$F$3:$F$228),0)),ROWS('FILTERED DATA'!$M$3:AC139)),MATCH('FILTERED DATA'!S$2,DATABASE!$B$2:$AA$2,0))</f>
        <v>#NUM!</v>
      </c>
    </row>
    <row r="140" spans="3:19" x14ac:dyDescent="0.35">
      <c r="C140" t="e">
        <f t="array" ref="C140">INDEX(DATABASE!$B$3:$Y$229,SMALL(IF(($B$3=DATABASE!$F$3:$F$228),MATCH(ROW(DATABASE!$F$3:$F$228),ROW(DATABASE!$F$3:$F$228),0)),ROWS('FILTERED DATA'!$M$3:M140)),MATCH('FILTERED DATA'!C$2,DATABASE!$B$2:$AA$2,0))</f>
        <v>#NUM!</v>
      </c>
      <c r="D140" t="str">
        <f t="array" ref="D140">INDEX(DATABASE!$B$3:$Y$229,SMALL(IF(($B$3=DATABASE!$F$3:$F$228),MATCH(ROW(DATABASE!$F$3:$F$228),ROW(DATABASE!$F$3:$F$228),0)),ROW('FILTERED DATA'!$M$3:N140)),MATCH('FILTERED DATA'!D$2,DATABASE!$B$2:$AA$2,0))</f>
        <v>NYEBA JACOB</v>
      </c>
      <c r="E140" t="str">
        <f t="array" ref="E140">INDEX(DATABASE!$B$3:$Y$229,SMALL(IF(($B$3=DATABASE!$F$3:$F$228),MATCH(ROW(DATABASE!$F$3:$F$228),ROW(DATABASE!$F$3:$F$228),0)),ROW('FILTERED DATA'!$M$3:O140)),MATCH('FILTERED DATA'!E$2,DATABASE!$B$2:$AA$2,0))</f>
        <v>SAKPDINJ189</v>
      </c>
      <c r="F140" t="e">
        <f t="array" ref="F140">INDEX(DATABASE!$B$3:$Y$229,SMALL(IF(($B$3=DATABASE!$F$3:$F$228),MATCH(ROW(DATABASE!$F$3:$F$228),ROW(DATABASE!$F$3:$F$228),0)),ROWS('FILTERED DATA'!$M$3:P140)),MATCH('FILTERED DATA'!F$2,DATABASE!$B$2:$AA$2,0))</f>
        <v>#NUM!</v>
      </c>
      <c r="G140" t="e">
        <f t="array" ref="G140">INDEX(DATABASE!$B$3:$Y$229,SMALL(IF(($B$3=DATABASE!$F$3:$F$228),MATCH(ROW(DATABASE!$F$3:$F$228),ROW(DATABASE!$F$3:$F$228),0)),ROWS('FILTERED DATA'!$M$3:Q140)),MATCH('FILTERED DATA'!G$2,DATABASE!$B$2:$AA$2,0))</f>
        <v>#NUM!</v>
      </c>
      <c r="H140" t="e">
        <f t="array" ref="H140">INDEX(DATABASE!$B$3:$Y$229,SMALL(IF(($B$3=DATABASE!$F$3:$F$228),MATCH(ROW(DATABASE!$F$3:$F$228),ROW(DATABASE!$F$3:$F$228),0)),ROWS('FILTERED DATA'!$M$3:R140)),MATCH('FILTERED DATA'!H$2,DATABASE!$B$2:$AA$2,0))</f>
        <v>#NUM!</v>
      </c>
      <c r="I140" t="e">
        <f t="array" ref="I140">INDEX(DATABASE!$B$3:$Y$229,SMALL(IF(($B$3=DATABASE!$F$3:$F$228),MATCH(ROW(DATABASE!$F$3:$F$228),ROW(DATABASE!$F$3:$F$228),0)),ROWS('FILTERED DATA'!$M$3:S140)),MATCH('FILTERED DATA'!I$2,DATABASE!$B$2:$AA$2,0))</f>
        <v>#NUM!</v>
      </c>
      <c r="J140" t="e">
        <f t="array" ref="J140">INDEX(DATABASE!$B$3:$Y$229,SMALL(IF(($B$3=DATABASE!$F$3:$F$228),MATCH(ROW(DATABASE!$F$3:$F$228),ROW(DATABASE!$F$3:$F$228),0)),ROWS('FILTERED DATA'!$M$3:T140)),MATCH('FILTERED DATA'!J$2,DATABASE!$B$2:$AA$2,0))</f>
        <v>#NUM!</v>
      </c>
      <c r="K140" t="e">
        <f t="array" ref="K140">INDEX(DATABASE!$B$3:$Y$229,SMALL(IF(($B$3=DATABASE!$F$3:$F$228),MATCH(ROW(DATABASE!$F$3:$F$228),ROW(DATABASE!$F$3:$F$228),0)),ROWS('FILTERED DATA'!$M$3:U140)),MATCH('FILTERED DATA'!K$2,DATABASE!$B$2:$AA$2,0))</f>
        <v>#NUM!</v>
      </c>
      <c r="L140" t="e">
        <f t="array" ref="L140">INDEX(DATABASE!$B$3:$Y$229,SMALL(IF(($B$3=DATABASE!$F$3:$F$228),MATCH(ROW(DATABASE!$F$3:$F$228),ROW(DATABASE!$F$3:$F$228),0)),ROWS('FILTERED DATA'!$M$3:V140)),MATCH('FILTERED DATA'!L$2,DATABASE!$B$2:$AA$2,0))</f>
        <v>#NUM!</v>
      </c>
      <c r="M140" t="e">
        <f t="array" ref="M140">INDEX(DATABASE!$B$3:$Y$229,SMALL(IF(($B$3=DATABASE!$F$3:$F$228),MATCH(ROW(DATABASE!$F$3:$F$228),ROW(DATABASE!$F$3:$F$228),0)),ROWS('FILTERED DATA'!$M$3:W140)),MATCH('FILTERED DATA'!M$2,DATABASE!$B$2:$AA$2,0))</f>
        <v>#NUM!</v>
      </c>
      <c r="N140" t="e">
        <f t="array" ref="N140">INDEX(DATABASE!$B$3:$Y$229,SMALL(IF(($B$3=DATABASE!$F$3:$F$228),MATCH(ROW(DATABASE!$F$3:$F$228),ROW(DATABASE!$F$3:$F$228),0)),ROWS('FILTERED DATA'!$M$3:X140)),MATCH('FILTERED DATA'!N$2,DATABASE!$B$2:$AA$2,0))</f>
        <v>#NUM!</v>
      </c>
      <c r="O140" t="e">
        <f t="array" ref="O140">INDEX(DATABASE!$B$3:$Y$229,SMALL(IF(($B$3=DATABASE!$F$3:$F$228),MATCH(ROW(DATABASE!$F$3:$F$228),ROW(DATABASE!$F$3:$F$228),0)),ROWS('FILTERED DATA'!$M$3:Y140)),MATCH('FILTERED DATA'!O$2,DATABASE!$B$2:$AA$2,0))</f>
        <v>#NUM!</v>
      </c>
      <c r="P140" t="e">
        <f t="array" ref="P140">INDEX(DATABASE!$B$3:$Y$229,SMALL(IF(($B$3=DATABASE!$F$3:$F$228),MATCH(ROW(DATABASE!$F$3:$F$228),ROW(DATABASE!$F$3:$F$228),0)),ROWS('FILTERED DATA'!$M$3:Z140)),MATCH('FILTERED DATA'!P$2,DATABASE!$B$2:$AA$2,0))</f>
        <v>#NUM!</v>
      </c>
      <c r="Q140" t="e">
        <f t="array" ref="Q140">INDEX(DATABASE!$B$3:$Y$229,SMALL(IF(($B$3=DATABASE!$F$3:$F$228),MATCH(ROW(DATABASE!$F$3:$F$228),ROW(DATABASE!$F$3:$F$228),0)),ROWS('FILTERED DATA'!$M$3:AA140)),MATCH('FILTERED DATA'!Q$2,DATABASE!$B$2:$AA$2,0))</f>
        <v>#NUM!</v>
      </c>
      <c r="R140" t="e">
        <f t="array" ref="R140">INDEX(DATABASE!$B$3:$Y$229,SMALL(IF(($B$3=DATABASE!$F$3:$F$228),MATCH(ROW(DATABASE!$F$3:$F$228),ROW(DATABASE!$F$3:$F$228),0)),ROWS('FILTERED DATA'!$M$3:AB140)),MATCH('FILTERED DATA'!R$2,DATABASE!$B$2:$AA$2,0))</f>
        <v>#NUM!</v>
      </c>
      <c r="S140" t="e">
        <f t="array" ref="S140">INDEX(DATABASE!$B$3:$Y$229,SMALL(IF(($B$3=DATABASE!$F$3:$F$228),MATCH(ROW(DATABASE!$F$3:$F$228),ROW(DATABASE!$F$3:$F$228),0)),ROWS('FILTERED DATA'!$M$3:AC140)),MATCH('FILTERED DATA'!S$2,DATABASE!$B$2:$AA$2,0))</f>
        <v>#NUM!</v>
      </c>
    </row>
    <row r="141" spans="3:19" x14ac:dyDescent="0.35">
      <c r="C141" t="e">
        <f t="array" ref="C141">INDEX(DATABASE!$B$3:$Y$229,SMALL(IF(($B$3=DATABASE!$F$3:$F$228),MATCH(ROW(DATABASE!$F$3:$F$228),ROW(DATABASE!$F$3:$F$228),0)),ROWS('FILTERED DATA'!$M$3:M141)),MATCH('FILTERED DATA'!C$2,DATABASE!$B$2:$AA$2,0))</f>
        <v>#NUM!</v>
      </c>
      <c r="D141" t="str">
        <f t="array" ref="D141">INDEX(DATABASE!$B$3:$Y$229,SMALL(IF(($B$3=DATABASE!$F$3:$F$228),MATCH(ROW(DATABASE!$F$3:$F$228),ROW(DATABASE!$F$3:$F$228),0)),ROW('FILTERED DATA'!$M$3:N141)),MATCH('FILTERED DATA'!D$2,DATABASE!$B$2:$AA$2,0))</f>
        <v>NYEBA JACOB</v>
      </c>
      <c r="E141" t="str">
        <f t="array" ref="E141">INDEX(DATABASE!$B$3:$Y$229,SMALL(IF(($B$3=DATABASE!$F$3:$F$228),MATCH(ROW(DATABASE!$F$3:$F$228),ROW(DATABASE!$F$3:$F$228),0)),ROW('FILTERED DATA'!$M$3:O141)),MATCH('FILTERED DATA'!E$2,DATABASE!$B$2:$AA$2,0))</f>
        <v>SAKPDINJ189</v>
      </c>
      <c r="F141" t="e">
        <f t="array" ref="F141">INDEX(DATABASE!$B$3:$Y$229,SMALL(IF(($B$3=DATABASE!$F$3:$F$228),MATCH(ROW(DATABASE!$F$3:$F$228),ROW(DATABASE!$F$3:$F$228),0)),ROWS('FILTERED DATA'!$M$3:P141)),MATCH('FILTERED DATA'!F$2,DATABASE!$B$2:$AA$2,0))</f>
        <v>#NUM!</v>
      </c>
      <c r="G141" t="e">
        <f t="array" ref="G141">INDEX(DATABASE!$B$3:$Y$229,SMALL(IF(($B$3=DATABASE!$F$3:$F$228),MATCH(ROW(DATABASE!$F$3:$F$228),ROW(DATABASE!$F$3:$F$228),0)),ROWS('FILTERED DATA'!$M$3:Q141)),MATCH('FILTERED DATA'!G$2,DATABASE!$B$2:$AA$2,0))</f>
        <v>#NUM!</v>
      </c>
      <c r="H141" t="e">
        <f t="array" ref="H141">INDEX(DATABASE!$B$3:$Y$229,SMALL(IF(($B$3=DATABASE!$F$3:$F$228),MATCH(ROW(DATABASE!$F$3:$F$228),ROW(DATABASE!$F$3:$F$228),0)),ROWS('FILTERED DATA'!$M$3:R141)),MATCH('FILTERED DATA'!H$2,DATABASE!$B$2:$AA$2,0))</f>
        <v>#NUM!</v>
      </c>
      <c r="I141" t="e">
        <f t="array" ref="I141">INDEX(DATABASE!$B$3:$Y$229,SMALL(IF(($B$3=DATABASE!$F$3:$F$228),MATCH(ROW(DATABASE!$F$3:$F$228),ROW(DATABASE!$F$3:$F$228),0)),ROWS('FILTERED DATA'!$M$3:S141)),MATCH('FILTERED DATA'!I$2,DATABASE!$B$2:$AA$2,0))</f>
        <v>#NUM!</v>
      </c>
      <c r="J141" t="e">
        <f t="array" ref="J141">INDEX(DATABASE!$B$3:$Y$229,SMALL(IF(($B$3=DATABASE!$F$3:$F$228),MATCH(ROW(DATABASE!$F$3:$F$228),ROW(DATABASE!$F$3:$F$228),0)),ROWS('FILTERED DATA'!$M$3:T141)),MATCH('FILTERED DATA'!J$2,DATABASE!$B$2:$AA$2,0))</f>
        <v>#NUM!</v>
      </c>
      <c r="K141" t="e">
        <f t="array" ref="K141">INDEX(DATABASE!$B$3:$Y$229,SMALL(IF(($B$3=DATABASE!$F$3:$F$228),MATCH(ROW(DATABASE!$F$3:$F$228),ROW(DATABASE!$F$3:$F$228),0)),ROWS('FILTERED DATA'!$M$3:U141)),MATCH('FILTERED DATA'!K$2,DATABASE!$B$2:$AA$2,0))</f>
        <v>#NUM!</v>
      </c>
      <c r="L141" t="e">
        <f t="array" ref="L141">INDEX(DATABASE!$B$3:$Y$229,SMALL(IF(($B$3=DATABASE!$F$3:$F$228),MATCH(ROW(DATABASE!$F$3:$F$228),ROW(DATABASE!$F$3:$F$228),0)),ROWS('FILTERED DATA'!$M$3:V141)),MATCH('FILTERED DATA'!L$2,DATABASE!$B$2:$AA$2,0))</f>
        <v>#NUM!</v>
      </c>
      <c r="M141" t="e">
        <f t="array" ref="M141">INDEX(DATABASE!$B$3:$Y$229,SMALL(IF(($B$3=DATABASE!$F$3:$F$228),MATCH(ROW(DATABASE!$F$3:$F$228),ROW(DATABASE!$F$3:$F$228),0)),ROWS('FILTERED DATA'!$M$3:W141)),MATCH('FILTERED DATA'!M$2,DATABASE!$B$2:$AA$2,0))</f>
        <v>#NUM!</v>
      </c>
      <c r="N141" t="e">
        <f t="array" ref="N141">INDEX(DATABASE!$B$3:$Y$229,SMALL(IF(($B$3=DATABASE!$F$3:$F$228),MATCH(ROW(DATABASE!$F$3:$F$228),ROW(DATABASE!$F$3:$F$228),0)),ROWS('FILTERED DATA'!$M$3:X141)),MATCH('FILTERED DATA'!N$2,DATABASE!$B$2:$AA$2,0))</f>
        <v>#NUM!</v>
      </c>
      <c r="O141" t="e">
        <f t="array" ref="O141">INDEX(DATABASE!$B$3:$Y$229,SMALL(IF(($B$3=DATABASE!$F$3:$F$228),MATCH(ROW(DATABASE!$F$3:$F$228),ROW(DATABASE!$F$3:$F$228),0)),ROWS('FILTERED DATA'!$M$3:Y141)),MATCH('FILTERED DATA'!O$2,DATABASE!$B$2:$AA$2,0))</f>
        <v>#NUM!</v>
      </c>
      <c r="P141" t="e">
        <f t="array" ref="P141">INDEX(DATABASE!$B$3:$Y$229,SMALL(IF(($B$3=DATABASE!$F$3:$F$228),MATCH(ROW(DATABASE!$F$3:$F$228),ROW(DATABASE!$F$3:$F$228),0)),ROWS('FILTERED DATA'!$M$3:Z141)),MATCH('FILTERED DATA'!P$2,DATABASE!$B$2:$AA$2,0))</f>
        <v>#NUM!</v>
      </c>
      <c r="Q141" t="e">
        <f t="array" ref="Q141">INDEX(DATABASE!$B$3:$Y$229,SMALL(IF(($B$3=DATABASE!$F$3:$F$228),MATCH(ROW(DATABASE!$F$3:$F$228),ROW(DATABASE!$F$3:$F$228),0)),ROWS('FILTERED DATA'!$M$3:AA141)),MATCH('FILTERED DATA'!Q$2,DATABASE!$B$2:$AA$2,0))</f>
        <v>#NUM!</v>
      </c>
      <c r="R141" t="e">
        <f t="array" ref="R141">INDEX(DATABASE!$B$3:$Y$229,SMALL(IF(($B$3=DATABASE!$F$3:$F$228),MATCH(ROW(DATABASE!$F$3:$F$228),ROW(DATABASE!$F$3:$F$228),0)),ROWS('FILTERED DATA'!$M$3:AB141)),MATCH('FILTERED DATA'!R$2,DATABASE!$B$2:$AA$2,0))</f>
        <v>#NUM!</v>
      </c>
      <c r="S141" t="e">
        <f t="array" ref="S141">INDEX(DATABASE!$B$3:$Y$229,SMALL(IF(($B$3=DATABASE!$F$3:$F$228),MATCH(ROW(DATABASE!$F$3:$F$228),ROW(DATABASE!$F$3:$F$228),0)),ROWS('FILTERED DATA'!$M$3:AC141)),MATCH('FILTERED DATA'!S$2,DATABASE!$B$2:$AA$2,0))</f>
        <v>#NUM!</v>
      </c>
    </row>
    <row r="142" spans="3:19" x14ac:dyDescent="0.35">
      <c r="C142" t="e">
        <f t="array" ref="C142">INDEX(DATABASE!$B$3:$Y$229,SMALL(IF(($B$3=DATABASE!$F$3:$F$228),MATCH(ROW(DATABASE!$F$3:$F$228),ROW(DATABASE!$F$3:$F$228),0)),ROWS('FILTERED DATA'!$M$3:M142)),MATCH('FILTERED DATA'!C$2,DATABASE!$B$2:$AA$2,0))</f>
        <v>#NUM!</v>
      </c>
      <c r="D142" t="str">
        <f t="array" ref="D142">INDEX(DATABASE!$B$3:$Y$229,SMALL(IF(($B$3=DATABASE!$F$3:$F$228),MATCH(ROW(DATABASE!$F$3:$F$228),ROW(DATABASE!$F$3:$F$228),0)),ROW('FILTERED DATA'!$M$3:N142)),MATCH('FILTERED DATA'!D$2,DATABASE!$B$2:$AA$2,0))</f>
        <v>NYEBA JACOB</v>
      </c>
      <c r="E142" t="str">
        <f t="array" ref="E142">INDEX(DATABASE!$B$3:$Y$229,SMALL(IF(($B$3=DATABASE!$F$3:$F$228),MATCH(ROW(DATABASE!$F$3:$F$228),ROW(DATABASE!$F$3:$F$228),0)),ROW('FILTERED DATA'!$M$3:O142)),MATCH('FILTERED DATA'!E$2,DATABASE!$B$2:$AA$2,0))</f>
        <v>SAKPDINJ189</v>
      </c>
      <c r="F142" t="e">
        <f t="array" ref="F142">INDEX(DATABASE!$B$3:$Y$229,SMALL(IF(($B$3=DATABASE!$F$3:$F$228),MATCH(ROW(DATABASE!$F$3:$F$228),ROW(DATABASE!$F$3:$F$228),0)),ROWS('FILTERED DATA'!$M$3:P142)),MATCH('FILTERED DATA'!F$2,DATABASE!$B$2:$AA$2,0))</f>
        <v>#NUM!</v>
      </c>
      <c r="G142" t="e">
        <f t="array" ref="G142">INDEX(DATABASE!$B$3:$Y$229,SMALL(IF(($B$3=DATABASE!$F$3:$F$228),MATCH(ROW(DATABASE!$F$3:$F$228),ROW(DATABASE!$F$3:$F$228),0)),ROWS('FILTERED DATA'!$M$3:Q142)),MATCH('FILTERED DATA'!G$2,DATABASE!$B$2:$AA$2,0))</f>
        <v>#NUM!</v>
      </c>
      <c r="H142" t="e">
        <f t="array" ref="H142">INDEX(DATABASE!$B$3:$Y$229,SMALL(IF(($B$3=DATABASE!$F$3:$F$228),MATCH(ROW(DATABASE!$F$3:$F$228),ROW(DATABASE!$F$3:$F$228),0)),ROWS('FILTERED DATA'!$M$3:R142)),MATCH('FILTERED DATA'!H$2,DATABASE!$B$2:$AA$2,0))</f>
        <v>#NUM!</v>
      </c>
      <c r="I142" t="e">
        <f t="array" ref="I142">INDEX(DATABASE!$B$3:$Y$229,SMALL(IF(($B$3=DATABASE!$F$3:$F$228),MATCH(ROW(DATABASE!$F$3:$F$228),ROW(DATABASE!$F$3:$F$228),0)),ROWS('FILTERED DATA'!$M$3:S142)),MATCH('FILTERED DATA'!I$2,DATABASE!$B$2:$AA$2,0))</f>
        <v>#NUM!</v>
      </c>
      <c r="J142" t="e">
        <f t="array" ref="J142">INDEX(DATABASE!$B$3:$Y$229,SMALL(IF(($B$3=DATABASE!$F$3:$F$228),MATCH(ROW(DATABASE!$F$3:$F$228),ROW(DATABASE!$F$3:$F$228),0)),ROWS('FILTERED DATA'!$M$3:T142)),MATCH('FILTERED DATA'!J$2,DATABASE!$B$2:$AA$2,0))</f>
        <v>#NUM!</v>
      </c>
      <c r="K142" t="e">
        <f t="array" ref="K142">INDEX(DATABASE!$B$3:$Y$229,SMALL(IF(($B$3=DATABASE!$F$3:$F$228),MATCH(ROW(DATABASE!$F$3:$F$228),ROW(DATABASE!$F$3:$F$228),0)),ROWS('FILTERED DATA'!$M$3:U142)),MATCH('FILTERED DATA'!K$2,DATABASE!$B$2:$AA$2,0))</f>
        <v>#NUM!</v>
      </c>
      <c r="L142" t="e">
        <f t="array" ref="L142">INDEX(DATABASE!$B$3:$Y$229,SMALL(IF(($B$3=DATABASE!$F$3:$F$228),MATCH(ROW(DATABASE!$F$3:$F$228),ROW(DATABASE!$F$3:$F$228),0)),ROWS('FILTERED DATA'!$M$3:V142)),MATCH('FILTERED DATA'!L$2,DATABASE!$B$2:$AA$2,0))</f>
        <v>#NUM!</v>
      </c>
      <c r="M142" t="e">
        <f t="array" ref="M142">INDEX(DATABASE!$B$3:$Y$229,SMALL(IF(($B$3=DATABASE!$F$3:$F$228),MATCH(ROW(DATABASE!$F$3:$F$228),ROW(DATABASE!$F$3:$F$228),0)),ROWS('FILTERED DATA'!$M$3:W142)),MATCH('FILTERED DATA'!M$2,DATABASE!$B$2:$AA$2,0))</f>
        <v>#NUM!</v>
      </c>
      <c r="N142" t="e">
        <f t="array" ref="N142">INDEX(DATABASE!$B$3:$Y$229,SMALL(IF(($B$3=DATABASE!$F$3:$F$228),MATCH(ROW(DATABASE!$F$3:$F$228),ROW(DATABASE!$F$3:$F$228),0)),ROWS('FILTERED DATA'!$M$3:X142)),MATCH('FILTERED DATA'!N$2,DATABASE!$B$2:$AA$2,0))</f>
        <v>#NUM!</v>
      </c>
      <c r="O142" t="e">
        <f t="array" ref="O142">INDEX(DATABASE!$B$3:$Y$229,SMALL(IF(($B$3=DATABASE!$F$3:$F$228),MATCH(ROW(DATABASE!$F$3:$F$228),ROW(DATABASE!$F$3:$F$228),0)),ROWS('FILTERED DATA'!$M$3:Y142)),MATCH('FILTERED DATA'!O$2,DATABASE!$B$2:$AA$2,0))</f>
        <v>#NUM!</v>
      </c>
      <c r="P142" t="e">
        <f t="array" ref="P142">INDEX(DATABASE!$B$3:$Y$229,SMALL(IF(($B$3=DATABASE!$F$3:$F$228),MATCH(ROW(DATABASE!$F$3:$F$228),ROW(DATABASE!$F$3:$F$228),0)),ROWS('FILTERED DATA'!$M$3:Z142)),MATCH('FILTERED DATA'!P$2,DATABASE!$B$2:$AA$2,0))</f>
        <v>#NUM!</v>
      </c>
      <c r="Q142" t="e">
        <f t="array" ref="Q142">INDEX(DATABASE!$B$3:$Y$229,SMALL(IF(($B$3=DATABASE!$F$3:$F$228),MATCH(ROW(DATABASE!$F$3:$F$228),ROW(DATABASE!$F$3:$F$228),0)),ROWS('FILTERED DATA'!$M$3:AA142)),MATCH('FILTERED DATA'!Q$2,DATABASE!$B$2:$AA$2,0))</f>
        <v>#NUM!</v>
      </c>
      <c r="R142" t="e">
        <f t="array" ref="R142">INDEX(DATABASE!$B$3:$Y$229,SMALL(IF(($B$3=DATABASE!$F$3:$F$228),MATCH(ROW(DATABASE!$F$3:$F$228),ROW(DATABASE!$F$3:$F$228),0)),ROWS('FILTERED DATA'!$M$3:AB142)),MATCH('FILTERED DATA'!R$2,DATABASE!$B$2:$AA$2,0))</f>
        <v>#NUM!</v>
      </c>
      <c r="S142" t="e">
        <f t="array" ref="S142">INDEX(DATABASE!$B$3:$Y$229,SMALL(IF(($B$3=DATABASE!$F$3:$F$228),MATCH(ROW(DATABASE!$F$3:$F$228),ROW(DATABASE!$F$3:$F$228),0)),ROWS('FILTERED DATA'!$M$3:AC142)),MATCH('FILTERED DATA'!S$2,DATABASE!$B$2:$AA$2,0))</f>
        <v>#NUM!</v>
      </c>
    </row>
  </sheetData>
  <conditionalFormatting sqref="I2">
    <cfRule type="duplicateValues" dxfId="5" priority="6"/>
  </conditionalFormatting>
  <conditionalFormatting sqref="I2">
    <cfRule type="duplicateValues" dxfId="4" priority="3"/>
  </conditionalFormatting>
  <conditionalFormatting sqref="I2">
    <cfRule type="duplicateValues" dxfId="3" priority="2"/>
  </conditionalFormatting>
  <conditionalFormatting sqref="I2">
    <cfRule type="duplicateValues" dxfId="2" priority="1"/>
  </conditionalFormatting>
  <conditionalFormatting sqref="E2"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ENTRY</vt:lpstr>
      <vt:lpstr>DATABASE</vt:lpstr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2022-07-21T03:52:59Z</dcterms:modified>
</cp:coreProperties>
</file>