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VYA\OTHER\NA\"/>
    </mc:Choice>
  </mc:AlternateContent>
  <bookViews>
    <workbookView xWindow="0" yWindow="0" windowWidth="9780" windowHeight="53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41" i="1"/>
  <c r="B35" i="1"/>
  <c r="B33" i="1"/>
  <c r="B29" i="1"/>
  <c r="B24" i="1"/>
  <c r="B28" i="1"/>
  <c r="B27" i="1"/>
  <c r="B15" i="1"/>
  <c r="B5" i="1"/>
  <c r="B26" i="1" s="1"/>
  <c r="B19" i="1" l="1"/>
  <c r="B30" i="1"/>
  <c r="B37" i="1" s="1"/>
  <c r="B38" i="1" s="1"/>
  <c r="B39" i="1" s="1"/>
  <c r="B40" i="1" l="1"/>
  <c r="B43" i="1" s="1"/>
  <c r="B44" i="1" s="1"/>
  <c r="B16" i="1" s="1"/>
  <c r="B20" i="1" s="1"/>
  <c r="B21" i="1" s="1"/>
</calcChain>
</file>

<file path=xl/sharedStrings.xml><?xml version="1.0" encoding="utf-8"?>
<sst xmlns="http://schemas.openxmlformats.org/spreadsheetml/2006/main" count="38" uniqueCount="37">
  <si>
    <t>Incomes</t>
  </si>
  <si>
    <t>Basic</t>
  </si>
  <si>
    <t>HRA</t>
  </si>
  <si>
    <t>Personal</t>
  </si>
  <si>
    <t>Retention Bonus</t>
  </si>
  <si>
    <t>LIP Payment</t>
  </si>
  <si>
    <t>Deductions</t>
  </si>
  <si>
    <t>welfare</t>
  </si>
  <si>
    <t>PF</t>
  </si>
  <si>
    <t>Tax</t>
  </si>
  <si>
    <t>Prof Tax</t>
  </si>
  <si>
    <t>Total Gross</t>
  </si>
  <si>
    <t>Net pay</t>
  </si>
  <si>
    <t>Tax calculation</t>
  </si>
  <si>
    <t>Rent claimed per month</t>
  </si>
  <si>
    <t>Gross Salary</t>
  </si>
  <si>
    <t>Less Exemptions u/s 10</t>
  </si>
  <si>
    <t>Actual HRA</t>
  </si>
  <si>
    <t>40% Basic</t>
  </si>
  <si>
    <t>Rent paid-10% basic</t>
  </si>
  <si>
    <t>HRA exemption</t>
  </si>
  <si>
    <t>Net Salary</t>
  </si>
  <si>
    <t>Std Dedudction</t>
  </si>
  <si>
    <t>Aggrg Deduction</t>
  </si>
  <si>
    <t>Net Taxable Salary</t>
  </si>
  <si>
    <t>Gross Total Income</t>
  </si>
  <si>
    <t>Less Deds under chapter V IA</t>
  </si>
  <si>
    <t>Total taxable income</t>
  </si>
  <si>
    <t>Tax on total income</t>
  </si>
  <si>
    <t>Tax payable</t>
  </si>
  <si>
    <t>Health and Educaion Cess (4%)</t>
  </si>
  <si>
    <t>Total Tax Payable</t>
  </si>
  <si>
    <t>Tax Deducted So far</t>
  </si>
  <si>
    <t>Balance Tax</t>
  </si>
  <si>
    <t>Tax for month</t>
  </si>
  <si>
    <t>nikhi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</si>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</sst>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-yy;@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2" fillId="0" borderId="1" xfId="0" applyNumberFormat="1" applyFont="1" applyBorder="1"/>
    <xf numFmtId="1" fontId="3" fillId="0" borderId="0" xfId="0" applyNumberFormat="1" applyFont="1"/>
    <xf numFmtId="1" fontId="5" fillId="0" borderId="0" xfId="0" applyNumberFormat="1" applyFont="1"/>
    <xf numFmtId="1" fontId="4" fillId="0" borderId="0" xfId="0" applyNumberFormat="1" applyFont="1"/>
    <xf numFmtId="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4"/>
  <sheetViews>
    <sheetView tabSelected="1" workbookViewId="0">
      <selection activeCell="C6" sqref="C6"/>
    </sheetView>
  </sheetViews>
  <sheetFormatPr defaultRowHeight="14.4" x14ac:dyDescent="0.3"/>
  <cols>
    <col min="1" max="1" width="28.44140625" customWidth="1"/>
    <col min="2" max="2" width="15.44140625" customWidth="1"/>
  </cols>
  <sheetData>
    <row r="2" spans="1:4" x14ac:dyDescent="0.3">
      <c r="B2" s="6" t="s">
        <v>35</v>
      </c>
    </row>
    <row r="3" spans="1:4" x14ac:dyDescent="0.3">
      <c r="A3" s="1" t="s">
        <v>0</v>
      </c>
      <c r="D3" s="14" t="s">
        <v>36</v>
      </c>
    </row>
    <row r="4" spans="1:4" x14ac:dyDescent="0.3">
      <c r="A4" t="s">
        <v>1</v>
      </c>
      <c r="B4" s="13">
        <v>37917</v>
      </c>
    </row>
    <row r="5" spans="1:4" x14ac:dyDescent="0.3">
      <c r="A5" t="s">
        <v>2</v>
      </c>
      <c r="B5" s="7">
        <f>+B4*0.4</f>
        <v>15166.800000000001</v>
      </c>
    </row>
    <row r="6" spans="1:4" x14ac:dyDescent="0.3">
      <c r="A6" t="s">
        <v>3</v>
      </c>
      <c r="B6" s="13">
        <f>64043-18000/12-B5</f>
        <v>47376.2</v>
      </c>
    </row>
    <row r="7" spans="1:4" x14ac:dyDescent="0.3">
      <c r="A7" t="s">
        <v>4</v>
      </c>
      <c r="B7" s="7"/>
    </row>
    <row r="8" spans="1:4" x14ac:dyDescent="0.3">
      <c r="A8" t="s">
        <v>5</v>
      </c>
      <c r="B8" s="7"/>
    </row>
    <row r="9" spans="1:4" x14ac:dyDescent="0.3">
      <c r="B9" s="7"/>
    </row>
    <row r="13" spans="1:4" x14ac:dyDescent="0.3">
      <c r="A13" s="1" t="s">
        <v>6</v>
      </c>
    </row>
    <row r="14" spans="1:4" x14ac:dyDescent="0.3">
      <c r="A14" t="s">
        <v>7</v>
      </c>
      <c r="B14">
        <v>0</v>
      </c>
    </row>
    <row r="15" spans="1:4" x14ac:dyDescent="0.3">
      <c r="A15" t="s">
        <v>8</v>
      </c>
      <c r="B15" s="7">
        <f>12*B4/100</f>
        <v>4550.04</v>
      </c>
    </row>
    <row r="16" spans="1:4" x14ac:dyDescent="0.3">
      <c r="A16" s="2" t="s">
        <v>9</v>
      </c>
      <c r="B16" s="8">
        <f>B44</f>
        <v>8486.9303999999975</v>
      </c>
    </row>
    <row r="17" spans="1:2" x14ac:dyDescent="0.3">
      <c r="A17" t="s">
        <v>10</v>
      </c>
    </row>
    <row r="19" spans="1:2" x14ac:dyDescent="0.3">
      <c r="A19" t="s">
        <v>11</v>
      </c>
      <c r="B19" s="7">
        <f>SUM(B4:B12)</f>
        <v>100460</v>
      </c>
    </row>
    <row r="20" spans="1:2" x14ac:dyDescent="0.3">
      <c r="A20" t="s">
        <v>6</v>
      </c>
      <c r="B20" s="7">
        <f>SUM(B14:B18)</f>
        <v>13036.970399999998</v>
      </c>
    </row>
    <row r="21" spans="1:2" x14ac:dyDescent="0.3">
      <c r="A21" s="3" t="s">
        <v>12</v>
      </c>
      <c r="B21" s="9">
        <f>B19-B20</f>
        <v>87423.029600000009</v>
      </c>
    </row>
    <row r="22" spans="1:2" x14ac:dyDescent="0.3">
      <c r="A22" s="1" t="s">
        <v>13</v>
      </c>
    </row>
    <row r="23" spans="1:2" x14ac:dyDescent="0.3">
      <c r="A23" t="s">
        <v>14</v>
      </c>
      <c r="B23" s="14">
        <v>8300</v>
      </c>
    </row>
    <row r="24" spans="1:2" x14ac:dyDescent="0.3">
      <c r="A24" s="4" t="s">
        <v>15</v>
      </c>
      <c r="B24" s="10">
        <f>SUM(B4:B6)*12+SUM(B7:B13)</f>
        <v>1205520</v>
      </c>
    </row>
    <row r="25" spans="1:2" x14ac:dyDescent="0.3">
      <c r="A25" t="s">
        <v>16</v>
      </c>
    </row>
    <row r="26" spans="1:2" x14ac:dyDescent="0.3">
      <c r="A26" t="s">
        <v>17</v>
      </c>
      <c r="B26">
        <f>B5*12</f>
        <v>182001.6</v>
      </c>
    </row>
    <row r="27" spans="1:2" x14ac:dyDescent="0.3">
      <c r="A27" t="s">
        <v>18</v>
      </c>
      <c r="B27">
        <f>0.4*B4*12</f>
        <v>182001.6</v>
      </c>
    </row>
    <row r="28" spans="1:2" x14ac:dyDescent="0.3">
      <c r="A28" t="s">
        <v>19</v>
      </c>
      <c r="B28">
        <f>B23*12-0.1*B4*12</f>
        <v>54099.6</v>
      </c>
    </row>
    <row r="29" spans="1:2" x14ac:dyDescent="0.3">
      <c r="A29" s="4" t="s">
        <v>20</v>
      </c>
      <c r="B29" s="4">
        <f>MIN(B26:B28)</f>
        <v>54099.6</v>
      </c>
    </row>
    <row r="30" spans="1:2" x14ac:dyDescent="0.3">
      <c r="A30" t="s">
        <v>21</v>
      </c>
      <c r="B30" s="7">
        <f>B24-B29</f>
        <v>1151420.3999999999</v>
      </c>
    </row>
    <row r="31" spans="1:2" x14ac:dyDescent="0.3">
      <c r="A31" t="s">
        <v>22</v>
      </c>
      <c r="B31">
        <v>50000</v>
      </c>
    </row>
    <row r="32" spans="1:2" x14ac:dyDescent="0.3">
      <c r="A32" t="s">
        <v>23</v>
      </c>
      <c r="B32">
        <v>50000</v>
      </c>
    </row>
    <row r="33" spans="1:2" x14ac:dyDescent="0.3">
      <c r="A33" t="s">
        <v>24</v>
      </c>
      <c r="B33" s="7">
        <f>B30-B32</f>
        <v>1101420.3999999999</v>
      </c>
    </row>
    <row r="35" spans="1:2" x14ac:dyDescent="0.3">
      <c r="A35" t="s">
        <v>25</v>
      </c>
      <c r="B35" s="7">
        <f>B33+B34</f>
        <v>1101420.3999999999</v>
      </c>
    </row>
    <row r="36" spans="1:2" x14ac:dyDescent="0.3">
      <c r="A36" t="s">
        <v>26</v>
      </c>
      <c r="B36" s="14">
        <v>150000</v>
      </c>
    </row>
    <row r="37" spans="1:2" x14ac:dyDescent="0.3">
      <c r="A37" s="4" t="s">
        <v>27</v>
      </c>
      <c r="B37" s="4">
        <f>B35-B36</f>
        <v>951420.39999999991</v>
      </c>
    </row>
    <row r="38" spans="1:2" x14ac:dyDescent="0.3">
      <c r="A38" t="s">
        <v>28</v>
      </c>
      <c r="B38" s="7">
        <f>(250000*5/100)+(500000*20/100)+(B37-1000000)*30/100</f>
        <v>97926.119999999966</v>
      </c>
    </row>
    <row r="39" spans="1:2" x14ac:dyDescent="0.3">
      <c r="A39" t="s">
        <v>29</v>
      </c>
      <c r="B39" s="7">
        <f>B38</f>
        <v>97926.119999999966</v>
      </c>
    </row>
    <row r="40" spans="1:2" x14ac:dyDescent="0.3">
      <c r="A40" t="s">
        <v>30</v>
      </c>
      <c r="B40" s="7">
        <f>4*B39/100</f>
        <v>3917.0447999999988</v>
      </c>
    </row>
    <row r="41" spans="1:2" x14ac:dyDescent="0.3">
      <c r="A41" t="s">
        <v>31</v>
      </c>
      <c r="B41" s="7">
        <f>B39+B40</f>
        <v>101843.16479999997</v>
      </c>
    </row>
    <row r="42" spans="1:2" x14ac:dyDescent="0.3">
      <c r="A42" t="s">
        <v>32</v>
      </c>
      <c r="B42" s="11">
        <v>0</v>
      </c>
    </row>
    <row r="43" spans="1:2" x14ac:dyDescent="0.3">
      <c r="A43" t="s">
        <v>33</v>
      </c>
      <c r="B43" s="7">
        <f>B41-B42</f>
        <v>101843.16479999997</v>
      </c>
    </row>
    <row r="44" spans="1:2" x14ac:dyDescent="0.3">
      <c r="A44" s="5" t="s">
        <v>34</v>
      </c>
      <c r="B44" s="12">
        <f>B43/12</f>
        <v>8486.9303999999975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Navya Mergu</dc:creator>
  <cp:lastModifiedBy>Navya Mergu</cp:lastModifiedBy>
  <dcterms:created xsi:type="dcterms:W3CDTF">2020-02-26T08:20:49Z</dcterms:created>
  <dcterms:modified xsi:type="dcterms:W3CDTF">2020-02-26T08:24:09Z</dcterms:modified>
</cp:coreProperties>
</file>