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Lab/Animals/"/>
    </mc:Choice>
  </mc:AlternateContent>
  <xr:revisionPtr revIDLastSave="0" documentId="13_ncr:40009_{E19E2CB4-7171-9642-8287-7730337AFC24}" xr6:coauthVersionLast="47" xr6:coauthVersionMax="47" xr10:uidLastSave="{00000000-0000-0000-0000-000000000000}"/>
  <bookViews>
    <workbookView xWindow="15860" yWindow="5860" windowWidth="32540" windowHeight="20800" activeTab="1"/>
  </bookViews>
  <sheets>
    <sheet name="QCLAB_AD_mice062921" sheetId="1" r:id="rId1"/>
    <sheet name="UNCMI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7" i="2" l="1"/>
  <c r="J77" i="2" s="1"/>
  <c r="K78" i="2"/>
  <c r="J78" i="2" s="1"/>
  <c r="K79" i="2"/>
  <c r="J79" i="2" s="1"/>
  <c r="K80" i="2"/>
  <c r="J80" i="2" s="1"/>
  <c r="K81" i="2"/>
  <c r="J81" i="2" s="1"/>
  <c r="K82" i="2"/>
  <c r="J82" i="2" s="1"/>
  <c r="K83" i="2"/>
  <c r="J83" i="2" s="1"/>
  <c r="K84" i="2"/>
  <c r="J84" i="2" s="1"/>
  <c r="K85" i="2"/>
  <c r="J85" i="2" s="1"/>
  <c r="K86" i="2"/>
  <c r="J86" i="2" s="1"/>
  <c r="K87" i="2"/>
  <c r="J87" i="2" s="1"/>
  <c r="K88" i="2"/>
  <c r="J88" i="2" s="1"/>
  <c r="K89" i="2"/>
  <c r="J89" i="2" s="1"/>
  <c r="K90" i="2"/>
  <c r="J90" i="2" s="1"/>
  <c r="K91" i="2"/>
  <c r="J91" i="2" s="1"/>
  <c r="K92" i="2"/>
  <c r="J92" i="2" s="1"/>
  <c r="K93" i="2"/>
  <c r="J93" i="2" s="1"/>
  <c r="K94" i="2"/>
  <c r="J94" i="2" s="1"/>
  <c r="K95" i="2"/>
  <c r="J95" i="2" s="1"/>
  <c r="K96" i="2"/>
  <c r="J96" i="2" s="1"/>
  <c r="K97" i="2"/>
  <c r="J97" i="2" s="1"/>
  <c r="K98" i="2"/>
  <c r="J98" i="2" s="1"/>
  <c r="K99" i="2"/>
  <c r="J99" i="2" s="1"/>
  <c r="K100" i="2"/>
  <c r="J100" i="2" s="1"/>
  <c r="K101" i="2"/>
  <c r="J101" i="2" s="1"/>
  <c r="K102" i="2"/>
  <c r="J102" i="2" s="1"/>
  <c r="K103" i="2"/>
  <c r="J103" i="2" s="1"/>
  <c r="K104" i="2"/>
  <c r="J104" i="2" s="1"/>
  <c r="K105" i="2"/>
  <c r="J105" i="2" s="1"/>
  <c r="K106" i="2"/>
  <c r="J106" i="2" s="1"/>
  <c r="K107" i="2"/>
  <c r="J107" i="2" s="1"/>
  <c r="K108" i="2"/>
  <c r="J108" i="2" s="1"/>
  <c r="K109" i="2"/>
  <c r="J109" i="2" s="1"/>
  <c r="K110" i="2"/>
  <c r="J110" i="2" s="1"/>
  <c r="K111" i="2"/>
  <c r="J111" i="2" s="1"/>
  <c r="K112" i="2"/>
  <c r="J112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H18" i="2"/>
  <c r="D18" i="2"/>
  <c r="E18" i="2" s="1"/>
  <c r="A18" i="2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D17" i="2"/>
  <c r="E17" i="2" s="1"/>
  <c r="G18" i="2" l="1"/>
  <c r="H17" i="2"/>
  <c r="G17" i="2"/>
  <c r="H21" i="2"/>
  <c r="G21" i="2"/>
  <c r="H31" i="2"/>
  <c r="G31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J73" i="2"/>
  <c r="K73" i="2" s="1"/>
  <c r="L73" i="2" s="1"/>
  <c r="J72" i="2"/>
  <c r="K72" i="2" s="1"/>
  <c r="L72" i="2" s="1"/>
  <c r="J71" i="2"/>
  <c r="K71" i="2" s="1"/>
  <c r="L71" i="2" s="1"/>
  <c r="J70" i="2"/>
  <c r="K70" i="2" s="1"/>
  <c r="L70" i="2" s="1"/>
  <c r="J69" i="2"/>
  <c r="K69" i="2" s="1"/>
  <c r="L69" i="2" s="1"/>
  <c r="J68" i="2"/>
  <c r="K68" i="2" s="1"/>
  <c r="L68" i="2" s="1"/>
  <c r="J67" i="2"/>
  <c r="K67" i="2" s="1"/>
  <c r="L67" i="2" s="1"/>
  <c r="J66" i="2"/>
  <c r="K66" i="2" s="1"/>
  <c r="L66" i="2" s="1"/>
  <c r="J65" i="2"/>
  <c r="K65" i="2" s="1"/>
  <c r="L65" i="2" s="1"/>
  <c r="J64" i="2"/>
  <c r="K64" i="2" s="1"/>
  <c r="L64" i="2" s="1"/>
  <c r="J63" i="2"/>
  <c r="K63" i="2" s="1"/>
  <c r="L63" i="2" s="1"/>
  <c r="J62" i="2"/>
  <c r="K62" i="2" s="1"/>
  <c r="L62" i="2" s="1"/>
  <c r="J61" i="2"/>
  <c r="K61" i="2" s="1"/>
  <c r="L61" i="2" s="1"/>
  <c r="J60" i="2"/>
  <c r="K60" i="2" s="1"/>
  <c r="L60" i="2" s="1"/>
  <c r="J59" i="2"/>
  <c r="K59" i="2" s="1"/>
  <c r="L59" i="2" s="1"/>
  <c r="J58" i="2"/>
  <c r="K58" i="2" s="1"/>
  <c r="L58" i="2" s="1"/>
  <c r="J57" i="2"/>
  <c r="K57" i="2" s="1"/>
  <c r="L57" i="2" s="1"/>
  <c r="J56" i="2"/>
  <c r="K56" i="2" s="1"/>
  <c r="L56" i="2" s="1"/>
  <c r="J55" i="2"/>
  <c r="K55" i="2" s="1"/>
  <c r="L55" i="2" s="1"/>
  <c r="J54" i="2"/>
  <c r="K54" i="2" s="1"/>
  <c r="L54" i="2" s="1"/>
  <c r="J53" i="2"/>
  <c r="K53" i="2" s="1"/>
  <c r="L53" i="2" s="1"/>
  <c r="J52" i="2"/>
  <c r="K52" i="2" s="1"/>
  <c r="L52" i="2" s="1"/>
  <c r="J51" i="2"/>
  <c r="K51" i="2" s="1"/>
  <c r="L51" i="2" s="1"/>
  <c r="J50" i="2"/>
  <c r="K50" i="2" s="1"/>
  <c r="L50" i="2" s="1"/>
  <c r="J49" i="2"/>
  <c r="K49" i="2" s="1"/>
  <c r="L49" i="2" s="1"/>
  <c r="J48" i="2"/>
  <c r="K48" i="2" s="1"/>
  <c r="L48" i="2" s="1"/>
  <c r="J47" i="2"/>
  <c r="K47" i="2" s="1"/>
  <c r="L47" i="2" s="1"/>
  <c r="J46" i="2"/>
  <c r="K46" i="2" s="1"/>
  <c r="L46" i="2" s="1"/>
  <c r="J45" i="2"/>
  <c r="K45" i="2" s="1"/>
  <c r="L45" i="2" s="1"/>
  <c r="J44" i="2"/>
  <c r="K44" i="2" s="1"/>
  <c r="L44" i="2" s="1"/>
  <c r="J43" i="2"/>
  <c r="K43" i="2" s="1"/>
  <c r="L43" i="2" s="1"/>
  <c r="J42" i="2"/>
  <c r="K42" i="2" s="1"/>
  <c r="L42" i="2" s="1"/>
  <c r="J41" i="2"/>
  <c r="K41" i="2" s="1"/>
  <c r="L41" i="2" s="1"/>
  <c r="J40" i="2"/>
  <c r="K40" i="2" s="1"/>
  <c r="L40" i="2" s="1"/>
  <c r="J39" i="2"/>
  <c r="K39" i="2" s="1"/>
  <c r="L39" i="2" s="1"/>
  <c r="J38" i="2"/>
  <c r="K38" i="2" s="1"/>
  <c r="L38" i="2" s="1"/>
  <c r="N13" i="2" l="1"/>
  <c r="O13" i="2" s="1"/>
  <c r="D13" i="2"/>
  <c r="E13" i="2" s="1"/>
  <c r="N12" i="2"/>
  <c r="O12" i="2" s="1"/>
  <c r="D12" i="2"/>
  <c r="E12" i="2" s="1"/>
  <c r="N11" i="2"/>
  <c r="O11" i="2" s="1"/>
  <c r="D11" i="2"/>
  <c r="E11" i="2" s="1"/>
  <c r="N10" i="2"/>
  <c r="O10" i="2" s="1"/>
  <c r="D10" i="2"/>
  <c r="E10" i="2" s="1"/>
  <c r="N9" i="2"/>
  <c r="O9" i="2" s="1"/>
  <c r="D9" i="2"/>
  <c r="E9" i="2" s="1"/>
  <c r="N8" i="2"/>
  <c r="O8" i="2" s="1"/>
  <c r="D8" i="2"/>
  <c r="E8" i="2" s="1"/>
  <c r="N7" i="2"/>
  <c r="O7" i="2" s="1"/>
  <c r="D7" i="2"/>
  <c r="E7" i="2" s="1"/>
  <c r="N6" i="2"/>
  <c r="O6" i="2" s="1"/>
  <c r="D6" i="2"/>
  <c r="E6" i="2" s="1"/>
  <c r="N5" i="2"/>
  <c r="O5" i="2" s="1"/>
  <c r="D5" i="2"/>
  <c r="E5" i="2" s="1"/>
  <c r="A5" i="2"/>
  <c r="A6" i="2" s="1"/>
  <c r="A7" i="2" s="1"/>
  <c r="A8" i="2" s="1"/>
  <c r="A9" i="2" s="1"/>
  <c r="A10" i="2" s="1"/>
  <c r="A11" i="2" s="1"/>
  <c r="A12" i="2" s="1"/>
  <c r="A13" i="2" s="1"/>
  <c r="N4" i="2"/>
  <c r="O4" i="2" s="1"/>
  <c r="D4" i="2"/>
  <c r="E4" i="2" s="1"/>
</calcChain>
</file>

<file path=xl/sharedStrings.xml><?xml version="1.0" encoding="utf-8"?>
<sst xmlns="http://schemas.openxmlformats.org/spreadsheetml/2006/main" count="2063" uniqueCount="633">
  <si>
    <t>Index</t>
  </si>
  <si>
    <t>CountAPOE</t>
  </si>
  <si>
    <t>Animal</t>
  </si>
  <si>
    <t>Date</t>
  </si>
  <si>
    <t>Exvivo_imaging</t>
  </si>
  <si>
    <t xml:space="preserve">Invivo_imaging </t>
  </si>
  <si>
    <t>Handling_Date</t>
  </si>
  <si>
    <t>Genotype</t>
  </si>
  <si>
    <t>Sex</t>
  </si>
  <si>
    <t>Treatment</t>
  </si>
  <si>
    <t>weight</t>
  </si>
  <si>
    <t>DOB</t>
  </si>
  <si>
    <t>SAMBA Brunno</t>
  </si>
  <si>
    <t>T1MEMRIRARE</t>
  </si>
  <si>
    <t>T1map</t>
  </si>
  <si>
    <t>DWI</t>
  </si>
  <si>
    <t>GRE</t>
  </si>
  <si>
    <t>Age</t>
  </si>
  <si>
    <t>Age_Months</t>
  </si>
  <si>
    <t>DWIfid</t>
  </si>
  <si>
    <t>GREfid</t>
  </si>
  <si>
    <t>DWI1</t>
  </si>
  <si>
    <t>DWI2</t>
  </si>
  <si>
    <t>DWI3</t>
  </si>
  <si>
    <t>DWI5</t>
  </si>
  <si>
    <t>DWI6</t>
  </si>
  <si>
    <t>DWI7</t>
  </si>
  <si>
    <t>note</t>
  </si>
  <si>
    <t>Study</t>
  </si>
  <si>
    <t>T2TurboRARE</t>
  </si>
  <si>
    <t>offsetT2TURBORARE</t>
  </si>
  <si>
    <t>Perf1_2</t>
  </si>
  <si>
    <t>OffsetPerf1</t>
  </si>
  <si>
    <t>Perf2_1p5</t>
  </si>
  <si>
    <t>OffsetPerf2</t>
  </si>
  <si>
    <t>T1map1</t>
  </si>
  <si>
    <t>OffsetT1map</t>
  </si>
  <si>
    <t>T1map2</t>
  </si>
  <si>
    <t>OffsetT2map</t>
  </si>
  <si>
    <t>Effciency</t>
  </si>
  <si>
    <t>LabelOptim</t>
  </si>
  <si>
    <t>ControlOptim</t>
  </si>
  <si>
    <t>PROJECTCODE</t>
  </si>
  <si>
    <t>Age_HARD</t>
  </si>
  <si>
    <t>RAREmask</t>
  </si>
  <si>
    <t>perfusionmask</t>
  </si>
  <si>
    <t>T1</t>
  </si>
  <si>
    <t>perfusion</t>
  </si>
  <si>
    <t>CBF</t>
  </si>
  <si>
    <t>200331_3:0</t>
  </si>
  <si>
    <t>APOE22</t>
  </si>
  <si>
    <t>female</t>
  </si>
  <si>
    <t>18_Month_Control</t>
  </si>
  <si>
    <t>Blank</t>
  </si>
  <si>
    <t>210222_17:0</t>
  </si>
  <si>
    <t>Control_12_Month</t>
  </si>
  <si>
    <t>210222_16:0</t>
  </si>
  <si>
    <t>male</t>
  </si>
  <si>
    <t>210201_1:0</t>
  </si>
  <si>
    <t>APOE33</t>
  </si>
  <si>
    <t>210524_1:0</t>
  </si>
  <si>
    <t>210118_21:0</t>
  </si>
  <si>
    <t>HFD_12_Month</t>
  </si>
  <si>
    <t>210118_23:0</t>
  </si>
  <si>
    <t>210118_25:0</t>
  </si>
  <si>
    <t>210118_26:0</t>
  </si>
  <si>
    <t>210118_27:0</t>
  </si>
  <si>
    <t xml:space="preserve"> </t>
  </si>
  <si>
    <t>210222_10:0</t>
  </si>
  <si>
    <t>210222_11:0</t>
  </si>
  <si>
    <t>210222_12:0</t>
  </si>
  <si>
    <t>210222_13:0</t>
  </si>
  <si>
    <t>210222_14:0</t>
  </si>
  <si>
    <t>210222_15:0</t>
  </si>
  <si>
    <t>210222_7:0</t>
  </si>
  <si>
    <t>210222_8:0</t>
  </si>
  <si>
    <t>210222_9:0</t>
  </si>
  <si>
    <t>210201_2:0</t>
  </si>
  <si>
    <t>210201_3:0</t>
  </si>
  <si>
    <t>210201_4:0</t>
  </si>
  <si>
    <t>210201_5:0</t>
  </si>
  <si>
    <t>210201_11:0</t>
  </si>
  <si>
    <t>APOE44</t>
  </si>
  <si>
    <t>210201_12:0</t>
  </si>
  <si>
    <t>210201_13:0</t>
  </si>
  <si>
    <t>210201_10:0</t>
  </si>
  <si>
    <t>210201_14:0</t>
  </si>
  <si>
    <t>210201_15:0</t>
  </si>
  <si>
    <t>210201_16:0</t>
  </si>
  <si>
    <t>210201_6:0</t>
  </si>
  <si>
    <t>210201_7:0</t>
  </si>
  <si>
    <t>210201_8:0</t>
  </si>
  <si>
    <t>210201_9:0</t>
  </si>
  <si>
    <t>210201_17:0</t>
  </si>
  <si>
    <t>210201_18:0</t>
  </si>
  <si>
    <t>200805_3:0</t>
  </si>
  <si>
    <t>CVN</t>
  </si>
  <si>
    <t>sedentary</t>
  </si>
  <si>
    <t>died</t>
  </si>
  <si>
    <t>210216_1:0</t>
  </si>
  <si>
    <t>E2HN</t>
  </si>
  <si>
    <t>210201_19:0</t>
  </si>
  <si>
    <t>210222_1:0</t>
  </si>
  <si>
    <t>E3HN</t>
  </si>
  <si>
    <t>210222_2:0</t>
  </si>
  <si>
    <t>210222_3:0</t>
  </si>
  <si>
    <t>210222_4:0</t>
  </si>
  <si>
    <t>210222_5:0</t>
  </si>
  <si>
    <t>210222_6:0</t>
  </si>
  <si>
    <t>210118_14:0</t>
  </si>
  <si>
    <t>Died</t>
  </si>
  <si>
    <t>201012_2:0</t>
  </si>
  <si>
    <t>E4HN</t>
  </si>
  <si>
    <t>200331_6:0</t>
  </si>
  <si>
    <t>190610_1:1</t>
  </si>
  <si>
    <t>N57433</t>
  </si>
  <si>
    <t>N57438</t>
  </si>
  <si>
    <t>N57439</t>
  </si>
  <si>
    <t>N57434</t>
  </si>
  <si>
    <t>N57435</t>
  </si>
  <si>
    <t>N57436</t>
  </si>
  <si>
    <t>N57437</t>
  </si>
  <si>
    <t>N57440</t>
  </si>
  <si>
    <t>water tube on left</t>
  </si>
  <si>
    <t>Brunno</t>
  </si>
  <si>
    <t>19.abb.14</t>
  </si>
  <si>
    <t>190610_6:1</t>
  </si>
  <si>
    <t>N57441</t>
  </si>
  <si>
    <t>N57443</t>
  </si>
  <si>
    <t>B50000</t>
  </si>
  <si>
    <t>190610_2:1</t>
  </si>
  <si>
    <t>N57444</t>
  </si>
  <si>
    <t>N57445</t>
  </si>
  <si>
    <t>190610_7:1</t>
  </si>
  <si>
    <t>N57446</t>
  </si>
  <si>
    <t>N57447</t>
  </si>
  <si>
    <t>190610_3:1</t>
  </si>
  <si>
    <t>N57448</t>
  </si>
  <si>
    <t>N57449</t>
  </si>
  <si>
    <t>190610_8:1</t>
  </si>
  <si>
    <t>N57450</t>
  </si>
  <si>
    <t>N57451</t>
  </si>
  <si>
    <t>mo contrast</t>
  </si>
  <si>
    <t>190715_7:1</t>
  </si>
  <si>
    <t>B51872</t>
  </si>
  <si>
    <t>N57452</t>
  </si>
  <si>
    <t>N57453</t>
  </si>
  <si>
    <t>B50011</t>
  </si>
  <si>
    <t>190715_6:1</t>
  </si>
  <si>
    <t>B51861</t>
  </si>
  <si>
    <t>N57454</t>
  </si>
  <si>
    <t>N57455</t>
  </si>
  <si>
    <t>190715_8:1</t>
  </si>
  <si>
    <t>B51882</t>
  </si>
  <si>
    <t>N57456</t>
  </si>
  <si>
    <t>N57457</t>
  </si>
  <si>
    <t>B50012</t>
  </si>
  <si>
    <t>28?</t>
  </si>
  <si>
    <t>190715_9:1</t>
  </si>
  <si>
    <t>N57458</t>
  </si>
  <si>
    <t>N57459</t>
  </si>
  <si>
    <t>45?</t>
  </si>
  <si>
    <t>190610_9:1</t>
  </si>
  <si>
    <t>190715_10:1</t>
  </si>
  <si>
    <t>N57462</t>
  </si>
  <si>
    <t>N57463</t>
  </si>
  <si>
    <t>Offset of TurboRare?</t>
  </si>
  <si>
    <t>190610_10:1</t>
  </si>
  <si>
    <t>190610_4:1</t>
  </si>
  <si>
    <t>N57464</t>
  </si>
  <si>
    <t>N57465</t>
  </si>
  <si>
    <t>190610_5:1</t>
  </si>
  <si>
    <t>N57468</t>
  </si>
  <si>
    <t>N57469</t>
  </si>
  <si>
    <t>190715_5:1</t>
  </si>
  <si>
    <t>B51852</t>
  </si>
  <si>
    <t>N57472</t>
  </si>
  <si>
    <t>N57473</t>
  </si>
  <si>
    <t>efficient missing</t>
  </si>
  <si>
    <t>190715_1:1</t>
  </si>
  <si>
    <t>B51315</t>
  </si>
  <si>
    <t>Extra Perfusion: 20 and 34</t>
  </si>
  <si>
    <t>190715_2:1</t>
  </si>
  <si>
    <t>B51325</t>
  </si>
  <si>
    <t>N57474</t>
  </si>
  <si>
    <t>N57549</t>
  </si>
  <si>
    <t>190715_3:1</t>
  </si>
  <si>
    <t>B51732</t>
  </si>
  <si>
    <t>N57550</t>
  </si>
  <si>
    <t>N57551</t>
  </si>
  <si>
    <t>190715_4:1</t>
  </si>
  <si>
    <t>HN</t>
  </si>
  <si>
    <t>B51742</t>
  </si>
  <si>
    <t>N57554</t>
  </si>
  <si>
    <t>N57555</t>
  </si>
  <si>
    <t>190909_9:1</t>
  </si>
  <si>
    <t>N57559</t>
  </si>
  <si>
    <t>N57560</t>
  </si>
  <si>
    <t>190909_10:1</t>
  </si>
  <si>
    <t>N57580</t>
  </si>
  <si>
    <t>N57581</t>
  </si>
  <si>
    <t>B50015</t>
  </si>
  <si>
    <t>190909_11:1</t>
  </si>
  <si>
    <t>B51813</t>
  </si>
  <si>
    <t>N57582</t>
  </si>
  <si>
    <t>N57583</t>
  </si>
  <si>
    <t>190909_12:1</t>
  </si>
  <si>
    <t>B51824</t>
  </si>
  <si>
    <t>N57584</t>
  </si>
  <si>
    <t>N57585</t>
  </si>
  <si>
    <t>190909_13:1</t>
  </si>
  <si>
    <t>B51836</t>
  </si>
  <si>
    <t>N57587</t>
  </si>
  <si>
    <t>N57588</t>
  </si>
  <si>
    <t>no offset for T2TurboRARE</t>
  </si>
  <si>
    <t>190909_14:1</t>
  </si>
  <si>
    <t>N57590</t>
  </si>
  <si>
    <t>N57591</t>
  </si>
  <si>
    <t>191028_7</t>
  </si>
  <si>
    <t>B52274</t>
  </si>
  <si>
    <t>N57692</t>
  </si>
  <si>
    <t>N57693</t>
  </si>
  <si>
    <t>B50020</t>
  </si>
  <si>
    <t>191028_3</t>
  </si>
  <si>
    <t>B52233</t>
  </si>
  <si>
    <t>N57694</t>
  </si>
  <si>
    <t>N57695</t>
  </si>
  <si>
    <t>191028_6</t>
  </si>
  <si>
    <t>B52264</t>
  </si>
  <si>
    <t>N57700</t>
  </si>
  <si>
    <t>N57701</t>
  </si>
  <si>
    <t>191028_4</t>
  </si>
  <si>
    <t>B52242</t>
  </si>
  <si>
    <t>N57702</t>
  </si>
  <si>
    <t>N57703</t>
  </si>
  <si>
    <t>no offset for T1maps</t>
  </si>
  <si>
    <t>191028_5</t>
  </si>
  <si>
    <t>B52253</t>
  </si>
  <si>
    <t>N57709</t>
  </si>
  <si>
    <t>N57710</t>
  </si>
  <si>
    <t>191205_1</t>
  </si>
  <si>
    <t>treadmill</t>
  </si>
  <si>
    <t>B52711</t>
  </si>
  <si>
    <t>N58214</t>
  </si>
  <si>
    <t>blank</t>
  </si>
  <si>
    <t>12mo</t>
  </si>
  <si>
    <t>B52715</t>
  </si>
  <si>
    <t>B50030</t>
  </si>
  <si>
    <t>191205_2</t>
  </si>
  <si>
    <t>B52823</t>
  </si>
  <si>
    <t>N58215</t>
  </si>
  <si>
    <t>B50027</t>
  </si>
  <si>
    <t>B52824</t>
  </si>
  <si>
    <t>B50028</t>
  </si>
  <si>
    <t>191205_3</t>
  </si>
  <si>
    <t>N58216</t>
  </si>
  <si>
    <t>B52825</t>
  </si>
  <si>
    <t>191205_4</t>
  </si>
  <si>
    <t>B53041</t>
  </si>
  <si>
    <t>N58217</t>
  </si>
  <si>
    <t>B52836</t>
  </si>
  <si>
    <t>191205_5</t>
  </si>
  <si>
    <t>B53054</t>
  </si>
  <si>
    <t>N58218</t>
  </si>
  <si>
    <t>no offset for T1maps or perfusions</t>
  </si>
  <si>
    <t>1..5</t>
  </si>
  <si>
    <t>191205_6</t>
  </si>
  <si>
    <t>wheel_only</t>
  </si>
  <si>
    <t>B53161</t>
  </si>
  <si>
    <t>N58219</t>
  </si>
  <si>
    <t>191205_8</t>
  </si>
  <si>
    <t>B53183</t>
  </si>
  <si>
    <t>N58221</t>
  </si>
  <si>
    <t>B50031</t>
  </si>
  <si>
    <t>191205_9</t>
  </si>
  <si>
    <t>B53195</t>
  </si>
  <si>
    <t>N58222</t>
  </si>
  <si>
    <t>191205_10</t>
  </si>
  <si>
    <t>B53106</t>
  </si>
  <si>
    <t>N58223</t>
  </si>
  <si>
    <t>191212_1</t>
  </si>
  <si>
    <t>B53212</t>
  </si>
  <si>
    <t>N58224</t>
  </si>
  <si>
    <t>Extra Efficiency: 29</t>
  </si>
  <si>
    <t>191212_3</t>
  </si>
  <si>
    <t>B53233</t>
  </si>
  <si>
    <t>N58225</t>
  </si>
  <si>
    <t>B50032</t>
  </si>
  <si>
    <t>191212_4</t>
  </si>
  <si>
    <t>B53245</t>
  </si>
  <si>
    <t>N58226</t>
  </si>
  <si>
    <t>191212_5</t>
  </si>
  <si>
    <t>B53257</t>
  </si>
  <si>
    <t>N58228</t>
  </si>
  <si>
    <t>191212_6</t>
  </si>
  <si>
    <t>B53269</t>
  </si>
  <si>
    <t>N58229</t>
  </si>
  <si>
    <t>191212_7</t>
  </si>
  <si>
    <t>B53279</t>
  </si>
  <si>
    <t>N58230</t>
  </si>
  <si>
    <t>191212_8</t>
  </si>
  <si>
    <t>B53281</t>
  </si>
  <si>
    <t>N58231</t>
  </si>
  <si>
    <t>191212_9</t>
  </si>
  <si>
    <t>B53291</t>
  </si>
  <si>
    <t>N58232</t>
  </si>
  <si>
    <t>200331_16:0</t>
  </si>
  <si>
    <t>N58303</t>
  </si>
  <si>
    <t>N58304</t>
  </si>
  <si>
    <t>200331_15:0</t>
  </si>
  <si>
    <t>N58305</t>
  </si>
  <si>
    <t>N58306</t>
  </si>
  <si>
    <t>200331_17:0</t>
  </si>
  <si>
    <t>N58309</t>
  </si>
  <si>
    <t>N58308</t>
  </si>
  <si>
    <t>200331_18:0</t>
  </si>
  <si>
    <t>N58310</t>
  </si>
  <si>
    <t>N58311</t>
  </si>
  <si>
    <t>200302_10:0</t>
  </si>
  <si>
    <t>N58344</t>
  </si>
  <si>
    <t>N58348</t>
  </si>
  <si>
    <t>200302_11:0</t>
  </si>
  <si>
    <t>N58346</t>
  </si>
  <si>
    <t>N58349</t>
  </si>
  <si>
    <t>200302_12:0</t>
  </si>
  <si>
    <t>N58350</t>
  </si>
  <si>
    <t>N58356</t>
  </si>
  <si>
    <t>200331_20:0</t>
  </si>
  <si>
    <t>N58355</t>
  </si>
  <si>
    <t>N58358</t>
  </si>
  <si>
    <t>200302_6:0</t>
  </si>
  <si>
    <t>N58359</t>
  </si>
  <si>
    <t>N58360</t>
  </si>
  <si>
    <t>200302_7:0</t>
  </si>
  <si>
    <t>N58361</t>
  </si>
  <si>
    <t>N58362</t>
  </si>
  <si>
    <t>200302_3:0</t>
  </si>
  <si>
    <t>N58394</t>
  </si>
  <si>
    <t>N58395</t>
  </si>
  <si>
    <t>200302_4:0</t>
  </si>
  <si>
    <t>N58396</t>
  </si>
  <si>
    <t>N58397</t>
  </si>
  <si>
    <t>200302_5:0</t>
  </si>
  <si>
    <t>N58398</t>
  </si>
  <si>
    <t>N58399</t>
  </si>
  <si>
    <t>200302_9:0</t>
  </si>
  <si>
    <t>N58402</t>
  </si>
  <si>
    <t>N58403</t>
  </si>
  <si>
    <t>200302_8:0</t>
  </si>
  <si>
    <t>N58404</t>
  </si>
  <si>
    <t>N58405</t>
  </si>
  <si>
    <t>200331_11:0</t>
  </si>
  <si>
    <t>N58406</t>
  </si>
  <si>
    <t>N58407</t>
  </si>
  <si>
    <t>200331_12:0</t>
  </si>
  <si>
    <t>N58408</t>
  </si>
  <si>
    <t>N58409</t>
  </si>
  <si>
    <t>200331_8:0</t>
  </si>
  <si>
    <t>N58477</t>
  </si>
  <si>
    <t>N58478</t>
  </si>
  <si>
    <t>200331_9:0</t>
  </si>
  <si>
    <t>N58500</t>
  </si>
  <si>
    <t>N58501</t>
  </si>
  <si>
    <t>200331_10:0</t>
  </si>
  <si>
    <t>N58510</t>
  </si>
  <si>
    <t>N58511</t>
  </si>
  <si>
    <t>200331_7:0</t>
  </si>
  <si>
    <t>N58512</t>
  </si>
  <si>
    <t>N58513</t>
  </si>
  <si>
    <t>200331_13:0</t>
  </si>
  <si>
    <t>N58514</t>
  </si>
  <si>
    <t>N58515</t>
  </si>
  <si>
    <t>200331_1:0</t>
  </si>
  <si>
    <t>N58516</t>
  </si>
  <si>
    <t>200331_5:0</t>
  </si>
  <si>
    <t>N58604</t>
  </si>
  <si>
    <t>N58605</t>
  </si>
  <si>
    <t>200331_4:0</t>
  </si>
  <si>
    <t>N58606</t>
  </si>
  <si>
    <t>N58607</t>
  </si>
  <si>
    <t>200331_2:0</t>
  </si>
  <si>
    <t>N58608</t>
  </si>
  <si>
    <t>200331_14:0</t>
  </si>
  <si>
    <t>N58613</t>
  </si>
  <si>
    <t>N58609</t>
  </si>
  <si>
    <t>200805_1:0</t>
  </si>
  <si>
    <t>B54611</t>
  </si>
  <si>
    <t>N58633</t>
  </si>
  <si>
    <t>B50046</t>
  </si>
  <si>
    <t>200805_2:0</t>
  </si>
  <si>
    <t>B54623</t>
  </si>
  <si>
    <t>N58634</t>
  </si>
  <si>
    <t>200805_4:0</t>
  </si>
  <si>
    <t>B54645</t>
  </si>
  <si>
    <t>N58635</t>
  </si>
  <si>
    <t>200805_5:0</t>
  </si>
  <si>
    <t>B54751</t>
  </si>
  <si>
    <t>N58636</t>
  </si>
  <si>
    <t>B50047</t>
  </si>
  <si>
    <t>201007_2:0</t>
  </si>
  <si>
    <t>B55023</t>
  </si>
  <si>
    <t>N58649</t>
  </si>
  <si>
    <t>B50050</t>
  </si>
  <si>
    <t>201007_1:0</t>
  </si>
  <si>
    <t>B55012</t>
  </si>
  <si>
    <t>N58650</t>
  </si>
  <si>
    <t>201007_3:0</t>
  </si>
  <si>
    <t>B55034</t>
  </si>
  <si>
    <t>N58651</t>
  </si>
  <si>
    <t>201007_4:0</t>
  </si>
  <si>
    <t>B55045</t>
  </si>
  <si>
    <t>N58653</t>
  </si>
  <si>
    <t>201007_5:0</t>
  </si>
  <si>
    <t>B55056</t>
  </si>
  <si>
    <t>N58654</t>
  </si>
  <si>
    <t>201015_1:0</t>
  </si>
  <si>
    <t>N58655</t>
  </si>
  <si>
    <t>N58667</t>
  </si>
  <si>
    <t>210113_1:0</t>
  </si>
  <si>
    <t>N58706</t>
  </si>
  <si>
    <t>N58707</t>
  </si>
  <si>
    <t>210113_2:0</t>
  </si>
  <si>
    <t>N58708</t>
  </si>
  <si>
    <t>N58709</t>
  </si>
  <si>
    <t>210113_3:0</t>
  </si>
  <si>
    <t>N58712</t>
  </si>
  <si>
    <t>N58713</t>
  </si>
  <si>
    <t>210113_4:0</t>
  </si>
  <si>
    <t>N58714</t>
  </si>
  <si>
    <t>N58715</t>
  </si>
  <si>
    <t>210118_1:0</t>
  </si>
  <si>
    <t>N58732</t>
  </si>
  <si>
    <t>N58736</t>
  </si>
  <si>
    <t>210118_2:0</t>
  </si>
  <si>
    <t>N58733</t>
  </si>
  <si>
    <t>N58737</t>
  </si>
  <si>
    <t>210118_3:0</t>
  </si>
  <si>
    <t>N58734</t>
  </si>
  <si>
    <t>N58738</t>
  </si>
  <si>
    <t>210118_8:0</t>
  </si>
  <si>
    <t>N58735</t>
  </si>
  <si>
    <t>N58739</t>
  </si>
  <si>
    <t>210118_10:0</t>
  </si>
  <si>
    <t>N58740</t>
  </si>
  <si>
    <t>N58741</t>
  </si>
  <si>
    <t>210118_11:0</t>
  </si>
  <si>
    <t>N58742</t>
  </si>
  <si>
    <t>N58743</t>
  </si>
  <si>
    <t>210118_12:0</t>
  </si>
  <si>
    <t>N58745</t>
  </si>
  <si>
    <t>210118_13:0</t>
  </si>
  <si>
    <t>N58747</t>
  </si>
  <si>
    <t>N58748</t>
  </si>
  <si>
    <t>210118_15:0</t>
  </si>
  <si>
    <t>N58749</t>
  </si>
  <si>
    <t>N58750</t>
  </si>
  <si>
    <t>210118_16:0</t>
  </si>
  <si>
    <t>N58751</t>
  </si>
  <si>
    <t>N58752</t>
  </si>
  <si>
    <t>210118_4:0</t>
  </si>
  <si>
    <t>N58779</t>
  </si>
  <si>
    <t>N58782</t>
  </si>
  <si>
    <t>210118_5:0</t>
  </si>
  <si>
    <t>N58780</t>
  </si>
  <si>
    <t>N58781</t>
  </si>
  <si>
    <t>210118_6:0</t>
  </si>
  <si>
    <t>N58784</t>
  </si>
  <si>
    <t>N58785</t>
  </si>
  <si>
    <t>210118_7:0</t>
  </si>
  <si>
    <t>N58788</t>
  </si>
  <si>
    <t>N58789</t>
  </si>
  <si>
    <t>210118_9:0</t>
  </si>
  <si>
    <t>N58790</t>
  </si>
  <si>
    <t>N58791</t>
  </si>
  <si>
    <t>210118_17:0</t>
  </si>
  <si>
    <t>N58792</t>
  </si>
  <si>
    <t>N58793</t>
  </si>
  <si>
    <t>210118_18:0</t>
  </si>
  <si>
    <t>N58794</t>
  </si>
  <si>
    <t>N58795</t>
  </si>
  <si>
    <t>210118_20:0</t>
  </si>
  <si>
    <t>N58813</t>
  </si>
  <si>
    <t>N58814</t>
  </si>
  <si>
    <t>210118_22:0</t>
  </si>
  <si>
    <t>N58821</t>
  </si>
  <si>
    <t>N58822</t>
  </si>
  <si>
    <t>210118_19:0</t>
  </si>
  <si>
    <t>N58829</t>
  </si>
  <si>
    <t>N58830</t>
  </si>
  <si>
    <t>210118_24:0</t>
  </si>
  <si>
    <t>N58831</t>
  </si>
  <si>
    <t>N58832</t>
  </si>
  <si>
    <t>AnimalID</t>
  </si>
  <si>
    <t>m</t>
  </si>
  <si>
    <t>in 72 ul</t>
  </si>
  <si>
    <t>conc mg/ml</t>
  </si>
  <si>
    <t>Group</t>
  </si>
  <si>
    <t xml:space="preserve">Cage_Number </t>
  </si>
  <si>
    <t>Marking</t>
  </si>
  <si>
    <t>ScanDate</t>
  </si>
  <si>
    <t>Age(mo)</t>
  </si>
  <si>
    <t>210118-1:0</t>
  </si>
  <si>
    <t>M</t>
  </si>
  <si>
    <t>LR</t>
  </si>
  <si>
    <t>210118-2:0</t>
  </si>
  <si>
    <t>RR</t>
  </si>
  <si>
    <t>210118-3:0</t>
  </si>
  <si>
    <t>LL</t>
  </si>
  <si>
    <t>210118-8:0</t>
  </si>
  <si>
    <t>F</t>
  </si>
  <si>
    <t>R</t>
  </si>
  <si>
    <t>210118-10:0</t>
  </si>
  <si>
    <t>210118-11:0</t>
  </si>
  <si>
    <t>210118-12:0</t>
  </si>
  <si>
    <t>210118-13:0</t>
  </si>
  <si>
    <t>210118-15:0</t>
  </si>
  <si>
    <t>E33</t>
  </si>
  <si>
    <t>L</t>
  </si>
  <si>
    <t>210118-16:0</t>
  </si>
  <si>
    <t>Date030121</t>
  </si>
  <si>
    <t>Group_Assignment</t>
  </si>
  <si>
    <t>Age(Years)</t>
  </si>
  <si>
    <t>Age (days)</t>
  </si>
  <si>
    <t>Age Months</t>
  </si>
  <si>
    <t>Weight 4/7/21</t>
  </si>
  <si>
    <t>Glucose_End 4/7/21</t>
  </si>
  <si>
    <t>Control_Cage_Assignment</t>
  </si>
  <si>
    <t xml:space="preserve">Cage Number </t>
  </si>
  <si>
    <t>210222-16</t>
  </si>
  <si>
    <t>E22</t>
  </si>
  <si>
    <t xml:space="preserve">Control </t>
  </si>
  <si>
    <t>12C1</t>
  </si>
  <si>
    <t>210222-17</t>
  </si>
  <si>
    <t>210201_19</t>
  </si>
  <si>
    <t>210201_1</t>
  </si>
  <si>
    <t>210201_2</t>
  </si>
  <si>
    <t>210201_3</t>
  </si>
  <si>
    <t>12C2</t>
  </si>
  <si>
    <t>210201_4</t>
  </si>
  <si>
    <t>210201_5</t>
  </si>
  <si>
    <t>210222-7</t>
  </si>
  <si>
    <t>210222-10</t>
  </si>
  <si>
    <t>210222-13</t>
  </si>
  <si>
    <t>12C3</t>
  </si>
  <si>
    <t>210222-9</t>
  </si>
  <si>
    <t>210222-12</t>
  </si>
  <si>
    <t>210222-15</t>
  </si>
  <si>
    <t>12C4</t>
  </si>
  <si>
    <t>210222-8</t>
  </si>
  <si>
    <t>210222-11</t>
  </si>
  <si>
    <t>210222-14</t>
  </si>
  <si>
    <t>12C5</t>
  </si>
  <si>
    <t>210222-3</t>
  </si>
  <si>
    <t>210222-1</t>
  </si>
  <si>
    <t>12C6</t>
  </si>
  <si>
    <t>210222-5</t>
  </si>
  <si>
    <t>210222-4</t>
  </si>
  <si>
    <t>210222-2</t>
  </si>
  <si>
    <t>210222-6</t>
  </si>
  <si>
    <t>210201_6</t>
  </si>
  <si>
    <t>E44</t>
  </si>
  <si>
    <t>210201_7</t>
  </si>
  <si>
    <t>210201_8</t>
  </si>
  <si>
    <t>210201_9</t>
  </si>
  <si>
    <t>210201_10</t>
  </si>
  <si>
    <t>210201_11</t>
  </si>
  <si>
    <t>210201_12</t>
  </si>
  <si>
    <t>210201_13</t>
  </si>
  <si>
    <t>210201_14</t>
  </si>
  <si>
    <t>210201_15</t>
  </si>
  <si>
    <t>210201_16</t>
  </si>
  <si>
    <t>210201_17</t>
  </si>
  <si>
    <t>210201_18</t>
  </si>
  <si>
    <t>Glucose_End 5/11/21</t>
  </si>
  <si>
    <t>RNASEQBrain</t>
  </si>
  <si>
    <t>210118-4:0</t>
  </si>
  <si>
    <t>210118-5:0</t>
  </si>
  <si>
    <t>210118-6:0</t>
  </si>
  <si>
    <t>210118-7:0</t>
  </si>
  <si>
    <t>201012-9</t>
  </si>
  <si>
    <t>210118-17:0</t>
  </si>
  <si>
    <t>210118-18:0</t>
  </si>
  <si>
    <t>210118-19:0</t>
  </si>
  <si>
    <t>210118-20:0</t>
  </si>
  <si>
    <t>210118-21:0</t>
  </si>
  <si>
    <t>210118-22:0</t>
  </si>
  <si>
    <t>210118-23:0</t>
  </si>
  <si>
    <t>210118-24:0</t>
  </si>
  <si>
    <t>210118-25:0</t>
  </si>
  <si>
    <t>210118-26:0</t>
  </si>
  <si>
    <t>210118-27:0</t>
  </si>
  <si>
    <t>Date3/14/21</t>
  </si>
  <si>
    <t>DateScan</t>
  </si>
  <si>
    <t>Age_days</t>
  </si>
  <si>
    <t>Age_years</t>
  </si>
  <si>
    <t>Cage_Assignment</t>
  </si>
  <si>
    <t>Age(days)</t>
  </si>
  <si>
    <t>Age(Months)</t>
  </si>
  <si>
    <t xml:space="preserve">Group_Assignment </t>
  </si>
  <si>
    <t xml:space="preserve">Handling_Date  </t>
  </si>
  <si>
    <t>Age _at_Handling</t>
  </si>
  <si>
    <t>Glucose 5/6/21</t>
  </si>
  <si>
    <t>Weight 5/5/21</t>
  </si>
  <si>
    <t>210503-1</t>
  </si>
  <si>
    <t>Cage_1</t>
  </si>
  <si>
    <t>210503-2</t>
  </si>
  <si>
    <t>210503_3</t>
  </si>
  <si>
    <t>210503_4</t>
  </si>
  <si>
    <t>Cage_2</t>
  </si>
  <si>
    <t>210503_5</t>
  </si>
  <si>
    <t>210503_6</t>
  </si>
  <si>
    <t>210503_7</t>
  </si>
  <si>
    <t>Cage_3</t>
  </si>
  <si>
    <t>210503_8</t>
  </si>
  <si>
    <t>210503_9</t>
  </si>
  <si>
    <t>210503_10</t>
  </si>
  <si>
    <t>210503_11</t>
  </si>
  <si>
    <t>210503_12</t>
  </si>
  <si>
    <t>Cage_4</t>
  </si>
  <si>
    <t>210503_13</t>
  </si>
  <si>
    <t>210503_14</t>
  </si>
  <si>
    <t>210503_15</t>
  </si>
  <si>
    <t>210503_16</t>
  </si>
  <si>
    <t>210503_17</t>
  </si>
  <si>
    <t>Cage_5</t>
  </si>
  <si>
    <t>VET</t>
  </si>
  <si>
    <t>210503_18</t>
  </si>
  <si>
    <t>Cage_6</t>
  </si>
  <si>
    <t>210503_19</t>
  </si>
  <si>
    <t>210503_20</t>
  </si>
  <si>
    <t>210503_21</t>
  </si>
  <si>
    <t>210503_22</t>
  </si>
  <si>
    <t>Scan_time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</si>
</sst>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54823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trike/>
      <sz val="12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A6A6A6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4">
    <xf numFmtId="0" fontId="0" fillId="0" borderId="0" xfId="0"/>
    <xf numFmtId="14" fontId="0" fillId="0" borderId="0" xfId="0" applyNumberFormat="1"/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42" applyFont="1"/>
    <xf numFmtId="0" fontId="20" fillId="33" borderId="0" xfId="0" applyFont="1" applyFill="1" applyAlignment="1">
      <alignment vertical="center"/>
    </xf>
    <xf numFmtId="0" fontId="16" fillId="34" borderId="11" xfId="0" applyFont="1" applyFill="1" applyBorder="1" applyAlignment="1">
      <alignment horizontal="center"/>
    </xf>
    <xf numFmtId="14" fontId="16" fillId="34" borderId="11" xfId="0" applyNumberFormat="1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14" fontId="16" fillId="34" borderId="10" xfId="0" applyNumberFormat="1" applyFont="1" applyFill="1" applyBorder="1" applyAlignment="1">
      <alignment horizontal="center"/>
    </xf>
    <xf numFmtId="0" fontId="19" fillId="33" borderId="0" xfId="0" applyFont="1" applyFill="1" applyAlignment="1">
      <alignment vertical="center"/>
    </xf>
    <xf numFmtId="0" fontId="16" fillId="35" borderId="10" xfId="0" applyFont="1" applyFill="1" applyBorder="1" applyAlignment="1">
      <alignment horizontal="center"/>
    </xf>
    <xf numFmtId="14" fontId="16" fillId="35" borderId="10" xfId="0" applyNumberFormat="1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22" fillId="36" borderId="10" xfId="0" applyFon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0" fontId="23" fillId="36" borderId="10" xfId="0" applyFont="1" applyFill="1" applyBorder="1" applyAlignment="1">
      <alignment horizontal="center"/>
    </xf>
    <xf numFmtId="14" fontId="23" fillId="36" borderId="10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14" fontId="16" fillId="33" borderId="10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0" borderId="12" xfId="0" applyFont="1" applyBorder="1" applyAlignment="1">
      <alignment horizontal="center"/>
    </xf>
    <xf numFmtId="0" fontId="22" fillId="37" borderId="0" xfId="0" applyFont="1" applyFill="1" applyAlignment="1">
      <alignment horizontal="center"/>
    </xf>
    <xf numFmtId="0" fontId="22" fillId="36" borderId="0" xfId="0" applyFont="1" applyFill="1" applyAlignment="1">
      <alignment horizontal="center"/>
    </xf>
    <xf numFmtId="0" fontId="2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22" fillId="38" borderId="0" xfId="0" applyFont="1" applyFill="1" applyAlignment="1">
      <alignment horizontal="center"/>
    </xf>
    <xf numFmtId="14" fontId="16" fillId="38" borderId="0" xfId="0" applyNumberFormat="1" applyFont="1" applyFill="1" applyAlignment="1">
      <alignment horizontal="center"/>
    </xf>
    <xf numFmtId="14" fontId="20" fillId="0" borderId="0" xfId="0" applyNumberFormat="1" applyFont="1"/>
    <xf numFmtId="2" fontId="16" fillId="39" borderId="0" xfId="0" applyNumberFormat="1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2" fontId="16" fillId="40" borderId="0" xfId="0" applyNumberFormat="1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24" fillId="42" borderId="0" xfId="0" applyFont="1" applyFill="1" applyAlignment="1">
      <alignment horizontal="center"/>
    </xf>
    <xf numFmtId="14" fontId="16" fillId="42" borderId="0" xfId="0" applyNumberFormat="1" applyFont="1" applyFill="1" applyAlignment="1">
      <alignment horizontal="center"/>
    </xf>
    <xf numFmtId="2" fontId="16" fillId="42" borderId="0" xfId="0" applyNumberFormat="1" applyFont="1" applyFill="1" applyAlignment="1">
      <alignment horizontal="center"/>
    </xf>
    <xf numFmtId="14" fontId="16" fillId="41" borderId="0" xfId="0" applyNumberFormat="1" applyFont="1" applyFill="1" applyAlignment="1">
      <alignment horizontal="center"/>
    </xf>
    <xf numFmtId="2" fontId="16" fillId="43" borderId="0" xfId="0" applyNumberFormat="1" applyFont="1" applyFill="1" applyAlignment="1">
      <alignment horizontal="center"/>
    </xf>
    <xf numFmtId="0" fontId="16" fillId="44" borderId="0" xfId="0" applyFont="1" applyFill="1" applyAlignment="1">
      <alignment horizontal="center"/>
    </xf>
    <xf numFmtId="0" fontId="16" fillId="45" borderId="0" xfId="0" applyFont="1" applyFill="1" applyAlignment="1">
      <alignment horizontal="center"/>
    </xf>
    <xf numFmtId="14" fontId="22" fillId="45" borderId="0" xfId="0" applyNumberFormat="1" applyFont="1" applyFill="1" applyAlignment="1">
      <alignment horizontal="center"/>
    </xf>
    <xf numFmtId="0" fontId="22" fillId="45" borderId="0" xfId="0" applyFont="1" applyFill="1" applyAlignment="1">
      <alignment horizontal="center"/>
    </xf>
    <xf numFmtId="14" fontId="16" fillId="45" borderId="0" xfId="0" applyNumberFormat="1" applyFont="1" applyFill="1" applyAlignment="1">
      <alignment horizontal="center"/>
    </xf>
    <xf numFmtId="2" fontId="16" fillId="46" borderId="0" xfId="0" applyNumberFormat="1" applyFont="1" applyFill="1" applyAlignment="1">
      <alignment horizontal="center"/>
    </xf>
    <xf numFmtId="0" fontId="16" fillId="46" borderId="0" xfId="0" applyFont="1" applyFill="1" applyAlignment="1">
      <alignment horizontal="center"/>
    </xf>
    <xf numFmtId="0" fontId="22" fillId="47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14" fontId="22" fillId="47" borderId="0" xfId="0" applyNumberFormat="1" applyFont="1" applyFill="1" applyAlignment="1">
      <alignment horizontal="center"/>
    </xf>
    <xf numFmtId="0" fontId="16" fillId="42" borderId="0" xfId="0" applyFont="1" applyFill="1" applyAlignment="1">
      <alignment horizontal="center"/>
    </xf>
    <xf numFmtId="14" fontId="16" fillId="44" borderId="0" xfId="0" applyNumberFormat="1" applyFont="1" applyFill="1" applyAlignment="1">
      <alignment horizontal="center"/>
    </xf>
    <xf numFmtId="14" fontId="16" fillId="46" borderId="0" xfId="0" applyNumberFormat="1" applyFont="1" applyFill="1" applyAlignment="1">
      <alignment horizontal="center"/>
    </xf>
    <xf numFmtId="0" fontId="22" fillId="48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5" fillId="49" borderId="0" xfId="0" applyFont="1" applyFill="1" applyAlignment="1">
      <alignment horizontal="center"/>
    </xf>
    <xf numFmtId="0" fontId="20" fillId="50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14" fontId="20" fillId="50" borderId="10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19" fillId="50" borderId="0" xfId="0" applyFont="1" applyFill="1" applyAlignment="1">
      <alignment horizontal="center"/>
    </xf>
    <xf numFmtId="0" fontId="27" fillId="0" borderId="0" xfId="0" applyFont="1"/>
    <xf numFmtId="0" fontId="25" fillId="51" borderId="0" xfId="0" applyFont="1" applyFill="1" applyAlignment="1">
      <alignment horizontal="center"/>
    </xf>
    <xf numFmtId="0" fontId="20" fillId="40" borderId="10" xfId="0" applyFont="1" applyFill="1" applyBorder="1" applyAlignment="1">
      <alignment horizontal="center"/>
    </xf>
    <xf numFmtId="0" fontId="20" fillId="41" borderId="10" xfId="0" applyFont="1" applyFill="1" applyBorder="1" applyAlignment="1">
      <alignment horizontal="center"/>
    </xf>
    <xf numFmtId="14" fontId="20" fillId="41" borderId="10" xfId="0" applyNumberFormat="1" applyFont="1" applyFill="1" applyBorder="1" applyAlignment="1">
      <alignment horizontal="center"/>
    </xf>
    <xf numFmtId="0" fontId="20" fillId="40" borderId="14" xfId="0" applyFont="1" applyFill="1" applyBorder="1" applyAlignment="1">
      <alignment horizontal="center"/>
    </xf>
    <xf numFmtId="0" fontId="20" fillId="41" borderId="14" xfId="0" applyFont="1" applyFill="1" applyBorder="1" applyAlignment="1">
      <alignment horizontal="center"/>
    </xf>
    <xf numFmtId="14" fontId="20" fillId="41" borderId="14" xfId="0" applyNumberFormat="1" applyFont="1" applyFill="1" applyBorder="1" applyAlignment="1">
      <alignment horizontal="center"/>
    </xf>
    <xf numFmtId="0" fontId="0" fillId="0" borderId="10" xfId="0" applyFill="1" applyBorder="1"/>
    <xf numFmtId="0" fontId="28" fillId="0" borderId="0" xfId="0" applyFont="1" applyAlignment="1">
      <alignment horizontal="center"/>
    </xf>
    <xf numFmtId="0" fontId="28" fillId="0" borderId="0" xfId="0" applyFont="1"/>
    <xf numFmtId="0" fontId="28" fillId="0" borderId="13" xfId="0" applyFont="1" applyBorder="1"/>
    <xf numFmtId="0" fontId="28" fillId="52" borderId="0" xfId="0" applyFont="1" applyFill="1" applyAlignment="1">
      <alignment horizontal="center"/>
    </xf>
    <xf numFmtId="0" fontId="28" fillId="53" borderId="0" xfId="0" applyFont="1" applyFill="1" applyAlignment="1">
      <alignment horizontal="center"/>
    </xf>
    <xf numFmtId="0" fontId="28" fillId="54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24" fillId="51" borderId="0" xfId="0" applyFont="1" applyFill="1" applyAlignment="1">
      <alignment horizontal="center"/>
    </xf>
    <xf numFmtId="14" fontId="24" fillId="51" borderId="0" xfId="0" applyNumberFormat="1" applyFont="1" applyFill="1" applyAlignment="1">
      <alignment horizontal="center"/>
    </xf>
    <xf numFmtId="0" fontId="24" fillId="55" borderId="0" xfId="0" applyFont="1" applyFill="1" applyAlignment="1">
      <alignment horizontal="center"/>
    </xf>
    <xf numFmtId="14" fontId="28" fillId="51" borderId="0" xfId="0" applyNumberFormat="1" applyFont="1" applyFill="1" applyAlignment="1">
      <alignment horizontal="center"/>
    </xf>
    <xf numFmtId="0" fontId="28" fillId="51" borderId="0" xfId="0" applyFont="1" applyFill="1" applyAlignment="1">
      <alignment horizontal="center"/>
    </xf>
    <xf numFmtId="0" fontId="30" fillId="51" borderId="0" xfId="0" applyFont="1" applyFill="1" applyAlignment="1">
      <alignment horizontal="center"/>
    </xf>
    <xf numFmtId="14" fontId="30" fillId="51" borderId="0" xfId="0" applyNumberFormat="1" applyFont="1" applyFill="1" applyAlignment="1">
      <alignment horizontal="center"/>
    </xf>
    <xf numFmtId="0" fontId="30" fillId="55" borderId="0" xfId="0" applyFont="1" applyFill="1" applyAlignment="1">
      <alignment horizontal="center"/>
    </xf>
    <xf numFmtId="14" fontId="31" fillId="51" borderId="0" xfId="0" applyNumberFormat="1" applyFont="1" applyFill="1" applyAlignment="1">
      <alignment horizontal="center"/>
    </xf>
    <xf numFmtId="0" fontId="31" fillId="51" borderId="0" xfId="0" applyFont="1" applyFill="1" applyAlignment="1">
      <alignment horizontal="center"/>
    </xf>
    <xf numFmtId="0" fontId="32" fillId="51" borderId="0" xfId="0" applyFont="1" applyFill="1" applyAlignment="1">
      <alignment horizontal="center"/>
    </xf>
    <xf numFmtId="0" fontId="28" fillId="56" borderId="15" xfId="0" applyFont="1" applyFill="1" applyBorder="1" applyAlignment="1">
      <alignment horizontal="center"/>
    </xf>
    <xf numFmtId="14" fontId="28" fillId="56" borderId="15" xfId="0" applyNumberFormat="1" applyFont="1" applyFill="1" applyBorder="1" applyAlignment="1">
      <alignment horizontal="center"/>
    </xf>
    <xf numFmtId="0" fontId="24" fillId="56" borderId="15" xfId="0" applyFont="1" applyFill="1" applyBorder="1" applyAlignment="1">
      <alignment horizontal="center"/>
    </xf>
    <xf numFmtId="0" fontId="24" fillId="55" borderId="16" xfId="0" applyFont="1" applyFill="1" applyBorder="1" applyAlignment="1">
      <alignment horizontal="center"/>
    </xf>
    <xf numFmtId="14" fontId="28" fillId="57" borderId="15" xfId="0" applyNumberFormat="1" applyFont="1" applyFill="1" applyBorder="1" applyAlignment="1">
      <alignment horizontal="center"/>
    </xf>
    <xf numFmtId="0" fontId="28" fillId="57" borderId="15" xfId="0" applyFont="1" applyFill="1" applyBorder="1" applyAlignment="1">
      <alignment horizontal="center"/>
    </xf>
    <xf numFmtId="0" fontId="28" fillId="58" borderId="15" xfId="0" applyFont="1" applyFill="1" applyBorder="1" applyAlignment="1">
      <alignment horizontal="center"/>
    </xf>
    <xf numFmtId="0" fontId="29" fillId="0" borderId="0" xfId="0" applyFont="1"/>
    <xf numFmtId="0" fontId="28" fillId="56" borderId="0" xfId="0" applyFont="1" applyFill="1" applyAlignment="1">
      <alignment horizontal="center"/>
    </xf>
    <xf numFmtId="14" fontId="28" fillId="56" borderId="0" xfId="0" applyNumberFormat="1" applyFont="1" applyFill="1" applyAlignment="1">
      <alignment horizontal="center"/>
    </xf>
    <xf numFmtId="0" fontId="24" fillId="56" borderId="0" xfId="0" applyFont="1" applyFill="1" applyAlignment="1">
      <alignment horizontal="center"/>
    </xf>
    <xf numFmtId="14" fontId="28" fillId="57" borderId="0" xfId="0" applyNumberFormat="1" applyFont="1" applyFill="1" applyAlignment="1">
      <alignment horizontal="center"/>
    </xf>
    <xf numFmtId="0" fontId="28" fillId="57" borderId="0" xfId="0" applyFont="1" applyFill="1" applyAlignment="1">
      <alignment horizontal="center"/>
    </xf>
    <xf numFmtId="0" fontId="28" fillId="58" borderId="0" xfId="0" applyFont="1" applyFill="1" applyAlignment="1">
      <alignment horizontal="center"/>
    </xf>
    <xf numFmtId="0" fontId="24" fillId="55" borderId="17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lt-civmsrv.dhe.duke.edu:8080/mousedbweb/animaledit.do?key=210118-13:0&amp;refpage=/AnimalListForm.jsp" TargetMode="External"/><Relationship Id="rId13" Type="http://schemas.openxmlformats.org/officeDocument/2006/relationships/hyperlink" Target="http://vlt-civmsrv.dhe.duke.edu:8080/mousedbweb/animaledit.do?key=210118-4:0&amp;refpage=/AnimalListForm.jsp" TargetMode="External"/><Relationship Id="rId18" Type="http://schemas.openxmlformats.org/officeDocument/2006/relationships/hyperlink" Target="http://vlt-civmsrv.dhe.duke.edu:8080/mousedbweb/animaledit.do?key=210118-25:0&amp;refpage=/AnimalListForm.jsp" TargetMode="External"/><Relationship Id="rId3" Type="http://schemas.openxmlformats.org/officeDocument/2006/relationships/hyperlink" Target="http://vlt-civmsrv.dhe.duke.edu:8080/mousedbweb/animaledit.do?key=210118-3:0&amp;refpage=/AnimalListForm.jsp" TargetMode="External"/><Relationship Id="rId21" Type="http://schemas.openxmlformats.org/officeDocument/2006/relationships/hyperlink" Target="http://vlt-civmsrv.dhe.duke.edu:8080/mousedbweb/animaledit.do?key=210118-19:0&amp;refpage=/AnimalListForm.jsp" TargetMode="External"/><Relationship Id="rId7" Type="http://schemas.openxmlformats.org/officeDocument/2006/relationships/hyperlink" Target="http://vlt-civmsrv.dhe.duke.edu:8080/mousedbweb/animaledit.do?key=210118-12:0&amp;refpage=/AnimalListForm.jsp" TargetMode="External"/><Relationship Id="rId12" Type="http://schemas.openxmlformats.org/officeDocument/2006/relationships/hyperlink" Target="http://vlt-civmsrv.dhe.duke.edu:8080/mousedbweb/animaledit.do?key=210118-5:0&amp;refpage=/AnimalListForm.jsp" TargetMode="External"/><Relationship Id="rId17" Type="http://schemas.openxmlformats.org/officeDocument/2006/relationships/hyperlink" Target="http://vlt-civmsrv.dhe.duke.edu:8080/mousedbweb/animaledit.do?key=210118-24:0&amp;refpage=/AnimalListForm.jsp" TargetMode="External"/><Relationship Id="rId2" Type="http://schemas.openxmlformats.org/officeDocument/2006/relationships/hyperlink" Target="http://vlt-civmsrv.dhe.duke.edu:8080/mousedbweb/animaledit.do?key=210118-1:0&amp;refpage=/AnimalListForm.jsp" TargetMode="External"/><Relationship Id="rId16" Type="http://schemas.openxmlformats.org/officeDocument/2006/relationships/hyperlink" Target="http://vlt-civmsrv.dhe.duke.edu:8080/mousedbweb/animaledit.do?key=210118-23:0&amp;refpage=/AnimalListForm.jsp" TargetMode="External"/><Relationship Id="rId20" Type="http://schemas.openxmlformats.org/officeDocument/2006/relationships/hyperlink" Target="http://vlt-civmsrv.dhe.duke.edu:8080/mousedbweb/animaledit.do?key=210118-27:0&amp;refpage=/AnimalListForm.jsp" TargetMode="External"/><Relationship Id="rId1" Type="http://schemas.openxmlformats.org/officeDocument/2006/relationships/hyperlink" Target="http://vlt-civmsrv.dhe.duke.edu:8080/mousedbweb/animaledit.do?key=210118-2:0&amp;refpage=/AnimalListForm.jsp" TargetMode="External"/><Relationship Id="rId6" Type="http://schemas.openxmlformats.org/officeDocument/2006/relationships/hyperlink" Target="http://vlt-civmsrv.dhe.duke.edu:8080/mousedbweb/animaledit.do?key=210118-11:0&amp;refpage=/AnimalListForm.jsp" TargetMode="External"/><Relationship Id="rId11" Type="http://schemas.openxmlformats.org/officeDocument/2006/relationships/hyperlink" Target="http://vlt-civmsrv.dhe.duke.edu:8080/mousedbweb/animaledit.do?key=210118-6:0&amp;refpage=/AnimalListForm.jsp" TargetMode="External"/><Relationship Id="rId5" Type="http://schemas.openxmlformats.org/officeDocument/2006/relationships/hyperlink" Target="http://vlt-civmsrv.dhe.duke.edu:8080/mousedbweb/animaledit.do?key=210118-10:0&amp;refpage=/AnimalListForm.jsp" TargetMode="External"/><Relationship Id="rId15" Type="http://schemas.openxmlformats.org/officeDocument/2006/relationships/hyperlink" Target="http://vlt-civmsrv.dhe.duke.edu:8080/mousedbweb/animaledit.do?key=210118-22:0&amp;refpage=/AnimalListForm.jsp" TargetMode="External"/><Relationship Id="rId23" Type="http://schemas.openxmlformats.org/officeDocument/2006/relationships/hyperlink" Target="http://vlt-civmsrv.dhe.duke.edu:8080/mousedbweb/animaledit.do?key=210118-17:0&amp;refpage=/AnimalListForm.jsp" TargetMode="External"/><Relationship Id="rId10" Type="http://schemas.openxmlformats.org/officeDocument/2006/relationships/hyperlink" Target="http://vlt-civmsrv.dhe.duke.edu:8080/mousedbweb/animaledit.do?key=210118-7:0&amp;refpage=/AnimalListForm.jsp" TargetMode="External"/><Relationship Id="rId19" Type="http://schemas.openxmlformats.org/officeDocument/2006/relationships/hyperlink" Target="http://vlt-civmsrv.dhe.duke.edu:8080/mousedbweb/animaledit.do?key=210118-26:0&amp;refpage=/AnimalListForm.jsp" TargetMode="External"/><Relationship Id="rId4" Type="http://schemas.openxmlformats.org/officeDocument/2006/relationships/hyperlink" Target="http://vlt-civmsrv.dhe.duke.edu:8080/mousedbweb/animaledit.do?key=210118-8:0&amp;refpage=/AnimalListForm.jsp" TargetMode="External"/><Relationship Id="rId9" Type="http://schemas.openxmlformats.org/officeDocument/2006/relationships/hyperlink" Target="http://vlt-civmsrv.dhe.duke.edu:8080/mousedbweb/animaledit.do?key=210118-20:0&amp;refpage=/AnimalListForm.jsp" TargetMode="External"/><Relationship Id="rId14" Type="http://schemas.openxmlformats.org/officeDocument/2006/relationships/hyperlink" Target="http://vlt-civmsrv.dhe.duke.edu:8080/mousedbweb/animaledit.do?key=210118-20:0&amp;refpage=/AnimalListForm.jsp" TargetMode="External"/><Relationship Id="rId22" Type="http://schemas.openxmlformats.org/officeDocument/2006/relationships/hyperlink" Target="http://vlt-civmsrv.dhe.duke.edu:8080/mousedbweb/animaledit.do?key=210118-18:0&amp;refpage=/AnimalListForm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7"/>
  <sheetViews>
    <sheetView topLeftCell="A123" workbookViewId="0"/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16</v>
      </c>
      <c r="Y1" t="s">
        <v>21</v>
      </c>
      <c r="Z1" t="s">
        <v>22</v>
      </c>
      <c r="AA1" t="s">
        <v>23</v>
      </c>
      <c r="AB1">
        <v>4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</row>
    <row r="2" spans="1:56" x14ac:dyDescent="0.2">
      <c r="A2">
        <v>9</v>
      </c>
      <c r="C2" t="s">
        <v>49</v>
      </c>
      <c r="E2" s="1">
        <v>42570</v>
      </c>
      <c r="F2" s="1">
        <v>42516</v>
      </c>
      <c r="G2" s="1">
        <v>42445</v>
      </c>
      <c r="H2" t="s">
        <v>50</v>
      </c>
      <c r="I2" t="s">
        <v>51</v>
      </c>
      <c r="J2" t="s">
        <v>52</v>
      </c>
      <c r="L2" s="1">
        <v>41966</v>
      </c>
      <c r="M2" t="s">
        <v>53</v>
      </c>
      <c r="Q2">
        <v>26.9</v>
      </c>
      <c r="R2" t="s">
        <v>53</v>
      </c>
      <c r="S2" t="s">
        <v>53</v>
      </c>
      <c r="T2">
        <v>550</v>
      </c>
      <c r="U2">
        <v>18.032786890000001</v>
      </c>
      <c r="V2">
        <v>0</v>
      </c>
      <c r="W2">
        <v>0</v>
      </c>
      <c r="AX2">
        <v>550</v>
      </c>
      <c r="AY2">
        <v>1</v>
      </c>
    </row>
    <row r="3" spans="1:56" x14ac:dyDescent="0.2">
      <c r="A3">
        <v>59</v>
      </c>
      <c r="C3" t="s">
        <v>54</v>
      </c>
      <c r="F3" s="1">
        <v>42892</v>
      </c>
      <c r="G3" s="1">
        <v>42787</v>
      </c>
      <c r="H3" t="s">
        <v>50</v>
      </c>
      <c r="I3" t="s">
        <v>51</v>
      </c>
      <c r="J3" t="s">
        <v>55</v>
      </c>
      <c r="L3" s="1">
        <v>42416</v>
      </c>
      <c r="M3" t="s">
        <v>53</v>
      </c>
      <c r="Q3">
        <v>28.3</v>
      </c>
      <c r="R3" t="s">
        <v>53</v>
      </c>
      <c r="S3" t="s">
        <v>53</v>
      </c>
      <c r="T3">
        <v>476</v>
      </c>
      <c r="U3">
        <v>15.60655738</v>
      </c>
      <c r="V3">
        <v>0</v>
      </c>
      <c r="W3">
        <v>0</v>
      </c>
      <c r="AX3">
        <v>476</v>
      </c>
      <c r="AY3">
        <v>2</v>
      </c>
    </row>
    <row r="4" spans="1:56" x14ac:dyDescent="0.2">
      <c r="A4">
        <v>60</v>
      </c>
      <c r="C4" t="s">
        <v>56</v>
      </c>
      <c r="F4" s="1">
        <v>42892</v>
      </c>
      <c r="G4" s="1">
        <v>42787</v>
      </c>
      <c r="H4" t="s">
        <v>50</v>
      </c>
      <c r="I4" t="s">
        <v>57</v>
      </c>
      <c r="J4" t="s">
        <v>55</v>
      </c>
      <c r="L4" s="1">
        <v>42416</v>
      </c>
      <c r="M4" t="s">
        <v>53</v>
      </c>
      <c r="Q4">
        <v>28.8</v>
      </c>
      <c r="R4" t="s">
        <v>53</v>
      </c>
      <c r="S4" t="s">
        <v>53</v>
      </c>
      <c r="T4">
        <v>476</v>
      </c>
      <c r="U4">
        <v>15.60655738</v>
      </c>
      <c r="V4">
        <v>0</v>
      </c>
      <c r="W4">
        <v>0</v>
      </c>
      <c r="AX4">
        <v>476</v>
      </c>
      <c r="AY4">
        <v>3</v>
      </c>
    </row>
    <row r="5" spans="1:56" x14ac:dyDescent="0.2">
      <c r="A5">
        <v>61</v>
      </c>
      <c r="C5" t="s">
        <v>58</v>
      </c>
      <c r="G5" s="1">
        <v>42766</v>
      </c>
      <c r="H5" t="s">
        <v>59</v>
      </c>
      <c r="I5" t="s">
        <v>51</v>
      </c>
      <c r="J5" t="s">
        <v>55</v>
      </c>
      <c r="L5" s="1">
        <v>42370</v>
      </c>
      <c r="M5" t="s">
        <v>53</v>
      </c>
      <c r="Q5" t="s">
        <v>53</v>
      </c>
      <c r="R5" t="s">
        <v>53</v>
      </c>
      <c r="S5" t="s">
        <v>53</v>
      </c>
      <c r="T5">
        <v>-43832</v>
      </c>
      <c r="U5">
        <v>-1437.1147539999999</v>
      </c>
      <c r="V5">
        <v>0</v>
      </c>
      <c r="W5">
        <v>0</v>
      </c>
      <c r="AX5">
        <v>-43832</v>
      </c>
      <c r="AY5">
        <v>4</v>
      </c>
    </row>
    <row r="6" spans="1:56" x14ac:dyDescent="0.2">
      <c r="A6">
        <v>62</v>
      </c>
      <c r="C6" t="s">
        <v>60</v>
      </c>
      <c r="H6" t="s">
        <v>59</v>
      </c>
      <c r="I6" t="s">
        <v>51</v>
      </c>
      <c r="L6" s="1">
        <v>42370</v>
      </c>
      <c r="M6" t="s">
        <v>53</v>
      </c>
      <c r="Q6" t="s">
        <v>53</v>
      </c>
      <c r="R6" t="s">
        <v>53</v>
      </c>
      <c r="S6" t="s">
        <v>53</v>
      </c>
      <c r="T6">
        <v>-43832</v>
      </c>
      <c r="U6">
        <v>-1437.1147539999999</v>
      </c>
      <c r="V6">
        <v>0</v>
      </c>
      <c r="W6">
        <v>0</v>
      </c>
      <c r="AX6">
        <v>-43832</v>
      </c>
      <c r="AY6">
        <v>5</v>
      </c>
    </row>
    <row r="7" spans="1:56" x14ac:dyDescent="0.2">
      <c r="A7">
        <v>69</v>
      </c>
      <c r="C7" t="s">
        <v>61</v>
      </c>
      <c r="F7" s="1">
        <v>42808</v>
      </c>
      <c r="G7" s="1">
        <v>42752</v>
      </c>
      <c r="H7" t="s">
        <v>59</v>
      </c>
      <c r="I7" t="s">
        <v>51</v>
      </c>
      <c r="J7" t="s">
        <v>62</v>
      </c>
      <c r="L7" s="1">
        <v>42370</v>
      </c>
      <c r="M7" t="s">
        <v>53</v>
      </c>
      <c r="Q7">
        <v>33.799999999999997</v>
      </c>
      <c r="R7" t="s">
        <v>53</v>
      </c>
      <c r="S7" t="s">
        <v>53</v>
      </c>
      <c r="T7">
        <v>438</v>
      </c>
      <c r="U7">
        <v>14.36065574</v>
      </c>
      <c r="V7">
        <v>0</v>
      </c>
      <c r="W7">
        <v>0</v>
      </c>
      <c r="AX7">
        <v>438</v>
      </c>
      <c r="AY7">
        <v>6</v>
      </c>
    </row>
    <row r="8" spans="1:56" x14ac:dyDescent="0.2">
      <c r="A8">
        <v>71</v>
      </c>
      <c r="C8" t="s">
        <v>63</v>
      </c>
      <c r="F8" s="1">
        <v>42808</v>
      </c>
      <c r="G8" s="1">
        <v>42752</v>
      </c>
      <c r="H8" t="s">
        <v>59</v>
      </c>
      <c r="I8" t="s">
        <v>57</v>
      </c>
      <c r="J8" t="s">
        <v>62</v>
      </c>
      <c r="L8" s="1">
        <v>42370</v>
      </c>
      <c r="M8" t="s">
        <v>53</v>
      </c>
      <c r="Q8">
        <v>42</v>
      </c>
      <c r="R8" t="s">
        <v>53</v>
      </c>
      <c r="S8" t="s">
        <v>53</v>
      </c>
      <c r="T8">
        <v>438</v>
      </c>
      <c r="U8">
        <v>14.36065574</v>
      </c>
      <c r="V8">
        <v>0</v>
      </c>
      <c r="W8">
        <v>0</v>
      </c>
      <c r="AX8">
        <v>438</v>
      </c>
      <c r="AY8">
        <v>7</v>
      </c>
    </row>
    <row r="9" spans="1:56" x14ac:dyDescent="0.2">
      <c r="A9">
        <v>73</v>
      </c>
      <c r="C9" t="s">
        <v>64</v>
      </c>
      <c r="F9" s="1">
        <v>42808</v>
      </c>
      <c r="G9" s="1">
        <v>42752</v>
      </c>
      <c r="H9" t="s">
        <v>59</v>
      </c>
      <c r="I9" t="s">
        <v>57</v>
      </c>
      <c r="J9" t="s">
        <v>62</v>
      </c>
      <c r="L9" s="1">
        <v>42369</v>
      </c>
      <c r="M9" t="s">
        <v>53</v>
      </c>
      <c r="Q9">
        <v>43.9</v>
      </c>
      <c r="R9" t="s">
        <v>53</v>
      </c>
      <c r="S9" t="s">
        <v>53</v>
      </c>
      <c r="T9">
        <v>439</v>
      </c>
      <c r="U9">
        <v>14.39344262</v>
      </c>
      <c r="V9">
        <v>0</v>
      </c>
      <c r="W9">
        <v>0</v>
      </c>
      <c r="AX9">
        <v>439</v>
      </c>
      <c r="AY9">
        <v>8</v>
      </c>
    </row>
    <row r="10" spans="1:56" x14ac:dyDescent="0.2">
      <c r="A10">
        <v>74</v>
      </c>
      <c r="C10" t="s">
        <v>65</v>
      </c>
      <c r="F10" s="1">
        <v>42808</v>
      </c>
      <c r="G10" s="1">
        <v>42752</v>
      </c>
      <c r="H10" t="s">
        <v>59</v>
      </c>
      <c r="I10" t="s">
        <v>57</v>
      </c>
      <c r="J10" t="s">
        <v>62</v>
      </c>
      <c r="L10" s="1">
        <v>42369</v>
      </c>
      <c r="M10" t="s">
        <v>53</v>
      </c>
      <c r="Q10">
        <v>54</v>
      </c>
      <c r="R10" t="s">
        <v>53</v>
      </c>
      <c r="S10" t="s">
        <v>53</v>
      </c>
      <c r="T10">
        <v>439</v>
      </c>
      <c r="U10">
        <v>14.39344262</v>
      </c>
      <c r="V10">
        <v>0</v>
      </c>
      <c r="W10">
        <v>0</v>
      </c>
      <c r="AX10">
        <v>439</v>
      </c>
      <c r="AY10">
        <v>9</v>
      </c>
    </row>
    <row r="11" spans="1:56" x14ac:dyDescent="0.2">
      <c r="A11">
        <v>75</v>
      </c>
      <c r="C11" t="s">
        <v>66</v>
      </c>
      <c r="F11" s="1">
        <v>42808</v>
      </c>
      <c r="G11" s="1">
        <v>42752</v>
      </c>
      <c r="H11" t="s">
        <v>59</v>
      </c>
      <c r="I11" t="s">
        <v>57</v>
      </c>
      <c r="J11" t="s">
        <v>62</v>
      </c>
      <c r="L11" s="1">
        <v>42369</v>
      </c>
      <c r="M11" t="s">
        <v>53</v>
      </c>
      <c r="Q11">
        <v>43.1</v>
      </c>
      <c r="R11" t="s">
        <v>53</v>
      </c>
      <c r="S11" t="s">
        <v>53</v>
      </c>
      <c r="T11">
        <v>439</v>
      </c>
      <c r="U11">
        <v>14.39344262</v>
      </c>
      <c r="V11">
        <v>0</v>
      </c>
      <c r="W11">
        <v>0</v>
      </c>
      <c r="AX11">
        <v>439</v>
      </c>
      <c r="AY11">
        <v>10</v>
      </c>
    </row>
    <row r="12" spans="1:56" x14ac:dyDescent="0.2">
      <c r="A12" t="s">
        <v>67</v>
      </c>
      <c r="C12" t="s">
        <v>68</v>
      </c>
      <c r="F12" s="1">
        <v>42892</v>
      </c>
      <c r="G12" s="1">
        <v>42787</v>
      </c>
      <c r="H12" t="s">
        <v>59</v>
      </c>
      <c r="I12" t="s">
        <v>51</v>
      </c>
      <c r="J12" t="s">
        <v>55</v>
      </c>
      <c r="L12" s="1">
        <v>42436</v>
      </c>
      <c r="M12" t="s">
        <v>53</v>
      </c>
      <c r="Q12" t="s">
        <v>53</v>
      </c>
      <c r="R12" t="s">
        <v>53</v>
      </c>
      <c r="S12" t="s">
        <v>53</v>
      </c>
      <c r="T12">
        <v>456</v>
      </c>
      <c r="U12">
        <v>14.95081967</v>
      </c>
      <c r="V12">
        <v>0</v>
      </c>
      <c r="W12">
        <v>0</v>
      </c>
      <c r="AX12">
        <v>456</v>
      </c>
      <c r="AY12">
        <v>11</v>
      </c>
    </row>
    <row r="13" spans="1:56" x14ac:dyDescent="0.2">
      <c r="A13">
        <v>77</v>
      </c>
      <c r="C13" t="s">
        <v>69</v>
      </c>
      <c r="F13" s="1">
        <v>42892</v>
      </c>
      <c r="G13" s="1">
        <v>42787</v>
      </c>
      <c r="H13" t="s">
        <v>59</v>
      </c>
      <c r="I13" t="s">
        <v>51</v>
      </c>
      <c r="J13" t="s">
        <v>55</v>
      </c>
      <c r="L13" s="1">
        <v>42436</v>
      </c>
      <c r="M13" t="s">
        <v>53</v>
      </c>
      <c r="Q13" t="s">
        <v>53</v>
      </c>
      <c r="R13" t="s">
        <v>53</v>
      </c>
      <c r="S13" t="s">
        <v>53</v>
      </c>
      <c r="T13">
        <v>456</v>
      </c>
      <c r="U13">
        <v>14.95081967</v>
      </c>
      <c r="V13">
        <v>0</v>
      </c>
      <c r="W13">
        <v>0</v>
      </c>
      <c r="AX13">
        <v>456</v>
      </c>
      <c r="AY13">
        <v>12</v>
      </c>
    </row>
    <row r="14" spans="1:56" x14ac:dyDescent="0.2">
      <c r="A14">
        <v>78</v>
      </c>
      <c r="C14" t="s">
        <v>70</v>
      </c>
      <c r="F14" s="1">
        <v>42892</v>
      </c>
      <c r="G14" s="1">
        <v>42787</v>
      </c>
      <c r="H14" t="s">
        <v>59</v>
      </c>
      <c r="I14" t="s">
        <v>51</v>
      </c>
      <c r="J14" t="s">
        <v>55</v>
      </c>
      <c r="L14" s="1">
        <v>42436</v>
      </c>
      <c r="M14" t="s">
        <v>53</v>
      </c>
      <c r="Q14" t="s">
        <v>53</v>
      </c>
      <c r="R14" t="s">
        <v>53</v>
      </c>
      <c r="S14" t="s">
        <v>53</v>
      </c>
      <c r="T14">
        <v>456</v>
      </c>
      <c r="U14">
        <v>14.95081967</v>
      </c>
      <c r="V14">
        <v>0</v>
      </c>
      <c r="W14">
        <v>0</v>
      </c>
      <c r="AX14">
        <v>456</v>
      </c>
      <c r="AY14">
        <v>13</v>
      </c>
    </row>
    <row r="15" spans="1:56" x14ac:dyDescent="0.2">
      <c r="A15">
        <v>79</v>
      </c>
      <c r="C15" t="s">
        <v>71</v>
      </c>
      <c r="F15" s="1">
        <v>42892</v>
      </c>
      <c r="G15" s="1">
        <v>42787</v>
      </c>
      <c r="H15" t="s">
        <v>59</v>
      </c>
      <c r="I15" t="s">
        <v>57</v>
      </c>
      <c r="J15" t="s">
        <v>55</v>
      </c>
      <c r="L15" s="1">
        <v>42436</v>
      </c>
      <c r="M15" t="s">
        <v>53</v>
      </c>
      <c r="Q15" t="s">
        <v>53</v>
      </c>
      <c r="R15" t="s">
        <v>53</v>
      </c>
      <c r="S15" t="s">
        <v>53</v>
      </c>
      <c r="T15">
        <v>456</v>
      </c>
      <c r="U15">
        <v>14.95081967</v>
      </c>
      <c r="V15">
        <v>0</v>
      </c>
      <c r="W15">
        <v>0</v>
      </c>
      <c r="AX15">
        <v>456</v>
      </c>
      <c r="AY15">
        <v>14</v>
      </c>
    </row>
    <row r="16" spans="1:56" x14ac:dyDescent="0.2">
      <c r="A16">
        <v>80</v>
      </c>
      <c r="C16" t="s">
        <v>72</v>
      </c>
      <c r="F16" s="1">
        <v>42892</v>
      </c>
      <c r="G16" s="1">
        <v>42787</v>
      </c>
      <c r="H16" t="s">
        <v>59</v>
      </c>
      <c r="I16" t="s">
        <v>57</v>
      </c>
      <c r="J16" t="s">
        <v>55</v>
      </c>
      <c r="L16" s="1">
        <v>42436</v>
      </c>
      <c r="M16" t="s">
        <v>53</v>
      </c>
      <c r="Q16" t="s">
        <v>53</v>
      </c>
      <c r="R16" t="s">
        <v>53</v>
      </c>
      <c r="S16" t="s">
        <v>53</v>
      </c>
      <c r="T16">
        <v>456</v>
      </c>
      <c r="U16">
        <v>14.95081967</v>
      </c>
      <c r="V16">
        <v>0</v>
      </c>
      <c r="W16">
        <v>0</v>
      </c>
      <c r="AX16">
        <v>456</v>
      </c>
      <c r="AY16">
        <v>15</v>
      </c>
    </row>
    <row r="17" spans="1:51" x14ac:dyDescent="0.2">
      <c r="A17">
        <v>81</v>
      </c>
      <c r="C17" t="s">
        <v>73</v>
      </c>
      <c r="F17" s="1">
        <v>42892</v>
      </c>
      <c r="G17" s="1">
        <v>42787</v>
      </c>
      <c r="H17" t="s">
        <v>59</v>
      </c>
      <c r="I17" t="s">
        <v>57</v>
      </c>
      <c r="J17" t="s">
        <v>55</v>
      </c>
      <c r="L17" s="1">
        <v>42436</v>
      </c>
      <c r="M17" t="s">
        <v>53</v>
      </c>
      <c r="Q17" t="s">
        <v>53</v>
      </c>
      <c r="R17" t="s">
        <v>53</v>
      </c>
      <c r="S17" t="s">
        <v>53</v>
      </c>
      <c r="T17">
        <v>456</v>
      </c>
      <c r="U17">
        <v>14.95081967</v>
      </c>
      <c r="V17">
        <v>0</v>
      </c>
      <c r="W17">
        <v>0</v>
      </c>
      <c r="AX17">
        <v>456</v>
      </c>
      <c r="AY17">
        <v>16</v>
      </c>
    </row>
    <row r="18" spans="1:51" x14ac:dyDescent="0.2">
      <c r="A18">
        <v>82</v>
      </c>
      <c r="C18" t="s">
        <v>74</v>
      </c>
      <c r="F18" s="1">
        <v>42892</v>
      </c>
      <c r="G18" s="1">
        <v>42787</v>
      </c>
      <c r="H18" t="s">
        <v>59</v>
      </c>
      <c r="I18" t="s">
        <v>51</v>
      </c>
      <c r="J18" t="s">
        <v>55</v>
      </c>
      <c r="L18" s="1">
        <v>42422</v>
      </c>
      <c r="M18" t="s">
        <v>53</v>
      </c>
      <c r="Q18" t="s">
        <v>53</v>
      </c>
      <c r="R18" t="s">
        <v>53</v>
      </c>
      <c r="S18" t="s">
        <v>53</v>
      </c>
      <c r="T18">
        <v>470</v>
      </c>
      <c r="U18">
        <v>15.409836070000001</v>
      </c>
      <c r="V18">
        <v>0</v>
      </c>
      <c r="W18">
        <v>0</v>
      </c>
      <c r="AX18">
        <v>470</v>
      </c>
      <c r="AY18">
        <v>17</v>
      </c>
    </row>
    <row r="19" spans="1:51" x14ac:dyDescent="0.2">
      <c r="A19">
        <v>83</v>
      </c>
      <c r="C19" t="s">
        <v>75</v>
      </c>
      <c r="F19" s="1">
        <v>42892</v>
      </c>
      <c r="G19" s="1">
        <v>42787</v>
      </c>
      <c r="H19" t="s">
        <v>59</v>
      </c>
      <c r="I19" t="s">
        <v>51</v>
      </c>
      <c r="J19" t="s">
        <v>55</v>
      </c>
      <c r="L19" s="1">
        <v>42422</v>
      </c>
      <c r="M19" t="s">
        <v>53</v>
      </c>
      <c r="Q19" t="s">
        <v>53</v>
      </c>
      <c r="R19" t="s">
        <v>53</v>
      </c>
      <c r="S19" t="s">
        <v>53</v>
      </c>
      <c r="T19">
        <v>470</v>
      </c>
      <c r="U19">
        <v>15.409836070000001</v>
      </c>
      <c r="V19">
        <v>0</v>
      </c>
      <c r="W19">
        <v>0</v>
      </c>
      <c r="AX19">
        <v>470</v>
      </c>
      <c r="AY19">
        <v>18</v>
      </c>
    </row>
    <row r="20" spans="1:51" x14ac:dyDescent="0.2">
      <c r="A20">
        <v>84</v>
      </c>
      <c r="C20" t="s">
        <v>76</v>
      </c>
      <c r="F20" s="1">
        <v>42892</v>
      </c>
      <c r="G20" s="1">
        <v>42787</v>
      </c>
      <c r="H20" t="s">
        <v>59</v>
      </c>
      <c r="I20" t="s">
        <v>51</v>
      </c>
      <c r="J20" t="s">
        <v>55</v>
      </c>
      <c r="L20" s="1">
        <v>42422</v>
      </c>
      <c r="M20" t="s">
        <v>53</v>
      </c>
      <c r="Q20" t="s">
        <v>53</v>
      </c>
      <c r="R20" t="s">
        <v>53</v>
      </c>
      <c r="S20" t="s">
        <v>53</v>
      </c>
      <c r="T20">
        <v>470</v>
      </c>
      <c r="U20">
        <v>15.409836070000001</v>
      </c>
      <c r="V20">
        <v>0</v>
      </c>
      <c r="W20">
        <v>0</v>
      </c>
      <c r="AX20">
        <v>470</v>
      </c>
      <c r="AY20">
        <v>19</v>
      </c>
    </row>
    <row r="21" spans="1:51" x14ac:dyDescent="0.2">
      <c r="A21">
        <v>85</v>
      </c>
      <c r="C21" t="s">
        <v>77</v>
      </c>
      <c r="F21" s="1">
        <v>42893</v>
      </c>
      <c r="G21" s="1">
        <v>42766</v>
      </c>
      <c r="H21" t="s">
        <v>59</v>
      </c>
      <c r="I21" t="s">
        <v>51</v>
      </c>
      <c r="J21" t="s">
        <v>55</v>
      </c>
      <c r="L21" s="1">
        <v>42370</v>
      </c>
      <c r="M21" t="s">
        <v>53</v>
      </c>
      <c r="Q21" t="s">
        <v>53</v>
      </c>
      <c r="R21" t="s">
        <v>53</v>
      </c>
      <c r="S21" t="s">
        <v>53</v>
      </c>
      <c r="T21">
        <v>523</v>
      </c>
      <c r="U21">
        <v>17.147540979999999</v>
      </c>
      <c r="V21">
        <v>0</v>
      </c>
      <c r="W21">
        <v>0</v>
      </c>
      <c r="AX21">
        <v>523</v>
      </c>
      <c r="AY21">
        <v>20</v>
      </c>
    </row>
    <row r="22" spans="1:51" x14ac:dyDescent="0.2">
      <c r="A22">
        <v>86</v>
      </c>
      <c r="C22" t="s">
        <v>78</v>
      </c>
      <c r="F22" s="1">
        <v>42893</v>
      </c>
      <c r="G22" s="1">
        <v>42766</v>
      </c>
      <c r="H22" t="s">
        <v>59</v>
      </c>
      <c r="I22" t="s">
        <v>51</v>
      </c>
      <c r="J22" t="s">
        <v>55</v>
      </c>
      <c r="L22" s="1">
        <v>42370</v>
      </c>
      <c r="M22" t="s">
        <v>53</v>
      </c>
      <c r="Q22" t="s">
        <v>53</v>
      </c>
      <c r="R22" t="s">
        <v>53</v>
      </c>
      <c r="S22" t="s">
        <v>53</v>
      </c>
      <c r="T22">
        <v>523</v>
      </c>
      <c r="U22">
        <v>17.147540979999999</v>
      </c>
      <c r="V22">
        <v>0</v>
      </c>
      <c r="W22">
        <v>0</v>
      </c>
      <c r="AX22">
        <v>523</v>
      </c>
      <c r="AY22">
        <v>21</v>
      </c>
    </row>
    <row r="23" spans="1:51" x14ac:dyDescent="0.2">
      <c r="A23">
        <v>87</v>
      </c>
      <c r="C23" t="s">
        <v>79</v>
      </c>
      <c r="F23" s="1">
        <v>42893</v>
      </c>
      <c r="G23" s="1">
        <v>42766</v>
      </c>
      <c r="H23" t="s">
        <v>59</v>
      </c>
      <c r="I23" t="s">
        <v>51</v>
      </c>
      <c r="J23" t="s">
        <v>55</v>
      </c>
      <c r="L23" s="1">
        <v>42370</v>
      </c>
      <c r="M23" t="s">
        <v>53</v>
      </c>
      <c r="Q23" t="s">
        <v>53</v>
      </c>
      <c r="R23" t="s">
        <v>53</v>
      </c>
      <c r="S23" t="s">
        <v>53</v>
      </c>
      <c r="T23">
        <v>523</v>
      </c>
      <c r="U23">
        <v>17.147540979999999</v>
      </c>
      <c r="V23">
        <v>0</v>
      </c>
      <c r="W23">
        <v>0</v>
      </c>
      <c r="AX23">
        <v>523</v>
      </c>
      <c r="AY23">
        <v>22</v>
      </c>
    </row>
    <row r="24" spans="1:51" x14ac:dyDescent="0.2">
      <c r="A24">
        <v>88</v>
      </c>
      <c r="C24" t="s">
        <v>80</v>
      </c>
      <c r="F24" s="1">
        <v>42893</v>
      </c>
      <c r="G24" s="1">
        <v>42766</v>
      </c>
      <c r="H24" t="s">
        <v>59</v>
      </c>
      <c r="I24" t="s">
        <v>51</v>
      </c>
      <c r="J24" t="s">
        <v>55</v>
      </c>
      <c r="L24" s="1">
        <v>42370</v>
      </c>
      <c r="M24" t="s">
        <v>53</v>
      </c>
      <c r="Q24" t="s">
        <v>53</v>
      </c>
      <c r="R24" t="s">
        <v>53</v>
      </c>
      <c r="S24" t="s">
        <v>53</v>
      </c>
      <c r="T24">
        <v>523</v>
      </c>
      <c r="U24">
        <v>17.147540979999999</v>
      </c>
      <c r="V24">
        <v>0</v>
      </c>
      <c r="W24">
        <v>0</v>
      </c>
      <c r="AX24">
        <v>523</v>
      </c>
      <c r="AY24">
        <v>23</v>
      </c>
    </row>
    <row r="25" spans="1:51" x14ac:dyDescent="0.2">
      <c r="A25">
        <v>89</v>
      </c>
      <c r="C25" t="s">
        <v>81</v>
      </c>
      <c r="F25" s="1">
        <v>42880</v>
      </c>
      <c r="G25" s="1">
        <v>42766</v>
      </c>
      <c r="H25" t="s">
        <v>82</v>
      </c>
      <c r="I25" t="s">
        <v>57</v>
      </c>
      <c r="J25" t="s">
        <v>55</v>
      </c>
      <c r="L25" s="1">
        <v>42446</v>
      </c>
      <c r="M25" t="s">
        <v>53</v>
      </c>
      <c r="Q25" t="s">
        <v>53</v>
      </c>
      <c r="R25" t="s">
        <v>53</v>
      </c>
      <c r="S25" t="s">
        <v>53</v>
      </c>
      <c r="T25">
        <v>434</v>
      </c>
      <c r="U25">
        <v>14.2295082</v>
      </c>
      <c r="V25">
        <v>0</v>
      </c>
      <c r="W25">
        <v>0</v>
      </c>
      <c r="AX25">
        <v>434</v>
      </c>
      <c r="AY25">
        <v>24</v>
      </c>
    </row>
    <row r="26" spans="1:51" x14ac:dyDescent="0.2">
      <c r="A26">
        <v>90</v>
      </c>
      <c r="C26" t="s">
        <v>83</v>
      </c>
      <c r="F26" s="1">
        <v>42880</v>
      </c>
      <c r="G26" s="1">
        <v>42766</v>
      </c>
      <c r="H26" t="s">
        <v>82</v>
      </c>
      <c r="I26" t="s">
        <v>57</v>
      </c>
      <c r="J26" t="s">
        <v>55</v>
      </c>
      <c r="L26" s="1">
        <v>42446</v>
      </c>
      <c r="M26" t="s">
        <v>53</v>
      </c>
      <c r="Q26" t="s">
        <v>53</v>
      </c>
      <c r="R26" t="s">
        <v>53</v>
      </c>
      <c r="S26" t="s">
        <v>53</v>
      </c>
      <c r="T26">
        <v>434</v>
      </c>
      <c r="U26">
        <v>14.2295082</v>
      </c>
      <c r="V26">
        <v>0</v>
      </c>
      <c r="W26">
        <v>0</v>
      </c>
      <c r="AX26">
        <v>434</v>
      </c>
      <c r="AY26">
        <v>25</v>
      </c>
    </row>
    <row r="27" spans="1:51" x14ac:dyDescent="0.2">
      <c r="A27">
        <v>91</v>
      </c>
      <c r="C27" t="s">
        <v>84</v>
      </c>
      <c r="F27" s="1">
        <v>42880</v>
      </c>
      <c r="G27" s="1">
        <v>42766</v>
      </c>
      <c r="H27" t="s">
        <v>82</v>
      </c>
      <c r="I27" t="s">
        <v>57</v>
      </c>
      <c r="J27" t="s">
        <v>55</v>
      </c>
      <c r="L27" s="1">
        <v>42446</v>
      </c>
      <c r="M27" t="s">
        <v>53</v>
      </c>
      <c r="Q27" t="s">
        <v>53</v>
      </c>
      <c r="R27" t="s">
        <v>53</v>
      </c>
      <c r="S27" t="s">
        <v>53</v>
      </c>
      <c r="T27">
        <v>434</v>
      </c>
      <c r="U27">
        <v>14.2295082</v>
      </c>
      <c r="V27">
        <v>0</v>
      </c>
      <c r="W27">
        <v>0</v>
      </c>
      <c r="AX27">
        <v>434</v>
      </c>
      <c r="AY27">
        <v>26</v>
      </c>
    </row>
    <row r="28" spans="1:51" x14ac:dyDescent="0.2">
      <c r="A28">
        <v>92</v>
      </c>
      <c r="C28" t="s">
        <v>85</v>
      </c>
      <c r="F28" s="1">
        <v>42880</v>
      </c>
      <c r="G28" s="1">
        <v>42766</v>
      </c>
      <c r="H28" t="s">
        <v>82</v>
      </c>
      <c r="I28" t="s">
        <v>51</v>
      </c>
      <c r="J28" t="s">
        <v>55</v>
      </c>
      <c r="L28" s="1">
        <v>42432</v>
      </c>
      <c r="M28" t="s">
        <v>53</v>
      </c>
      <c r="Q28" t="s">
        <v>53</v>
      </c>
      <c r="R28" t="s">
        <v>53</v>
      </c>
      <c r="S28" t="s">
        <v>53</v>
      </c>
      <c r="T28">
        <v>448</v>
      </c>
      <c r="U28">
        <v>14.68852459</v>
      </c>
      <c r="V28">
        <v>0</v>
      </c>
      <c r="W28">
        <v>0</v>
      </c>
      <c r="AX28">
        <v>448</v>
      </c>
      <c r="AY28">
        <v>27</v>
      </c>
    </row>
    <row r="29" spans="1:51" x14ac:dyDescent="0.2">
      <c r="A29">
        <v>93</v>
      </c>
      <c r="C29" t="s">
        <v>86</v>
      </c>
      <c r="F29" s="1">
        <v>42880</v>
      </c>
      <c r="G29" s="1">
        <v>42766</v>
      </c>
      <c r="H29" t="s">
        <v>82</v>
      </c>
      <c r="I29" t="s">
        <v>57</v>
      </c>
      <c r="J29" t="s">
        <v>55</v>
      </c>
      <c r="L29" s="1">
        <v>42432</v>
      </c>
      <c r="M29" t="s">
        <v>53</v>
      </c>
      <c r="Q29" t="s">
        <v>53</v>
      </c>
      <c r="R29" t="s">
        <v>53</v>
      </c>
      <c r="S29" t="s">
        <v>53</v>
      </c>
      <c r="T29">
        <v>448</v>
      </c>
      <c r="U29">
        <v>14.68852459</v>
      </c>
      <c r="V29">
        <v>0</v>
      </c>
      <c r="W29">
        <v>0</v>
      </c>
      <c r="AX29">
        <v>448</v>
      </c>
      <c r="AY29">
        <v>28</v>
      </c>
    </row>
    <row r="30" spans="1:51" x14ac:dyDescent="0.2">
      <c r="A30">
        <v>94</v>
      </c>
      <c r="C30" t="s">
        <v>87</v>
      </c>
      <c r="F30" s="1">
        <v>42880</v>
      </c>
      <c r="G30" s="1">
        <v>42766</v>
      </c>
      <c r="H30" t="s">
        <v>82</v>
      </c>
      <c r="I30" t="s">
        <v>57</v>
      </c>
      <c r="J30" t="s">
        <v>55</v>
      </c>
      <c r="L30" s="1">
        <v>42432</v>
      </c>
      <c r="M30" t="s">
        <v>53</v>
      </c>
      <c r="Q30" t="s">
        <v>53</v>
      </c>
      <c r="R30" t="s">
        <v>53</v>
      </c>
      <c r="S30" t="s">
        <v>53</v>
      </c>
      <c r="T30">
        <v>448</v>
      </c>
      <c r="U30">
        <v>14.68852459</v>
      </c>
      <c r="V30">
        <v>0</v>
      </c>
      <c r="W30">
        <v>0</v>
      </c>
      <c r="AX30">
        <v>448</v>
      </c>
      <c r="AY30">
        <v>29</v>
      </c>
    </row>
    <row r="31" spans="1:51" x14ac:dyDescent="0.2">
      <c r="A31">
        <v>95</v>
      </c>
      <c r="C31" t="s">
        <v>88</v>
      </c>
      <c r="F31" s="1">
        <v>42880</v>
      </c>
      <c r="G31" s="1">
        <v>42766</v>
      </c>
      <c r="H31" t="s">
        <v>82</v>
      </c>
      <c r="I31" t="s">
        <v>57</v>
      </c>
      <c r="J31" t="s">
        <v>55</v>
      </c>
      <c r="L31" s="1">
        <v>42432</v>
      </c>
      <c r="M31" t="s">
        <v>53</v>
      </c>
      <c r="Q31" t="s">
        <v>53</v>
      </c>
      <c r="R31" t="s">
        <v>53</v>
      </c>
      <c r="S31" t="s">
        <v>53</v>
      </c>
      <c r="T31">
        <v>448</v>
      </c>
      <c r="U31">
        <v>14.68852459</v>
      </c>
      <c r="V31">
        <v>0</v>
      </c>
      <c r="W31">
        <v>0</v>
      </c>
      <c r="AX31">
        <v>448</v>
      </c>
      <c r="AY31">
        <v>30</v>
      </c>
    </row>
    <row r="32" spans="1:51" x14ac:dyDescent="0.2">
      <c r="A32">
        <v>96</v>
      </c>
      <c r="C32" t="s">
        <v>89</v>
      </c>
      <c r="F32" s="1">
        <v>42887</v>
      </c>
      <c r="G32" s="1">
        <v>42766</v>
      </c>
      <c r="H32" t="s">
        <v>82</v>
      </c>
      <c r="I32" t="s">
        <v>51</v>
      </c>
      <c r="J32" t="s">
        <v>55</v>
      </c>
      <c r="L32" s="1">
        <v>42432</v>
      </c>
      <c r="M32" t="s">
        <v>53</v>
      </c>
      <c r="Q32" t="s">
        <v>53</v>
      </c>
      <c r="R32" t="s">
        <v>53</v>
      </c>
      <c r="S32" t="s">
        <v>53</v>
      </c>
      <c r="T32">
        <v>455</v>
      </c>
      <c r="U32">
        <v>14.91803279</v>
      </c>
      <c r="V32">
        <v>0</v>
      </c>
      <c r="W32">
        <v>0</v>
      </c>
      <c r="AX32">
        <v>455</v>
      </c>
      <c r="AY32">
        <v>31</v>
      </c>
    </row>
    <row r="33" spans="1:52" x14ac:dyDescent="0.2">
      <c r="A33">
        <v>97</v>
      </c>
      <c r="C33" t="s">
        <v>90</v>
      </c>
      <c r="F33" s="1">
        <v>42887</v>
      </c>
      <c r="G33" s="1">
        <v>42766</v>
      </c>
      <c r="H33" t="s">
        <v>82</v>
      </c>
      <c r="I33" t="s">
        <v>51</v>
      </c>
      <c r="J33" t="s">
        <v>55</v>
      </c>
      <c r="L33" s="1">
        <v>42432</v>
      </c>
      <c r="M33" t="s">
        <v>53</v>
      </c>
      <c r="Q33" t="s">
        <v>53</v>
      </c>
      <c r="R33" t="s">
        <v>53</v>
      </c>
      <c r="S33" t="s">
        <v>53</v>
      </c>
      <c r="T33">
        <v>455</v>
      </c>
      <c r="U33">
        <v>14.91803279</v>
      </c>
      <c r="V33">
        <v>0</v>
      </c>
      <c r="W33">
        <v>0</v>
      </c>
      <c r="AX33">
        <v>455</v>
      </c>
      <c r="AY33">
        <v>32</v>
      </c>
    </row>
    <row r="34" spans="1:52" x14ac:dyDescent="0.2">
      <c r="A34">
        <v>98</v>
      </c>
      <c r="C34" t="s">
        <v>91</v>
      </c>
      <c r="F34" s="1">
        <v>42887</v>
      </c>
      <c r="G34" s="1">
        <v>42766</v>
      </c>
      <c r="H34" t="s">
        <v>82</v>
      </c>
      <c r="I34" t="s">
        <v>51</v>
      </c>
      <c r="J34" t="s">
        <v>55</v>
      </c>
      <c r="L34" s="1">
        <v>42432</v>
      </c>
      <c r="M34" t="s">
        <v>53</v>
      </c>
      <c r="Q34" t="s">
        <v>53</v>
      </c>
      <c r="R34" t="s">
        <v>53</v>
      </c>
      <c r="S34" t="s">
        <v>53</v>
      </c>
      <c r="T34">
        <v>455</v>
      </c>
      <c r="U34">
        <v>14.91803279</v>
      </c>
      <c r="V34">
        <v>0</v>
      </c>
      <c r="W34">
        <v>0</v>
      </c>
      <c r="AX34">
        <v>455</v>
      </c>
      <c r="AY34">
        <v>33</v>
      </c>
    </row>
    <row r="35" spans="1:52" x14ac:dyDescent="0.2">
      <c r="A35">
        <v>99</v>
      </c>
      <c r="C35" t="s">
        <v>92</v>
      </c>
      <c r="F35" s="1">
        <v>42887</v>
      </c>
      <c r="G35" s="1">
        <v>42766</v>
      </c>
      <c r="H35" t="s">
        <v>82</v>
      </c>
      <c r="I35" t="s">
        <v>51</v>
      </c>
      <c r="J35" t="s">
        <v>55</v>
      </c>
      <c r="L35" s="1">
        <v>42432</v>
      </c>
      <c r="M35" t="s">
        <v>53</v>
      </c>
      <c r="Q35" t="s">
        <v>53</v>
      </c>
      <c r="R35" t="s">
        <v>53</v>
      </c>
      <c r="S35" t="s">
        <v>53</v>
      </c>
      <c r="T35">
        <v>455</v>
      </c>
      <c r="U35">
        <v>14.91803279</v>
      </c>
      <c r="V35">
        <v>0</v>
      </c>
      <c r="W35">
        <v>0</v>
      </c>
      <c r="AX35">
        <v>455</v>
      </c>
      <c r="AY35">
        <v>34</v>
      </c>
    </row>
    <row r="36" spans="1:52" x14ac:dyDescent="0.2">
      <c r="A36">
        <v>100</v>
      </c>
      <c r="C36" t="s">
        <v>93</v>
      </c>
      <c r="F36" s="1">
        <v>42887</v>
      </c>
      <c r="G36" s="1">
        <v>42766</v>
      </c>
      <c r="H36" t="s">
        <v>82</v>
      </c>
      <c r="I36" t="s">
        <v>57</v>
      </c>
      <c r="J36" t="s">
        <v>55</v>
      </c>
      <c r="L36" s="1">
        <v>42376</v>
      </c>
      <c r="M36" t="s">
        <v>53</v>
      </c>
      <c r="Q36" t="s">
        <v>53</v>
      </c>
      <c r="R36" t="s">
        <v>53</v>
      </c>
      <c r="S36" t="s">
        <v>53</v>
      </c>
      <c r="T36">
        <v>511</v>
      </c>
      <c r="U36">
        <v>16.75409836</v>
      </c>
      <c r="V36">
        <v>0</v>
      </c>
      <c r="W36">
        <v>0</v>
      </c>
      <c r="AX36">
        <v>511</v>
      </c>
      <c r="AY36">
        <v>35</v>
      </c>
    </row>
    <row r="37" spans="1:52" x14ac:dyDescent="0.2">
      <c r="A37">
        <v>101</v>
      </c>
      <c r="C37" t="s">
        <v>94</v>
      </c>
      <c r="F37" s="1">
        <v>42887</v>
      </c>
      <c r="G37" s="1">
        <v>42766</v>
      </c>
      <c r="H37" t="s">
        <v>82</v>
      </c>
      <c r="I37" t="s">
        <v>57</v>
      </c>
      <c r="J37" t="s">
        <v>55</v>
      </c>
      <c r="L37" s="1">
        <v>42376</v>
      </c>
      <c r="M37" t="s">
        <v>53</v>
      </c>
      <c r="Q37" t="s">
        <v>53</v>
      </c>
      <c r="R37" t="s">
        <v>53</v>
      </c>
      <c r="S37" t="s">
        <v>53</v>
      </c>
      <c r="T37">
        <v>511</v>
      </c>
      <c r="U37">
        <v>16.75409836</v>
      </c>
      <c r="V37">
        <v>0</v>
      </c>
      <c r="W37">
        <v>0</v>
      </c>
      <c r="AX37">
        <v>511</v>
      </c>
      <c r="AY37">
        <v>36</v>
      </c>
    </row>
    <row r="38" spans="1:52" x14ac:dyDescent="0.2">
      <c r="A38">
        <v>126</v>
      </c>
      <c r="C38" t="s">
        <v>95</v>
      </c>
      <c r="D38" s="1">
        <v>42586</v>
      </c>
      <c r="F38" s="1">
        <v>42586</v>
      </c>
      <c r="H38" t="s">
        <v>96</v>
      </c>
      <c r="I38" t="s">
        <v>51</v>
      </c>
      <c r="J38" t="s">
        <v>97</v>
      </c>
      <c r="K38" t="s">
        <v>98</v>
      </c>
      <c r="L38" s="1">
        <v>42194</v>
      </c>
      <c r="M38" t="s">
        <v>53</v>
      </c>
      <c r="Q38" t="s">
        <v>53</v>
      </c>
      <c r="R38" t="s">
        <v>53</v>
      </c>
      <c r="S38">
        <v>0</v>
      </c>
      <c r="T38">
        <v>392</v>
      </c>
      <c r="U38">
        <v>12.85245902</v>
      </c>
      <c r="V38">
        <v>0</v>
      </c>
      <c r="W38">
        <v>0</v>
      </c>
      <c r="AG38" t="s">
        <v>98</v>
      </c>
      <c r="AX38">
        <v>392</v>
      </c>
      <c r="AY38">
        <v>37</v>
      </c>
    </row>
    <row r="39" spans="1:52" x14ac:dyDescent="0.2">
      <c r="A39">
        <v>129</v>
      </c>
      <c r="C39" t="s">
        <v>99</v>
      </c>
      <c r="F39" s="1">
        <v>42766</v>
      </c>
      <c r="G39" s="1">
        <v>42766</v>
      </c>
      <c r="H39" t="s">
        <v>100</v>
      </c>
      <c r="I39" t="s">
        <v>57</v>
      </c>
      <c r="J39" t="s">
        <v>55</v>
      </c>
      <c r="L39" s="1">
        <v>42536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>
        <v>230</v>
      </c>
      <c r="U39">
        <v>7.5409836070000003</v>
      </c>
      <c r="V39">
        <v>0</v>
      </c>
      <c r="W39">
        <v>0</v>
      </c>
      <c r="AX39">
        <v>-43998</v>
      </c>
      <c r="AY39">
        <v>38</v>
      </c>
    </row>
    <row r="40" spans="1:52" x14ac:dyDescent="0.2">
      <c r="A40">
        <v>130</v>
      </c>
      <c r="C40" t="s">
        <v>101</v>
      </c>
      <c r="F40" s="1">
        <v>42878</v>
      </c>
      <c r="G40" s="1">
        <v>42766</v>
      </c>
      <c r="H40" t="s">
        <v>100</v>
      </c>
      <c r="I40" t="s">
        <v>57</v>
      </c>
      <c r="J40" t="s">
        <v>55</v>
      </c>
      <c r="L40" s="1">
        <v>42443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>
        <v>435</v>
      </c>
      <c r="U40">
        <v>14.262295079999999</v>
      </c>
      <c r="V40">
        <v>0</v>
      </c>
      <c r="W40">
        <v>0</v>
      </c>
      <c r="AX40">
        <v>435</v>
      </c>
      <c r="AY40">
        <v>39</v>
      </c>
    </row>
    <row r="41" spans="1:52" x14ac:dyDescent="0.2">
      <c r="A41">
        <v>133</v>
      </c>
      <c r="C41" t="s">
        <v>102</v>
      </c>
      <c r="F41" s="1">
        <v>42878</v>
      </c>
      <c r="G41" s="1">
        <v>42787</v>
      </c>
      <c r="H41" t="s">
        <v>103</v>
      </c>
      <c r="I41" t="s">
        <v>51</v>
      </c>
      <c r="J41" t="s">
        <v>55</v>
      </c>
      <c r="L41" s="1">
        <v>42438</v>
      </c>
      <c r="M41" t="s">
        <v>53</v>
      </c>
      <c r="Q41" t="s">
        <v>53</v>
      </c>
      <c r="R41" t="s">
        <v>53</v>
      </c>
      <c r="S41" t="s">
        <v>53</v>
      </c>
      <c r="T41">
        <v>440</v>
      </c>
      <c r="U41">
        <v>14.426229510000001</v>
      </c>
      <c r="V41">
        <v>0</v>
      </c>
      <c r="W41">
        <v>1</v>
      </c>
      <c r="AX41">
        <v>440</v>
      </c>
      <c r="AY41">
        <v>40</v>
      </c>
    </row>
    <row r="42" spans="1:52" x14ac:dyDescent="0.2">
      <c r="A42">
        <v>134</v>
      </c>
      <c r="C42" t="s">
        <v>104</v>
      </c>
      <c r="F42" s="1">
        <v>42878</v>
      </c>
      <c r="G42" s="1">
        <v>42787</v>
      </c>
      <c r="H42" t="s">
        <v>103</v>
      </c>
      <c r="I42" t="s">
        <v>51</v>
      </c>
      <c r="J42" t="s">
        <v>55</v>
      </c>
      <c r="L42" s="1">
        <v>42438</v>
      </c>
      <c r="M42" t="s">
        <v>53</v>
      </c>
      <c r="Q42" t="s">
        <v>53</v>
      </c>
      <c r="R42" t="s">
        <v>53</v>
      </c>
      <c r="S42" t="s">
        <v>53</v>
      </c>
      <c r="T42">
        <v>440</v>
      </c>
      <c r="U42">
        <v>14.426229510000001</v>
      </c>
      <c r="V42">
        <v>0</v>
      </c>
      <c r="W42">
        <v>0</v>
      </c>
      <c r="AX42">
        <v>440</v>
      </c>
      <c r="AY42">
        <v>41</v>
      </c>
    </row>
    <row r="43" spans="1:52" x14ac:dyDescent="0.2">
      <c r="A43">
        <v>135</v>
      </c>
      <c r="C43" t="s">
        <v>105</v>
      </c>
      <c r="F43" s="1">
        <v>42878</v>
      </c>
      <c r="G43" s="1">
        <v>42787</v>
      </c>
      <c r="H43" t="s">
        <v>103</v>
      </c>
      <c r="I43" t="s">
        <v>57</v>
      </c>
      <c r="J43" t="s">
        <v>55</v>
      </c>
      <c r="L43" s="1">
        <v>42438</v>
      </c>
      <c r="M43" t="s">
        <v>53</v>
      </c>
      <c r="Q43" t="s">
        <v>53</v>
      </c>
      <c r="R43" t="s">
        <v>53</v>
      </c>
      <c r="S43" t="s">
        <v>53</v>
      </c>
      <c r="T43">
        <v>440</v>
      </c>
      <c r="U43">
        <v>14.426229510000001</v>
      </c>
      <c r="V43">
        <v>0</v>
      </c>
      <c r="W43">
        <v>0</v>
      </c>
      <c r="AX43">
        <v>440</v>
      </c>
      <c r="AY43">
        <v>42</v>
      </c>
    </row>
    <row r="44" spans="1:52" x14ac:dyDescent="0.2">
      <c r="A44">
        <v>136</v>
      </c>
      <c r="C44" t="s">
        <v>106</v>
      </c>
      <c r="F44" s="1">
        <v>42878</v>
      </c>
      <c r="G44" s="1">
        <v>42787</v>
      </c>
      <c r="H44" t="s">
        <v>103</v>
      </c>
      <c r="I44" t="s">
        <v>57</v>
      </c>
      <c r="J44" t="s">
        <v>55</v>
      </c>
      <c r="L44" s="1">
        <v>42438</v>
      </c>
      <c r="M44" t="s">
        <v>53</v>
      </c>
      <c r="Q44" t="s">
        <v>53</v>
      </c>
      <c r="R44" t="s">
        <v>53</v>
      </c>
      <c r="S44" t="s">
        <v>53</v>
      </c>
      <c r="T44">
        <v>440</v>
      </c>
      <c r="U44">
        <v>14.426229510000001</v>
      </c>
      <c r="V44">
        <v>0</v>
      </c>
      <c r="W44">
        <v>0</v>
      </c>
      <c r="AX44">
        <v>440</v>
      </c>
      <c r="AY44">
        <v>43</v>
      </c>
    </row>
    <row r="45" spans="1:52" x14ac:dyDescent="0.2">
      <c r="A45">
        <v>137</v>
      </c>
      <c r="C45" t="s">
        <v>107</v>
      </c>
      <c r="F45" s="1">
        <v>42878</v>
      </c>
      <c r="G45" s="1">
        <v>42787</v>
      </c>
      <c r="H45" t="s">
        <v>103</v>
      </c>
      <c r="I45" t="s">
        <v>57</v>
      </c>
      <c r="J45" t="s">
        <v>55</v>
      </c>
      <c r="L45" s="1">
        <v>42438</v>
      </c>
      <c r="M45" t="s">
        <v>53</v>
      </c>
      <c r="Q45" t="s">
        <v>53</v>
      </c>
      <c r="R45" t="s">
        <v>53</v>
      </c>
      <c r="S45" t="s">
        <v>53</v>
      </c>
      <c r="T45">
        <v>440</v>
      </c>
      <c r="U45">
        <v>14.426229510000001</v>
      </c>
      <c r="V45">
        <v>0</v>
      </c>
      <c r="W45">
        <v>0</v>
      </c>
      <c r="AX45">
        <v>440</v>
      </c>
      <c r="AY45">
        <v>44</v>
      </c>
    </row>
    <row r="46" spans="1:52" x14ac:dyDescent="0.2">
      <c r="A46">
        <v>138</v>
      </c>
      <c r="C46" t="s">
        <v>108</v>
      </c>
      <c r="F46" s="1">
        <v>42878</v>
      </c>
      <c r="G46" s="1">
        <v>42787</v>
      </c>
      <c r="H46" t="s">
        <v>103</v>
      </c>
      <c r="I46" t="s">
        <v>57</v>
      </c>
      <c r="J46" t="s">
        <v>55</v>
      </c>
      <c r="L46" s="1">
        <v>42438</v>
      </c>
      <c r="M46" t="s">
        <v>53</v>
      </c>
      <c r="Q46" t="s">
        <v>53</v>
      </c>
      <c r="R46" t="s">
        <v>53</v>
      </c>
      <c r="S46" t="s">
        <v>53</v>
      </c>
      <c r="T46">
        <v>440</v>
      </c>
      <c r="U46">
        <v>14.426229510000001</v>
      </c>
      <c r="V46">
        <v>0</v>
      </c>
      <c r="W46">
        <v>0</v>
      </c>
      <c r="AX46">
        <v>440</v>
      </c>
      <c r="AY46">
        <v>45</v>
      </c>
    </row>
    <row r="47" spans="1:52" x14ac:dyDescent="0.2">
      <c r="A47">
        <v>141</v>
      </c>
      <c r="C47" t="s">
        <v>109</v>
      </c>
      <c r="F47" t="s">
        <v>110</v>
      </c>
      <c r="G47" s="1">
        <v>42752</v>
      </c>
      <c r="H47" t="s">
        <v>103</v>
      </c>
      <c r="I47" t="s">
        <v>57</v>
      </c>
      <c r="J47" t="s">
        <v>62</v>
      </c>
      <c r="L47" s="1">
        <v>42349</v>
      </c>
      <c r="M47" t="s">
        <v>53</v>
      </c>
      <c r="Q47">
        <v>38</v>
      </c>
      <c r="R47" t="s">
        <v>53</v>
      </c>
      <c r="S47" t="s">
        <v>53</v>
      </c>
      <c r="T47" t="e">
        <v>#VALUE!</v>
      </c>
      <c r="U47" t="e">
        <v>#VALUE!</v>
      </c>
      <c r="V47">
        <v>0</v>
      </c>
      <c r="W47">
        <v>0</v>
      </c>
      <c r="AX47" t="e">
        <v>#VALUE!</v>
      </c>
      <c r="AY47">
        <v>46</v>
      </c>
    </row>
    <row r="48" spans="1:52" x14ac:dyDescent="0.2">
      <c r="A48">
        <v>142</v>
      </c>
      <c r="C48" t="s">
        <v>111</v>
      </c>
      <c r="F48" s="1">
        <v>42773</v>
      </c>
      <c r="H48" t="s">
        <v>112</v>
      </c>
      <c r="I48" t="s">
        <v>57</v>
      </c>
      <c r="L48" s="1">
        <v>42383</v>
      </c>
      <c r="M48" t="s">
        <v>53</v>
      </c>
      <c r="Q48" t="s">
        <v>53</v>
      </c>
      <c r="R48" t="s">
        <v>53</v>
      </c>
      <c r="S48" t="s">
        <v>53</v>
      </c>
      <c r="T48">
        <v>390</v>
      </c>
      <c r="U48">
        <v>12.786885249999999</v>
      </c>
      <c r="V48">
        <v>0</v>
      </c>
      <c r="W48">
        <v>0</v>
      </c>
      <c r="AX48">
        <v>-43845</v>
      </c>
      <c r="AY48">
        <v>47</v>
      </c>
      <c r="AZ48">
        <v>7.8333333329999997</v>
      </c>
    </row>
    <row r="49" spans="1:50" x14ac:dyDescent="0.2">
      <c r="A49">
        <v>34</v>
      </c>
      <c r="C49" t="s">
        <v>113</v>
      </c>
      <c r="E49" t="s">
        <v>110</v>
      </c>
      <c r="F49" t="s">
        <v>110</v>
      </c>
      <c r="G49" s="1">
        <v>42445</v>
      </c>
      <c r="H49" t="s">
        <v>50</v>
      </c>
      <c r="I49" t="s">
        <v>51</v>
      </c>
      <c r="J49" t="s">
        <v>52</v>
      </c>
      <c r="L49" s="1">
        <v>41966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110</v>
      </c>
      <c r="S49" t="s">
        <v>110</v>
      </c>
      <c r="T49" t="e">
        <v>#VALUE!</v>
      </c>
      <c r="U49" t="e">
        <v>#VALUE!</v>
      </c>
      <c r="V49">
        <v>1</v>
      </c>
      <c r="W49">
        <v>0</v>
      </c>
      <c r="AX49" t="e">
        <v>#VALUE!</v>
      </c>
    </row>
    <row r="50" spans="1:50" x14ac:dyDescent="0.2">
      <c r="A50">
        <v>48</v>
      </c>
      <c r="B50">
        <v>1</v>
      </c>
      <c r="C50" t="s">
        <v>114</v>
      </c>
      <c r="D50" s="1">
        <v>42216</v>
      </c>
      <c r="E50" s="1">
        <v>42250</v>
      </c>
      <c r="F50" s="1">
        <v>42226</v>
      </c>
      <c r="G50" s="1">
        <v>42150</v>
      </c>
      <c r="H50" t="s">
        <v>82</v>
      </c>
      <c r="I50" t="s">
        <v>57</v>
      </c>
      <c r="J50" t="s">
        <v>55</v>
      </c>
      <c r="K50">
        <v>30.7</v>
      </c>
      <c r="L50" s="1">
        <v>41731</v>
      </c>
      <c r="M50" t="s">
        <v>53</v>
      </c>
      <c r="N50">
        <v>32</v>
      </c>
      <c r="O50">
        <v>5</v>
      </c>
      <c r="P50">
        <v>5</v>
      </c>
      <c r="Q50">
        <v>30.7</v>
      </c>
      <c r="R50" t="s">
        <v>115</v>
      </c>
      <c r="S50" t="s">
        <v>116</v>
      </c>
      <c r="T50">
        <v>495</v>
      </c>
      <c r="U50">
        <v>16.229508200000001</v>
      </c>
      <c r="V50">
        <v>0</v>
      </c>
      <c r="W50">
        <v>1</v>
      </c>
      <c r="X50" t="s">
        <v>117</v>
      </c>
      <c r="Y50" t="s">
        <v>118</v>
      </c>
      <c r="Z50" t="s">
        <v>119</v>
      </c>
      <c r="AA50" t="s">
        <v>120</v>
      </c>
      <c r="AB50" t="s">
        <v>121</v>
      </c>
      <c r="AC50" t="s">
        <v>116</v>
      </c>
      <c r="AD50" t="s">
        <v>117</v>
      </c>
      <c r="AE50" t="s">
        <v>122</v>
      </c>
      <c r="AF50" t="s">
        <v>123</v>
      </c>
      <c r="AG50" t="s">
        <v>124</v>
      </c>
      <c r="AJ50">
        <v>42</v>
      </c>
      <c r="AL50">
        <v>36</v>
      </c>
      <c r="AN50">
        <v>45</v>
      </c>
      <c r="AP50">
        <v>5</v>
      </c>
      <c r="AR50">
        <v>5</v>
      </c>
      <c r="AT50">
        <v>38</v>
      </c>
      <c r="AW50" t="s">
        <v>125</v>
      </c>
      <c r="AX50">
        <v>495</v>
      </c>
    </row>
    <row r="51" spans="1:50" x14ac:dyDescent="0.2">
      <c r="A51">
        <v>43</v>
      </c>
      <c r="B51">
        <v>1</v>
      </c>
      <c r="C51" t="s">
        <v>126</v>
      </c>
      <c r="D51" s="1">
        <v>42217</v>
      </c>
      <c r="E51" s="1">
        <v>42257</v>
      </c>
      <c r="F51" s="1">
        <v>42217</v>
      </c>
      <c r="G51" s="1">
        <v>42150</v>
      </c>
      <c r="H51" t="s">
        <v>82</v>
      </c>
      <c r="I51" t="s">
        <v>51</v>
      </c>
      <c r="J51" t="s">
        <v>55</v>
      </c>
      <c r="K51">
        <v>25.6</v>
      </c>
      <c r="L51" s="1">
        <v>41731</v>
      </c>
      <c r="M51" t="s">
        <v>53</v>
      </c>
      <c r="N51">
        <v>86</v>
      </c>
      <c r="O51">
        <v>150</v>
      </c>
      <c r="P51">
        <v>145</v>
      </c>
      <c r="Q51">
        <v>25.6</v>
      </c>
      <c r="R51" t="s">
        <v>127</v>
      </c>
      <c r="S51" t="s">
        <v>128</v>
      </c>
      <c r="T51">
        <v>486</v>
      </c>
      <c r="U51">
        <v>15.93442623</v>
      </c>
      <c r="V51">
        <v>0</v>
      </c>
      <c r="W51">
        <v>1</v>
      </c>
      <c r="AG51" t="s">
        <v>129</v>
      </c>
      <c r="AJ51">
        <v>141</v>
      </c>
      <c r="AL51">
        <v>148</v>
      </c>
      <c r="AN51">
        <v>146</v>
      </c>
      <c r="AP51">
        <v>150</v>
      </c>
      <c r="AR51">
        <v>145</v>
      </c>
      <c r="AT51">
        <v>149</v>
      </c>
      <c r="AW51" t="s">
        <v>125</v>
      </c>
      <c r="AX51">
        <v>486</v>
      </c>
    </row>
    <row r="52" spans="1:50" x14ac:dyDescent="0.2">
      <c r="A52">
        <v>49</v>
      </c>
      <c r="B52">
        <v>1</v>
      </c>
      <c r="C52" t="s">
        <v>130</v>
      </c>
      <c r="D52" s="1">
        <v>42216</v>
      </c>
      <c r="E52" s="1">
        <v>42256</v>
      </c>
      <c r="F52" s="1">
        <v>42226</v>
      </c>
      <c r="G52" s="1">
        <v>42150</v>
      </c>
      <c r="H52" t="s">
        <v>82</v>
      </c>
      <c r="I52" t="s">
        <v>57</v>
      </c>
      <c r="J52" t="s">
        <v>55</v>
      </c>
      <c r="K52">
        <v>32.1</v>
      </c>
      <c r="L52" s="1">
        <v>41731</v>
      </c>
      <c r="M52" t="s">
        <v>53</v>
      </c>
      <c r="N52">
        <v>44</v>
      </c>
      <c r="O52">
        <v>61</v>
      </c>
      <c r="P52">
        <v>62</v>
      </c>
      <c r="Q52">
        <v>32.1</v>
      </c>
      <c r="R52" t="s">
        <v>131</v>
      </c>
      <c r="S52" t="s">
        <v>132</v>
      </c>
      <c r="T52">
        <v>495</v>
      </c>
      <c r="U52">
        <v>16.229508200000001</v>
      </c>
      <c r="V52">
        <v>0</v>
      </c>
      <c r="W52">
        <v>1</v>
      </c>
      <c r="AG52" t="s">
        <v>129</v>
      </c>
      <c r="AJ52">
        <v>65</v>
      </c>
      <c r="AL52">
        <v>53</v>
      </c>
      <c r="AN52">
        <v>59</v>
      </c>
      <c r="AP52">
        <v>61</v>
      </c>
      <c r="AR52">
        <v>62</v>
      </c>
      <c r="AT52">
        <v>64</v>
      </c>
      <c r="AW52" t="s">
        <v>125</v>
      </c>
      <c r="AX52">
        <v>495</v>
      </c>
    </row>
    <row r="53" spans="1:50" x14ac:dyDescent="0.2">
      <c r="A53">
        <v>44</v>
      </c>
      <c r="B53">
        <v>1</v>
      </c>
      <c r="C53" t="s">
        <v>133</v>
      </c>
      <c r="D53" s="1">
        <v>42217</v>
      </c>
      <c r="E53" s="1">
        <v>42257</v>
      </c>
      <c r="F53" s="1">
        <v>42217</v>
      </c>
      <c r="G53" s="1">
        <v>42150</v>
      </c>
      <c r="H53" t="s">
        <v>82</v>
      </c>
      <c r="I53" t="s">
        <v>51</v>
      </c>
      <c r="J53" t="s">
        <v>55</v>
      </c>
      <c r="K53">
        <v>28.7</v>
      </c>
      <c r="L53" s="1">
        <v>41731</v>
      </c>
      <c r="M53" t="s">
        <v>53</v>
      </c>
      <c r="N53">
        <v>88</v>
      </c>
      <c r="O53">
        <v>168</v>
      </c>
      <c r="P53">
        <v>167</v>
      </c>
      <c r="Q53">
        <v>28.7</v>
      </c>
      <c r="R53" t="s">
        <v>134</v>
      </c>
      <c r="S53" t="s">
        <v>135</v>
      </c>
      <c r="T53">
        <v>486</v>
      </c>
      <c r="U53">
        <v>15.93442623</v>
      </c>
      <c r="V53">
        <v>0</v>
      </c>
      <c r="W53">
        <v>0</v>
      </c>
      <c r="AG53" t="s">
        <v>129</v>
      </c>
      <c r="AJ53">
        <v>158</v>
      </c>
      <c r="AL53">
        <v>164</v>
      </c>
      <c r="AN53">
        <v>163</v>
      </c>
      <c r="AP53">
        <v>168</v>
      </c>
      <c r="AR53">
        <v>167</v>
      </c>
      <c r="AT53">
        <v>166</v>
      </c>
      <c r="AW53" t="s">
        <v>125</v>
      </c>
      <c r="AX53">
        <v>486</v>
      </c>
    </row>
    <row r="54" spans="1:50" x14ac:dyDescent="0.2">
      <c r="A54">
        <v>50</v>
      </c>
      <c r="B54">
        <v>1</v>
      </c>
      <c r="C54" t="s">
        <v>136</v>
      </c>
      <c r="D54" s="1">
        <v>42216</v>
      </c>
      <c r="E54" s="1">
        <v>42258</v>
      </c>
      <c r="F54" s="1">
        <v>42226</v>
      </c>
      <c r="G54" s="1">
        <v>42150</v>
      </c>
      <c r="H54" t="s">
        <v>82</v>
      </c>
      <c r="I54" t="s">
        <v>57</v>
      </c>
      <c r="J54" t="s">
        <v>55</v>
      </c>
      <c r="K54">
        <v>31.6</v>
      </c>
      <c r="L54" s="1">
        <v>41731</v>
      </c>
      <c r="M54" t="s">
        <v>53</v>
      </c>
      <c r="N54">
        <v>53</v>
      </c>
      <c r="O54">
        <v>80</v>
      </c>
      <c r="P54">
        <v>85</v>
      </c>
      <c r="Q54">
        <v>31.6</v>
      </c>
      <c r="R54" t="s">
        <v>137</v>
      </c>
      <c r="S54" t="s">
        <v>138</v>
      </c>
      <c r="T54">
        <v>495</v>
      </c>
      <c r="U54">
        <v>16.229508200000001</v>
      </c>
      <c r="V54">
        <v>0</v>
      </c>
      <c r="W54">
        <v>0</v>
      </c>
      <c r="AG54" t="s">
        <v>129</v>
      </c>
      <c r="AJ54">
        <v>88</v>
      </c>
      <c r="AL54">
        <v>81</v>
      </c>
      <c r="AN54">
        <v>78</v>
      </c>
      <c r="AP54">
        <v>80</v>
      </c>
      <c r="AR54">
        <v>85</v>
      </c>
      <c r="AT54">
        <v>90</v>
      </c>
      <c r="AW54" t="s">
        <v>125</v>
      </c>
      <c r="AX54">
        <v>495</v>
      </c>
    </row>
    <row r="55" spans="1:50" x14ac:dyDescent="0.2">
      <c r="A55">
        <v>45</v>
      </c>
      <c r="B55">
        <v>1</v>
      </c>
      <c r="C55" t="s">
        <v>139</v>
      </c>
      <c r="D55" s="1">
        <v>42217</v>
      </c>
      <c r="E55" s="1">
        <v>42259</v>
      </c>
      <c r="F55" s="1">
        <v>42217</v>
      </c>
      <c r="G55" s="1">
        <v>42150</v>
      </c>
      <c r="H55" t="s">
        <v>82</v>
      </c>
      <c r="I55" t="s">
        <v>51</v>
      </c>
      <c r="J55" t="s">
        <v>55</v>
      </c>
      <c r="K55">
        <v>25.7</v>
      </c>
      <c r="L55" s="1">
        <v>41731</v>
      </c>
      <c r="M55" t="s">
        <v>53</v>
      </c>
      <c r="N55">
        <v>104</v>
      </c>
      <c r="O55">
        <v>185</v>
      </c>
      <c r="P55">
        <v>186</v>
      </c>
      <c r="Q55">
        <v>25.7</v>
      </c>
      <c r="R55" t="s">
        <v>140</v>
      </c>
      <c r="S55" t="s">
        <v>141</v>
      </c>
      <c r="T55">
        <v>486</v>
      </c>
      <c r="U55">
        <v>15.93442623</v>
      </c>
      <c r="V55">
        <v>0</v>
      </c>
      <c r="W55">
        <v>0</v>
      </c>
      <c r="AF55" t="s">
        <v>142</v>
      </c>
      <c r="AG55" t="s">
        <v>129</v>
      </c>
      <c r="AJ55">
        <v>178</v>
      </c>
      <c r="AL55">
        <v>183</v>
      </c>
      <c r="AN55">
        <v>184</v>
      </c>
      <c r="AP55">
        <v>185</v>
      </c>
      <c r="AR55">
        <v>186</v>
      </c>
      <c r="AT55">
        <v>174</v>
      </c>
      <c r="AW55" t="s">
        <v>125</v>
      </c>
      <c r="AX55">
        <v>486</v>
      </c>
    </row>
    <row r="56" spans="1:50" x14ac:dyDescent="0.2">
      <c r="A56">
        <v>1</v>
      </c>
      <c r="B56">
        <v>1</v>
      </c>
      <c r="C56" t="s">
        <v>143</v>
      </c>
      <c r="D56" s="1">
        <v>42258</v>
      </c>
      <c r="E56" s="1">
        <v>42259</v>
      </c>
      <c r="F56" s="1">
        <v>42252</v>
      </c>
      <c r="G56" s="1">
        <v>42185</v>
      </c>
      <c r="H56" t="s">
        <v>50</v>
      </c>
      <c r="I56" t="s">
        <v>51</v>
      </c>
      <c r="J56" t="s">
        <v>55</v>
      </c>
      <c r="K56">
        <v>27.5</v>
      </c>
      <c r="L56" s="1">
        <v>41784</v>
      </c>
      <c r="M56" t="s">
        <v>144</v>
      </c>
      <c r="N56">
        <v>23</v>
      </c>
      <c r="O56">
        <v>24</v>
      </c>
      <c r="Q56">
        <v>27.5</v>
      </c>
      <c r="R56" t="s">
        <v>145</v>
      </c>
      <c r="S56" t="s">
        <v>146</v>
      </c>
      <c r="T56">
        <v>468</v>
      </c>
      <c r="U56">
        <v>15.3442623</v>
      </c>
      <c r="V56">
        <v>0</v>
      </c>
      <c r="W56">
        <v>0</v>
      </c>
      <c r="AG56" t="s">
        <v>147</v>
      </c>
      <c r="AH56">
        <v>15</v>
      </c>
      <c r="AI56">
        <v>2</v>
      </c>
      <c r="AJ56">
        <v>5</v>
      </c>
      <c r="AK56">
        <v>2.5</v>
      </c>
      <c r="AL56">
        <v>19</v>
      </c>
      <c r="AM56">
        <v>2.5</v>
      </c>
      <c r="AN56">
        <v>4</v>
      </c>
      <c r="AO56">
        <v>2</v>
      </c>
      <c r="AP56">
        <v>21</v>
      </c>
      <c r="AQ56">
        <v>2.5</v>
      </c>
      <c r="AR56">
        <v>6</v>
      </c>
      <c r="AS56">
        <v>2</v>
      </c>
      <c r="AT56">
        <v>20</v>
      </c>
      <c r="AU56">
        <v>2</v>
      </c>
      <c r="AV56">
        <v>3</v>
      </c>
      <c r="AX56">
        <v>468</v>
      </c>
    </row>
    <row r="57" spans="1:50" x14ac:dyDescent="0.2">
      <c r="A57">
        <v>18</v>
      </c>
      <c r="B57">
        <v>1</v>
      </c>
      <c r="C57" t="s">
        <v>148</v>
      </c>
      <c r="D57" s="1">
        <v>42258</v>
      </c>
      <c r="E57" s="1">
        <v>42341</v>
      </c>
      <c r="F57" s="1">
        <v>42340</v>
      </c>
      <c r="G57" s="1">
        <v>42185</v>
      </c>
      <c r="H57" t="s">
        <v>50</v>
      </c>
      <c r="I57" t="s">
        <v>57</v>
      </c>
      <c r="J57" t="s">
        <v>55</v>
      </c>
      <c r="K57">
        <v>32.9</v>
      </c>
      <c r="L57" s="1">
        <v>41784</v>
      </c>
      <c r="M57" t="s">
        <v>149</v>
      </c>
      <c r="N57">
        <v>16</v>
      </c>
      <c r="O57">
        <v>17</v>
      </c>
      <c r="Q57">
        <v>32.9</v>
      </c>
      <c r="R57" t="s">
        <v>150</v>
      </c>
      <c r="S57" t="s">
        <v>151</v>
      </c>
      <c r="T57">
        <v>556</v>
      </c>
      <c r="U57">
        <v>18.229508200000001</v>
      </c>
      <c r="V57">
        <v>0</v>
      </c>
      <c r="W57">
        <v>0</v>
      </c>
      <c r="AG57" t="s">
        <v>147</v>
      </c>
      <c r="AH57">
        <v>107</v>
      </c>
      <c r="AI57">
        <v>0</v>
      </c>
      <c r="AJ57">
        <v>115</v>
      </c>
      <c r="AK57">
        <v>-0.5</v>
      </c>
      <c r="AL57">
        <v>110</v>
      </c>
      <c r="AM57">
        <v>0</v>
      </c>
      <c r="AN57">
        <v>111</v>
      </c>
      <c r="AO57">
        <v>-0.5</v>
      </c>
      <c r="AP57">
        <v>114</v>
      </c>
      <c r="AR57">
        <v>113</v>
      </c>
      <c r="AT57">
        <v>112</v>
      </c>
      <c r="AU57">
        <v>109</v>
      </c>
      <c r="AV57">
        <v>108</v>
      </c>
      <c r="AX57">
        <v>556</v>
      </c>
    </row>
    <row r="58" spans="1:50" x14ac:dyDescent="0.2">
      <c r="A58">
        <v>2</v>
      </c>
      <c r="B58">
        <v>1</v>
      </c>
      <c r="C58" t="s">
        <v>152</v>
      </c>
      <c r="D58" s="1">
        <v>42258</v>
      </c>
      <c r="E58" s="1">
        <v>42259</v>
      </c>
      <c r="F58" s="1">
        <v>42252</v>
      </c>
      <c r="G58" s="1">
        <v>42185</v>
      </c>
      <c r="H58" t="s">
        <v>50</v>
      </c>
      <c r="I58" t="s">
        <v>51</v>
      </c>
      <c r="J58" t="s">
        <v>55</v>
      </c>
      <c r="K58">
        <v>28.8</v>
      </c>
      <c r="L58" s="1">
        <v>41784</v>
      </c>
      <c r="M58" t="s">
        <v>153</v>
      </c>
      <c r="N58">
        <v>29</v>
      </c>
      <c r="O58">
        <v>30</v>
      </c>
      <c r="Q58">
        <v>28.8</v>
      </c>
      <c r="R58" t="s">
        <v>154</v>
      </c>
      <c r="S58" t="s">
        <v>155</v>
      </c>
      <c r="T58">
        <v>468</v>
      </c>
      <c r="U58">
        <v>15.3442623</v>
      </c>
      <c r="V58">
        <v>0</v>
      </c>
      <c r="W58">
        <v>0</v>
      </c>
      <c r="AG58" t="s">
        <v>156</v>
      </c>
      <c r="AH58">
        <v>26</v>
      </c>
      <c r="AI58">
        <v>0.5</v>
      </c>
      <c r="AJ58">
        <v>25</v>
      </c>
      <c r="AK58">
        <v>0</v>
      </c>
      <c r="AL58">
        <v>32</v>
      </c>
      <c r="AM58">
        <v>0.5</v>
      </c>
      <c r="AN58">
        <v>31</v>
      </c>
      <c r="AO58">
        <v>0</v>
      </c>
      <c r="AP58">
        <v>36</v>
      </c>
      <c r="AQ58">
        <v>0.5</v>
      </c>
      <c r="AR58">
        <v>35</v>
      </c>
      <c r="AS58">
        <v>0</v>
      </c>
      <c r="AT58">
        <v>34</v>
      </c>
      <c r="AU58">
        <v>27</v>
      </c>
      <c r="AV58" t="s">
        <v>157</v>
      </c>
      <c r="AX58">
        <v>468</v>
      </c>
    </row>
    <row r="59" spans="1:50" x14ac:dyDescent="0.2">
      <c r="A59">
        <v>4</v>
      </c>
      <c r="B59">
        <v>1</v>
      </c>
      <c r="C59" t="s">
        <v>158</v>
      </c>
      <c r="D59" s="1">
        <v>42258</v>
      </c>
      <c r="E59" s="1">
        <v>42259</v>
      </c>
      <c r="F59" s="1">
        <v>42252</v>
      </c>
      <c r="G59" s="1">
        <v>42185</v>
      </c>
      <c r="H59" t="s">
        <v>50</v>
      </c>
      <c r="I59" t="s">
        <v>57</v>
      </c>
      <c r="J59" t="s">
        <v>55</v>
      </c>
      <c r="K59">
        <v>29.3</v>
      </c>
      <c r="L59" s="1">
        <v>41784</v>
      </c>
      <c r="M59" t="s">
        <v>53</v>
      </c>
      <c r="N59">
        <v>18</v>
      </c>
      <c r="O59">
        <v>19</v>
      </c>
      <c r="Q59">
        <v>29.3</v>
      </c>
      <c r="R59" t="s">
        <v>159</v>
      </c>
      <c r="S59" t="s">
        <v>160</v>
      </c>
      <c r="T59">
        <v>468</v>
      </c>
      <c r="U59">
        <v>15.3442623</v>
      </c>
      <c r="V59">
        <v>0</v>
      </c>
      <c r="W59">
        <v>0</v>
      </c>
      <c r="AG59" t="s">
        <v>156</v>
      </c>
      <c r="AH59">
        <v>48</v>
      </c>
      <c r="AI59">
        <v>0.5</v>
      </c>
      <c r="AJ59">
        <v>40</v>
      </c>
      <c r="AK59">
        <v>0</v>
      </c>
      <c r="AL59">
        <v>44</v>
      </c>
      <c r="AM59">
        <v>0.5</v>
      </c>
      <c r="AN59">
        <v>43</v>
      </c>
      <c r="AO59">
        <v>0</v>
      </c>
      <c r="AP59">
        <v>47</v>
      </c>
      <c r="AQ59">
        <v>0.5</v>
      </c>
      <c r="AR59">
        <v>46</v>
      </c>
      <c r="AS59">
        <v>0</v>
      </c>
      <c r="AT59" t="s">
        <v>161</v>
      </c>
      <c r="AU59">
        <v>41</v>
      </c>
      <c r="AV59">
        <v>42</v>
      </c>
      <c r="AX59">
        <v>468</v>
      </c>
    </row>
    <row r="60" spans="1:50" x14ac:dyDescent="0.2">
      <c r="A60">
        <v>46</v>
      </c>
      <c r="B60">
        <v>1</v>
      </c>
      <c r="C60" t="s">
        <v>162</v>
      </c>
      <c r="D60" s="1">
        <v>42217</v>
      </c>
      <c r="E60" s="1">
        <v>42259</v>
      </c>
      <c r="F60" s="1">
        <v>42217</v>
      </c>
      <c r="G60" s="1">
        <v>42150</v>
      </c>
      <c r="H60" t="s">
        <v>82</v>
      </c>
      <c r="I60" t="s">
        <v>51</v>
      </c>
      <c r="J60" t="s">
        <v>55</v>
      </c>
      <c r="K60">
        <v>24.6</v>
      </c>
      <c r="L60" s="1">
        <v>41731</v>
      </c>
      <c r="M60" t="s">
        <v>53</v>
      </c>
      <c r="N60">
        <v>105</v>
      </c>
      <c r="O60">
        <v>201</v>
      </c>
      <c r="P60">
        <v>202</v>
      </c>
      <c r="Q60">
        <v>24.6</v>
      </c>
      <c r="R60" t="s">
        <v>159</v>
      </c>
      <c r="S60" t="s">
        <v>160</v>
      </c>
      <c r="T60">
        <v>486</v>
      </c>
      <c r="U60">
        <v>15.93442623</v>
      </c>
      <c r="V60">
        <v>0</v>
      </c>
      <c r="W60">
        <v>0</v>
      </c>
      <c r="AG60" t="s">
        <v>129</v>
      </c>
      <c r="AJ60">
        <v>189</v>
      </c>
      <c r="AL60">
        <v>198</v>
      </c>
      <c r="AN60">
        <v>200</v>
      </c>
      <c r="AP60">
        <v>201</v>
      </c>
      <c r="AR60">
        <v>202</v>
      </c>
      <c r="AT60">
        <v>190</v>
      </c>
      <c r="AW60" t="s">
        <v>125</v>
      </c>
      <c r="AX60">
        <v>486</v>
      </c>
    </row>
    <row r="61" spans="1:50" x14ac:dyDescent="0.2">
      <c r="A61">
        <v>5</v>
      </c>
      <c r="B61">
        <v>1</v>
      </c>
      <c r="C61" t="s">
        <v>163</v>
      </c>
      <c r="D61" s="1">
        <v>42258</v>
      </c>
      <c r="E61" s="1">
        <v>42259</v>
      </c>
      <c r="F61" s="1">
        <v>42252</v>
      </c>
      <c r="G61" s="1">
        <v>42185</v>
      </c>
      <c r="H61" t="s">
        <v>50</v>
      </c>
      <c r="I61" t="s">
        <v>57</v>
      </c>
      <c r="J61" t="s">
        <v>55</v>
      </c>
      <c r="K61">
        <v>32.299999999999997</v>
      </c>
      <c r="L61" s="1">
        <v>41784</v>
      </c>
      <c r="M61" t="s">
        <v>53</v>
      </c>
      <c r="N61">
        <v>25</v>
      </c>
      <c r="O61">
        <v>26</v>
      </c>
      <c r="Q61">
        <v>32.299999999999997</v>
      </c>
      <c r="R61" t="s">
        <v>164</v>
      </c>
      <c r="S61" t="s">
        <v>165</v>
      </c>
      <c r="T61">
        <v>468</v>
      </c>
      <c r="U61">
        <v>15.3442623</v>
      </c>
      <c r="V61">
        <v>0</v>
      </c>
      <c r="W61">
        <v>0</v>
      </c>
      <c r="AF61" t="s">
        <v>166</v>
      </c>
      <c r="AG61" t="s">
        <v>156</v>
      </c>
      <c r="AH61">
        <v>54</v>
      </c>
      <c r="AI61">
        <v>0</v>
      </c>
      <c r="AJ61">
        <v>62</v>
      </c>
      <c r="AK61">
        <v>-0.5</v>
      </c>
      <c r="AL61">
        <v>57</v>
      </c>
      <c r="AM61">
        <v>0</v>
      </c>
      <c r="AN61">
        <v>58</v>
      </c>
      <c r="AO61">
        <v>-0.5</v>
      </c>
      <c r="AP61">
        <v>59</v>
      </c>
      <c r="AQ61">
        <v>0</v>
      </c>
      <c r="AR61">
        <v>60</v>
      </c>
      <c r="AS61">
        <v>-0.5</v>
      </c>
      <c r="AT61">
        <v>51</v>
      </c>
      <c r="AU61">
        <v>55</v>
      </c>
      <c r="AV61">
        <v>56</v>
      </c>
      <c r="AX61">
        <v>468</v>
      </c>
    </row>
    <row r="62" spans="1:50" x14ac:dyDescent="0.2">
      <c r="A62">
        <v>47</v>
      </c>
      <c r="B62">
        <v>1</v>
      </c>
      <c r="C62" t="s">
        <v>167</v>
      </c>
      <c r="D62" s="1">
        <v>42217</v>
      </c>
      <c r="E62" s="1">
        <v>42259</v>
      </c>
      <c r="F62" s="1">
        <v>42217</v>
      </c>
      <c r="G62" s="1">
        <v>42150</v>
      </c>
      <c r="H62" t="s">
        <v>82</v>
      </c>
      <c r="I62" t="s">
        <v>51</v>
      </c>
      <c r="J62" t="s">
        <v>55</v>
      </c>
      <c r="K62">
        <v>29.6</v>
      </c>
      <c r="L62" s="1">
        <v>41731</v>
      </c>
      <c r="M62" t="s">
        <v>53</v>
      </c>
      <c r="N62">
        <v>110</v>
      </c>
      <c r="O62">
        <v>220</v>
      </c>
      <c r="P62">
        <v>219</v>
      </c>
      <c r="Q62">
        <v>29.6</v>
      </c>
      <c r="R62" t="s">
        <v>164</v>
      </c>
      <c r="S62" t="s">
        <v>165</v>
      </c>
      <c r="T62">
        <v>486</v>
      </c>
      <c r="U62">
        <v>15.93442623</v>
      </c>
      <c r="V62">
        <v>0</v>
      </c>
      <c r="W62">
        <v>0</v>
      </c>
      <c r="AG62" t="s">
        <v>129</v>
      </c>
      <c r="AJ62">
        <v>207</v>
      </c>
      <c r="AL62">
        <v>214</v>
      </c>
      <c r="AN62">
        <v>211</v>
      </c>
      <c r="AP62">
        <v>220</v>
      </c>
      <c r="AR62">
        <v>219</v>
      </c>
      <c r="AT62">
        <v>216</v>
      </c>
      <c r="AW62" t="s">
        <v>125</v>
      </c>
      <c r="AX62">
        <v>486</v>
      </c>
    </row>
    <row r="63" spans="1:50" x14ac:dyDescent="0.2">
      <c r="A63">
        <v>51</v>
      </c>
      <c r="B63">
        <v>1</v>
      </c>
      <c r="C63" t="s">
        <v>168</v>
      </c>
      <c r="D63" s="1">
        <v>42216</v>
      </c>
      <c r="E63" s="1">
        <v>42258</v>
      </c>
      <c r="F63" s="1">
        <v>42226</v>
      </c>
      <c r="G63" s="1">
        <v>42150</v>
      </c>
      <c r="H63" t="s">
        <v>82</v>
      </c>
      <c r="I63" t="s">
        <v>57</v>
      </c>
      <c r="J63" t="s">
        <v>55</v>
      </c>
      <c r="K63">
        <v>30.6</v>
      </c>
      <c r="L63" s="1">
        <v>41731</v>
      </c>
      <c r="M63" t="s">
        <v>53</v>
      </c>
      <c r="N63">
        <v>66</v>
      </c>
      <c r="O63">
        <v>109</v>
      </c>
      <c r="P63">
        <v>108</v>
      </c>
      <c r="Q63">
        <v>30.6</v>
      </c>
      <c r="R63" t="s">
        <v>169</v>
      </c>
      <c r="S63" t="s">
        <v>170</v>
      </c>
      <c r="T63">
        <v>495</v>
      </c>
      <c r="U63">
        <v>16.229508200000001</v>
      </c>
      <c r="V63">
        <v>0</v>
      </c>
      <c r="W63">
        <v>0</v>
      </c>
      <c r="X63">
        <v>20</v>
      </c>
      <c r="AG63" t="s">
        <v>129</v>
      </c>
      <c r="AJ63">
        <v>107</v>
      </c>
      <c r="AL63">
        <v>104</v>
      </c>
      <c r="AN63">
        <v>96</v>
      </c>
      <c r="AP63">
        <v>109</v>
      </c>
      <c r="AR63">
        <v>108</v>
      </c>
      <c r="AT63">
        <v>105</v>
      </c>
      <c r="AW63" t="s">
        <v>125</v>
      </c>
      <c r="AX63">
        <v>495</v>
      </c>
    </row>
    <row r="64" spans="1:50" x14ac:dyDescent="0.2">
      <c r="A64">
        <v>52</v>
      </c>
      <c r="B64">
        <v>1</v>
      </c>
      <c r="C64" t="s">
        <v>171</v>
      </c>
      <c r="D64" s="1">
        <v>42216</v>
      </c>
      <c r="E64" s="1">
        <v>42258</v>
      </c>
      <c r="F64" s="1">
        <v>42226</v>
      </c>
      <c r="G64" s="1">
        <v>42150</v>
      </c>
      <c r="H64" t="s">
        <v>82</v>
      </c>
      <c r="I64" t="s">
        <v>57</v>
      </c>
      <c r="J64" t="s">
        <v>55</v>
      </c>
      <c r="K64">
        <v>32.200000000000003</v>
      </c>
      <c r="L64" s="1">
        <v>41731</v>
      </c>
      <c r="M64" t="s">
        <v>53</v>
      </c>
      <c r="N64">
        <v>76</v>
      </c>
      <c r="O64">
        <v>126</v>
      </c>
      <c r="P64">
        <v>125</v>
      </c>
      <c r="Q64">
        <v>32.200000000000003</v>
      </c>
      <c r="R64" t="s">
        <v>172</v>
      </c>
      <c r="S64" t="s">
        <v>173</v>
      </c>
      <c r="T64">
        <v>495</v>
      </c>
      <c r="U64">
        <v>16.229508200000001</v>
      </c>
      <c r="V64">
        <v>0</v>
      </c>
      <c r="W64">
        <v>0</v>
      </c>
      <c r="AG64" t="s">
        <v>129</v>
      </c>
      <c r="AJ64">
        <v>121</v>
      </c>
      <c r="AL64">
        <v>120</v>
      </c>
      <c r="AN64">
        <v>115</v>
      </c>
      <c r="AP64">
        <v>126</v>
      </c>
      <c r="AR64">
        <v>125</v>
      </c>
      <c r="AT64">
        <v>123</v>
      </c>
      <c r="AW64" t="s">
        <v>125</v>
      </c>
      <c r="AX64">
        <v>495</v>
      </c>
    </row>
    <row r="65" spans="1:50" x14ac:dyDescent="0.2">
      <c r="A65">
        <v>3</v>
      </c>
      <c r="B65">
        <v>1</v>
      </c>
      <c r="C65" t="s">
        <v>174</v>
      </c>
      <c r="D65" s="1">
        <v>42258</v>
      </c>
      <c r="E65" s="1">
        <v>42259</v>
      </c>
      <c r="F65" s="1">
        <v>42252</v>
      </c>
      <c r="G65" s="1">
        <v>42185</v>
      </c>
      <c r="H65" t="s">
        <v>50</v>
      </c>
      <c r="I65" t="s">
        <v>57</v>
      </c>
      <c r="J65" t="s">
        <v>55</v>
      </c>
      <c r="K65">
        <v>32</v>
      </c>
      <c r="L65" s="1">
        <v>41784</v>
      </c>
      <c r="M65" t="s">
        <v>175</v>
      </c>
      <c r="N65">
        <v>2</v>
      </c>
      <c r="O65">
        <v>6</v>
      </c>
      <c r="Q65">
        <v>32</v>
      </c>
      <c r="R65" t="s">
        <v>176</v>
      </c>
      <c r="S65" t="s">
        <v>177</v>
      </c>
      <c r="T65">
        <v>468</v>
      </c>
      <c r="U65">
        <v>15.3442623</v>
      </c>
      <c r="V65">
        <v>0</v>
      </c>
      <c r="W65">
        <v>0</v>
      </c>
      <c r="AF65" t="s">
        <v>178</v>
      </c>
      <c r="AG65" t="s">
        <v>147</v>
      </c>
      <c r="AH65">
        <v>102</v>
      </c>
      <c r="AI65">
        <v>0.5</v>
      </c>
      <c r="AJ65">
        <v>94</v>
      </c>
      <c r="AK65">
        <v>0</v>
      </c>
      <c r="AL65">
        <v>101</v>
      </c>
      <c r="AM65">
        <v>0.5</v>
      </c>
      <c r="AN65">
        <v>97</v>
      </c>
      <c r="AO65">
        <v>0</v>
      </c>
      <c r="AP65">
        <v>99</v>
      </c>
      <c r="AQ65">
        <v>0.5</v>
      </c>
      <c r="AR65">
        <v>98</v>
      </c>
      <c r="AS65">
        <v>0</v>
      </c>
      <c r="AU65">
        <v>91</v>
      </c>
      <c r="AV65">
        <v>90</v>
      </c>
      <c r="AX65">
        <v>468</v>
      </c>
    </row>
    <row r="66" spans="1:50" x14ac:dyDescent="0.2">
      <c r="A66">
        <v>35</v>
      </c>
      <c r="B66">
        <v>1</v>
      </c>
      <c r="C66" t="s">
        <v>179</v>
      </c>
      <c r="D66" s="1">
        <v>42258</v>
      </c>
      <c r="E66" s="1">
        <v>42259</v>
      </c>
      <c r="F66" s="1">
        <v>42252</v>
      </c>
      <c r="G66" s="1">
        <v>42185</v>
      </c>
      <c r="H66" t="s">
        <v>59</v>
      </c>
      <c r="I66" t="s">
        <v>57</v>
      </c>
      <c r="J66" t="s">
        <v>55</v>
      </c>
      <c r="K66">
        <v>32.700000000000003</v>
      </c>
      <c r="L66" s="1">
        <v>41754</v>
      </c>
      <c r="M66" t="s">
        <v>180</v>
      </c>
      <c r="N66">
        <v>5</v>
      </c>
      <c r="O66">
        <v>14</v>
      </c>
      <c r="Q66">
        <v>32.700000000000003</v>
      </c>
      <c r="R66" t="s">
        <v>176</v>
      </c>
      <c r="S66" t="s">
        <v>177</v>
      </c>
      <c r="T66">
        <v>498</v>
      </c>
      <c r="U66">
        <v>16.327868850000002</v>
      </c>
      <c r="V66">
        <v>0</v>
      </c>
      <c r="W66">
        <v>0</v>
      </c>
      <c r="AF66" t="s">
        <v>181</v>
      </c>
      <c r="AG66" t="s">
        <v>129</v>
      </c>
      <c r="AH66">
        <v>29</v>
      </c>
      <c r="AI66">
        <v>0</v>
      </c>
      <c r="AJ66">
        <v>41</v>
      </c>
      <c r="AK66">
        <v>-0.5</v>
      </c>
      <c r="AL66">
        <v>20</v>
      </c>
      <c r="AM66">
        <v>0</v>
      </c>
      <c r="AN66">
        <v>34</v>
      </c>
      <c r="AO66">
        <v>-0.5</v>
      </c>
      <c r="AP66">
        <v>37</v>
      </c>
      <c r="AQ66">
        <v>0</v>
      </c>
      <c r="AR66">
        <v>38</v>
      </c>
      <c r="AS66">
        <v>-0.5</v>
      </c>
      <c r="AT66">
        <v>7</v>
      </c>
      <c r="AU66">
        <v>31</v>
      </c>
      <c r="AV66">
        <v>19</v>
      </c>
      <c r="AX66">
        <v>498</v>
      </c>
    </row>
    <row r="67" spans="1:50" x14ac:dyDescent="0.2">
      <c r="A67">
        <v>36</v>
      </c>
      <c r="B67">
        <v>1</v>
      </c>
      <c r="C67" t="s">
        <v>182</v>
      </c>
      <c r="D67" s="1">
        <v>42258</v>
      </c>
      <c r="E67" s="1">
        <v>42259</v>
      </c>
      <c r="F67" s="1">
        <v>42252</v>
      </c>
      <c r="G67" s="1">
        <v>42185</v>
      </c>
      <c r="H67" t="s">
        <v>59</v>
      </c>
      <c r="I67" t="s">
        <v>57</v>
      </c>
      <c r="J67" t="s">
        <v>55</v>
      </c>
      <c r="K67">
        <v>36.9</v>
      </c>
      <c r="L67" s="1">
        <v>41754</v>
      </c>
      <c r="M67" t="s">
        <v>183</v>
      </c>
      <c r="N67">
        <v>19</v>
      </c>
      <c r="O67">
        <v>20</v>
      </c>
      <c r="Q67">
        <v>36.9</v>
      </c>
      <c r="R67" t="s">
        <v>184</v>
      </c>
      <c r="S67" t="s">
        <v>185</v>
      </c>
      <c r="T67">
        <v>498</v>
      </c>
      <c r="U67">
        <v>16.327868850000002</v>
      </c>
      <c r="V67">
        <v>0</v>
      </c>
      <c r="W67">
        <v>0</v>
      </c>
      <c r="AG67" t="s">
        <v>147</v>
      </c>
      <c r="AH67">
        <v>47</v>
      </c>
      <c r="AI67">
        <v>0</v>
      </c>
      <c r="AJ67">
        <v>53</v>
      </c>
      <c r="AK67">
        <v>-0.5</v>
      </c>
      <c r="AL67">
        <v>56</v>
      </c>
      <c r="AM67">
        <v>0</v>
      </c>
      <c r="AN67">
        <v>57</v>
      </c>
      <c r="AO67">
        <v>-0.5</v>
      </c>
      <c r="AP67">
        <v>60</v>
      </c>
      <c r="AQ67">
        <v>0</v>
      </c>
      <c r="AR67">
        <v>61</v>
      </c>
      <c r="AS67">
        <v>34.5</v>
      </c>
      <c r="AT67">
        <v>59</v>
      </c>
      <c r="AU67">
        <v>49</v>
      </c>
      <c r="AV67">
        <v>50</v>
      </c>
      <c r="AX67">
        <v>498</v>
      </c>
    </row>
    <row r="68" spans="1:50" x14ac:dyDescent="0.2">
      <c r="A68">
        <v>37</v>
      </c>
      <c r="B68">
        <v>1</v>
      </c>
      <c r="C68" t="s">
        <v>186</v>
      </c>
      <c r="D68" s="1">
        <v>42258</v>
      </c>
      <c r="E68" s="1">
        <v>42259</v>
      </c>
      <c r="F68" s="1">
        <v>42252</v>
      </c>
      <c r="G68" s="1">
        <v>42185</v>
      </c>
      <c r="H68" t="s">
        <v>59</v>
      </c>
      <c r="I68" t="s">
        <v>57</v>
      </c>
      <c r="J68" t="s">
        <v>55</v>
      </c>
      <c r="K68">
        <v>32.4</v>
      </c>
      <c r="L68" s="1">
        <v>41754</v>
      </c>
      <c r="M68" t="s">
        <v>187</v>
      </c>
      <c r="N68">
        <v>2</v>
      </c>
      <c r="O68">
        <v>7</v>
      </c>
      <c r="Q68">
        <v>32.4</v>
      </c>
      <c r="R68" t="s">
        <v>188</v>
      </c>
      <c r="S68" t="s">
        <v>189</v>
      </c>
      <c r="T68">
        <v>498</v>
      </c>
      <c r="U68">
        <v>16.327868850000002</v>
      </c>
      <c r="V68">
        <v>0</v>
      </c>
      <c r="W68">
        <v>0</v>
      </c>
      <c r="AG68" t="s">
        <v>147</v>
      </c>
      <c r="AH68">
        <v>65</v>
      </c>
      <c r="AI68">
        <v>0</v>
      </c>
      <c r="AJ68">
        <v>66</v>
      </c>
      <c r="AK68">
        <v>-0.5</v>
      </c>
      <c r="AL68">
        <v>71</v>
      </c>
      <c r="AM68">
        <v>0</v>
      </c>
      <c r="AN68">
        <v>72</v>
      </c>
      <c r="AO68">
        <v>-0.5</v>
      </c>
      <c r="AP68">
        <v>74</v>
      </c>
      <c r="AQ68">
        <v>0</v>
      </c>
      <c r="AR68">
        <v>75</v>
      </c>
      <c r="AS68">
        <v>-0.5</v>
      </c>
      <c r="AT68">
        <v>73</v>
      </c>
      <c r="AU68">
        <v>67</v>
      </c>
      <c r="AV68">
        <v>68</v>
      </c>
      <c r="AX68">
        <v>498</v>
      </c>
    </row>
    <row r="69" spans="1:50" x14ac:dyDescent="0.2">
      <c r="A69">
        <v>157</v>
      </c>
      <c r="B69">
        <v>1</v>
      </c>
      <c r="C69" t="s">
        <v>190</v>
      </c>
      <c r="D69" s="1">
        <v>42258</v>
      </c>
      <c r="F69" s="1">
        <v>42258</v>
      </c>
      <c r="G69" s="1">
        <v>42185</v>
      </c>
      <c r="H69" t="s">
        <v>191</v>
      </c>
      <c r="I69" t="s">
        <v>51</v>
      </c>
      <c r="J69" t="s">
        <v>55</v>
      </c>
      <c r="K69">
        <v>27.8</v>
      </c>
      <c r="L69" s="1">
        <v>41718</v>
      </c>
      <c r="M69" t="s">
        <v>192</v>
      </c>
      <c r="N69">
        <v>12</v>
      </c>
      <c r="O69">
        <v>19</v>
      </c>
      <c r="Q69">
        <v>28.8</v>
      </c>
      <c r="R69" t="s">
        <v>193</v>
      </c>
      <c r="S69" t="s">
        <v>194</v>
      </c>
      <c r="T69">
        <v>540</v>
      </c>
      <c r="U69">
        <v>17.704918030000002</v>
      </c>
      <c r="V69">
        <v>0</v>
      </c>
      <c r="W69">
        <v>1</v>
      </c>
      <c r="AG69" t="s">
        <v>147</v>
      </c>
      <c r="AH69">
        <v>80</v>
      </c>
      <c r="AI69">
        <v>0</v>
      </c>
      <c r="AJ69">
        <v>78</v>
      </c>
      <c r="AK69">
        <v>0.5</v>
      </c>
      <c r="AL69">
        <v>83</v>
      </c>
      <c r="AM69">
        <v>0.5</v>
      </c>
      <c r="AN69">
        <v>82</v>
      </c>
      <c r="AO69">
        <v>0</v>
      </c>
      <c r="AP69">
        <v>87</v>
      </c>
      <c r="AQ69">
        <v>0.5</v>
      </c>
      <c r="AR69">
        <v>85</v>
      </c>
      <c r="AS69">
        <v>0</v>
      </c>
      <c r="AT69">
        <v>84</v>
      </c>
      <c r="AU69">
        <v>79</v>
      </c>
      <c r="AV69">
        <v>81</v>
      </c>
      <c r="AX69">
        <v>-43180</v>
      </c>
    </row>
    <row r="70" spans="1:50" x14ac:dyDescent="0.2">
      <c r="A70">
        <v>158</v>
      </c>
      <c r="B70">
        <v>1</v>
      </c>
      <c r="C70" t="s">
        <v>195</v>
      </c>
      <c r="D70" s="1">
        <v>42279</v>
      </c>
      <c r="E70" s="1">
        <v>42288</v>
      </c>
      <c r="F70" s="1">
        <v>42287</v>
      </c>
      <c r="G70" s="1">
        <v>42241</v>
      </c>
      <c r="H70" t="s">
        <v>191</v>
      </c>
      <c r="I70" t="s">
        <v>57</v>
      </c>
      <c r="J70" t="s">
        <v>52</v>
      </c>
      <c r="K70">
        <v>33.4</v>
      </c>
      <c r="L70" s="1">
        <v>41718</v>
      </c>
      <c r="M70" t="s">
        <v>53</v>
      </c>
      <c r="N70">
        <v>2</v>
      </c>
      <c r="O70">
        <v>3</v>
      </c>
      <c r="P70">
        <v>11</v>
      </c>
      <c r="Q70">
        <v>33.4</v>
      </c>
      <c r="R70" t="s">
        <v>196</v>
      </c>
      <c r="S70" t="s">
        <v>197</v>
      </c>
      <c r="T70">
        <v>569</v>
      </c>
      <c r="U70">
        <v>18.6557377</v>
      </c>
      <c r="V70">
        <v>0</v>
      </c>
      <c r="W70">
        <v>1</v>
      </c>
      <c r="AG70" t="s">
        <v>156</v>
      </c>
      <c r="AH70">
        <v>2</v>
      </c>
      <c r="AI70">
        <v>0</v>
      </c>
      <c r="AJ70">
        <v>18</v>
      </c>
      <c r="AK70">
        <v>-0.5</v>
      </c>
      <c r="AL70">
        <v>4</v>
      </c>
      <c r="AM70">
        <v>0</v>
      </c>
      <c r="AN70">
        <v>21</v>
      </c>
      <c r="AO70">
        <v>-0.5</v>
      </c>
      <c r="AP70">
        <v>8</v>
      </c>
      <c r="AQ70">
        <v>0</v>
      </c>
      <c r="AR70">
        <v>9</v>
      </c>
      <c r="AS70">
        <v>-0.5</v>
      </c>
      <c r="AT70">
        <v>3</v>
      </c>
      <c r="AU70">
        <v>6</v>
      </c>
      <c r="AV70">
        <v>7</v>
      </c>
      <c r="AX70">
        <v>569</v>
      </c>
    </row>
    <row r="71" spans="1:50" x14ac:dyDescent="0.2">
      <c r="A71">
        <v>41</v>
      </c>
      <c r="B71">
        <v>1</v>
      </c>
      <c r="C71" t="s">
        <v>198</v>
      </c>
      <c r="D71" s="1">
        <v>42279</v>
      </c>
      <c r="E71" s="1">
        <v>42288</v>
      </c>
      <c r="F71" s="1">
        <v>42287</v>
      </c>
      <c r="G71" s="1">
        <v>42241</v>
      </c>
      <c r="H71" t="s">
        <v>59</v>
      </c>
      <c r="I71" t="s">
        <v>57</v>
      </c>
      <c r="J71" t="s">
        <v>52</v>
      </c>
      <c r="K71">
        <v>36.4</v>
      </c>
      <c r="L71" s="1">
        <v>41754</v>
      </c>
      <c r="M71" t="s">
        <v>53</v>
      </c>
      <c r="N71">
        <v>16</v>
      </c>
      <c r="O71">
        <v>15</v>
      </c>
      <c r="P71">
        <v>14</v>
      </c>
      <c r="Q71">
        <v>36.4</v>
      </c>
      <c r="R71" t="s">
        <v>199</v>
      </c>
      <c r="S71" t="s">
        <v>200</v>
      </c>
      <c r="T71">
        <v>533</v>
      </c>
      <c r="U71">
        <v>17.475409840000001</v>
      </c>
      <c r="V71">
        <v>0</v>
      </c>
      <c r="W71">
        <v>0</v>
      </c>
      <c r="AG71" t="s">
        <v>201</v>
      </c>
      <c r="AH71">
        <v>30</v>
      </c>
      <c r="AI71">
        <v>0.5</v>
      </c>
      <c r="AJ71">
        <v>31</v>
      </c>
      <c r="AK71">
        <v>0</v>
      </c>
      <c r="AL71">
        <v>38</v>
      </c>
      <c r="AM71">
        <v>0.5</v>
      </c>
      <c r="AN71">
        <v>26</v>
      </c>
      <c r="AO71">
        <v>0</v>
      </c>
      <c r="AP71">
        <v>40</v>
      </c>
      <c r="AQ71">
        <v>0.5</v>
      </c>
      <c r="AR71">
        <v>39</v>
      </c>
      <c r="AS71">
        <v>0</v>
      </c>
      <c r="AT71">
        <v>28</v>
      </c>
      <c r="AU71">
        <v>24</v>
      </c>
      <c r="AV71">
        <v>25</v>
      </c>
      <c r="AX71">
        <v>533</v>
      </c>
    </row>
    <row r="72" spans="1:50" x14ac:dyDescent="0.2">
      <c r="A72">
        <v>39</v>
      </c>
      <c r="B72">
        <v>1</v>
      </c>
      <c r="C72" t="s">
        <v>202</v>
      </c>
      <c r="D72" s="1">
        <v>42279</v>
      </c>
      <c r="E72" s="1">
        <v>42288</v>
      </c>
      <c r="F72" s="1">
        <v>42287</v>
      </c>
      <c r="G72" s="1">
        <v>42241</v>
      </c>
      <c r="H72" t="s">
        <v>59</v>
      </c>
      <c r="I72" t="s">
        <v>51</v>
      </c>
      <c r="J72" t="s">
        <v>52</v>
      </c>
      <c r="K72">
        <v>36.200000000000003</v>
      </c>
      <c r="L72" s="1">
        <v>41754</v>
      </c>
      <c r="M72" t="s">
        <v>203</v>
      </c>
      <c r="N72">
        <v>31</v>
      </c>
      <c r="O72">
        <v>32</v>
      </c>
      <c r="Q72">
        <v>36.200000000000003</v>
      </c>
      <c r="R72" t="s">
        <v>204</v>
      </c>
      <c r="S72" t="s">
        <v>205</v>
      </c>
      <c r="T72">
        <v>533</v>
      </c>
      <c r="U72">
        <v>17.475409840000001</v>
      </c>
      <c r="V72">
        <v>0</v>
      </c>
      <c r="W72">
        <v>0</v>
      </c>
      <c r="AG72" t="s">
        <v>201</v>
      </c>
      <c r="AH72">
        <v>50</v>
      </c>
      <c r="AI72">
        <v>0</v>
      </c>
      <c r="AJ72">
        <v>49</v>
      </c>
      <c r="AK72">
        <v>0.5</v>
      </c>
      <c r="AL72">
        <v>45</v>
      </c>
      <c r="AM72">
        <v>0.5</v>
      </c>
      <c r="AN72">
        <v>44</v>
      </c>
      <c r="AO72">
        <v>0</v>
      </c>
      <c r="AP72">
        <v>57</v>
      </c>
      <c r="AQ72">
        <v>0.5</v>
      </c>
      <c r="AR72">
        <v>56</v>
      </c>
      <c r="AS72">
        <v>0</v>
      </c>
      <c r="AT72">
        <v>48</v>
      </c>
      <c r="AU72">
        <v>42</v>
      </c>
      <c r="AV72">
        <v>43</v>
      </c>
      <c r="AX72">
        <v>533</v>
      </c>
    </row>
    <row r="73" spans="1:50" x14ac:dyDescent="0.2">
      <c r="A73">
        <v>40</v>
      </c>
      <c r="B73">
        <v>1</v>
      </c>
      <c r="C73" t="s">
        <v>206</v>
      </c>
      <c r="D73" s="1">
        <v>42279</v>
      </c>
      <c r="E73" s="1">
        <v>42288</v>
      </c>
      <c r="F73" s="1">
        <v>42287</v>
      </c>
      <c r="G73" s="1">
        <v>42241</v>
      </c>
      <c r="H73" t="s">
        <v>59</v>
      </c>
      <c r="I73" t="s">
        <v>51</v>
      </c>
      <c r="J73" t="s">
        <v>52</v>
      </c>
      <c r="K73">
        <v>30.4</v>
      </c>
      <c r="L73" s="1">
        <v>41754</v>
      </c>
      <c r="M73" t="s">
        <v>207</v>
      </c>
      <c r="N73">
        <v>42</v>
      </c>
      <c r="O73">
        <v>49</v>
      </c>
      <c r="Q73">
        <v>30.4</v>
      </c>
      <c r="R73" t="s">
        <v>208</v>
      </c>
      <c r="S73" t="s">
        <v>209</v>
      </c>
      <c r="T73">
        <v>533</v>
      </c>
      <c r="U73">
        <v>17.475409840000001</v>
      </c>
      <c r="V73">
        <v>0</v>
      </c>
      <c r="W73">
        <v>0</v>
      </c>
      <c r="AG73" t="s">
        <v>201</v>
      </c>
      <c r="AH73">
        <v>60</v>
      </c>
      <c r="AI73">
        <v>0.5</v>
      </c>
      <c r="AJ73">
        <v>61</v>
      </c>
      <c r="AK73">
        <v>0</v>
      </c>
      <c r="AL73">
        <v>63</v>
      </c>
      <c r="AM73">
        <v>0.5</v>
      </c>
      <c r="AN73">
        <v>64</v>
      </c>
      <c r="AO73">
        <v>0</v>
      </c>
      <c r="AP73">
        <v>58</v>
      </c>
      <c r="AQ73">
        <v>0.5</v>
      </c>
      <c r="AR73">
        <v>59</v>
      </c>
      <c r="AS73">
        <v>0</v>
      </c>
      <c r="AT73">
        <v>62</v>
      </c>
      <c r="AU73">
        <v>74</v>
      </c>
      <c r="AV73">
        <v>65</v>
      </c>
      <c r="AX73">
        <v>533</v>
      </c>
    </row>
    <row r="74" spans="1:50" x14ac:dyDescent="0.2">
      <c r="A74">
        <v>42</v>
      </c>
      <c r="B74">
        <v>1</v>
      </c>
      <c r="C74" t="s">
        <v>210</v>
      </c>
      <c r="D74" s="1">
        <v>42279</v>
      </c>
      <c r="E74" s="1">
        <v>42288</v>
      </c>
      <c r="F74" s="1">
        <v>42287</v>
      </c>
      <c r="G74" s="1">
        <v>42241</v>
      </c>
      <c r="H74" t="s">
        <v>59</v>
      </c>
      <c r="I74" t="s">
        <v>57</v>
      </c>
      <c r="J74" t="s">
        <v>52</v>
      </c>
      <c r="K74">
        <v>34</v>
      </c>
      <c r="L74" s="1">
        <v>41754</v>
      </c>
      <c r="M74" t="s">
        <v>211</v>
      </c>
      <c r="N74">
        <v>60</v>
      </c>
      <c r="O74">
        <v>59</v>
      </c>
      <c r="Q74">
        <v>34</v>
      </c>
      <c r="R74" t="s">
        <v>212</v>
      </c>
      <c r="S74" t="s">
        <v>213</v>
      </c>
      <c r="T74">
        <v>533</v>
      </c>
      <c r="U74">
        <v>17.475409840000001</v>
      </c>
      <c r="V74">
        <v>0</v>
      </c>
      <c r="W74">
        <v>0</v>
      </c>
      <c r="AF74" t="s">
        <v>214</v>
      </c>
      <c r="AG74" t="s">
        <v>201</v>
      </c>
      <c r="AH74">
        <v>93</v>
      </c>
      <c r="AI74">
        <v>1</v>
      </c>
      <c r="AJ74">
        <v>94</v>
      </c>
      <c r="AK74">
        <v>0.5</v>
      </c>
      <c r="AL74">
        <v>80</v>
      </c>
      <c r="AM74">
        <v>1</v>
      </c>
      <c r="AN74">
        <v>91</v>
      </c>
      <c r="AO74">
        <v>0.5</v>
      </c>
      <c r="AP74">
        <v>95</v>
      </c>
      <c r="AQ74">
        <v>1</v>
      </c>
      <c r="AR74">
        <v>96</v>
      </c>
      <c r="AS74">
        <v>0.5</v>
      </c>
      <c r="AT74">
        <v>79</v>
      </c>
      <c r="AU74">
        <v>88</v>
      </c>
      <c r="AV74">
        <v>89</v>
      </c>
      <c r="AX74">
        <v>533</v>
      </c>
    </row>
    <row r="75" spans="1:50" x14ac:dyDescent="0.2">
      <c r="A75">
        <v>38</v>
      </c>
      <c r="B75">
        <v>1</v>
      </c>
      <c r="C75" t="s">
        <v>215</v>
      </c>
      <c r="D75" s="1">
        <v>42279</v>
      </c>
      <c r="E75" s="1">
        <v>42286</v>
      </c>
      <c r="F75" s="1">
        <v>42286</v>
      </c>
      <c r="G75" s="1">
        <v>42241</v>
      </c>
      <c r="H75" t="s">
        <v>59</v>
      </c>
      <c r="I75" t="s">
        <v>51</v>
      </c>
      <c r="J75" t="s">
        <v>52</v>
      </c>
      <c r="K75">
        <v>28.1</v>
      </c>
      <c r="L75" s="1">
        <v>41754</v>
      </c>
      <c r="M75" t="s">
        <v>53</v>
      </c>
      <c r="N75">
        <v>63</v>
      </c>
      <c r="O75">
        <v>62</v>
      </c>
      <c r="P75">
        <v>47</v>
      </c>
      <c r="Q75">
        <v>28.1</v>
      </c>
      <c r="R75" t="s">
        <v>216</v>
      </c>
      <c r="S75" t="s">
        <v>217</v>
      </c>
      <c r="T75">
        <v>532</v>
      </c>
      <c r="U75">
        <v>17.442622950000001</v>
      </c>
      <c r="V75">
        <v>0</v>
      </c>
      <c r="W75">
        <v>0</v>
      </c>
      <c r="AG75" t="s">
        <v>201</v>
      </c>
      <c r="AH75">
        <v>105</v>
      </c>
      <c r="AI75">
        <v>1</v>
      </c>
      <c r="AJ75">
        <v>104</v>
      </c>
      <c r="AK75">
        <v>0.5</v>
      </c>
      <c r="AL75">
        <v>118</v>
      </c>
      <c r="AM75">
        <v>1</v>
      </c>
      <c r="AN75">
        <v>107</v>
      </c>
      <c r="AO75">
        <v>0.5</v>
      </c>
      <c r="AP75">
        <v>102</v>
      </c>
      <c r="AQ75">
        <v>1</v>
      </c>
      <c r="AR75">
        <v>101</v>
      </c>
      <c r="AS75">
        <v>0.5</v>
      </c>
      <c r="AT75">
        <v>103</v>
      </c>
      <c r="AU75">
        <v>111</v>
      </c>
      <c r="AV75">
        <v>109</v>
      </c>
      <c r="AX75">
        <v>532</v>
      </c>
    </row>
    <row r="76" spans="1:50" x14ac:dyDescent="0.2">
      <c r="A76">
        <v>33</v>
      </c>
      <c r="B76">
        <v>1</v>
      </c>
      <c r="C76" t="s">
        <v>218</v>
      </c>
      <c r="D76" s="1">
        <v>42341</v>
      </c>
      <c r="E76" s="1">
        <v>42341</v>
      </c>
      <c r="F76" s="1">
        <v>42340</v>
      </c>
      <c r="G76" s="1">
        <v>42290</v>
      </c>
      <c r="H76" t="s">
        <v>50</v>
      </c>
      <c r="I76" t="s">
        <v>57</v>
      </c>
      <c r="J76" t="s">
        <v>52</v>
      </c>
      <c r="K76">
        <v>28</v>
      </c>
      <c r="L76" s="1">
        <v>41754</v>
      </c>
      <c r="M76" t="s">
        <v>219</v>
      </c>
      <c r="N76">
        <v>40</v>
      </c>
      <c r="O76">
        <v>41</v>
      </c>
      <c r="Q76">
        <v>28</v>
      </c>
      <c r="R76" t="s">
        <v>220</v>
      </c>
      <c r="S76" t="s">
        <v>221</v>
      </c>
      <c r="T76">
        <v>586</v>
      </c>
      <c r="U76">
        <v>19.213114749999999</v>
      </c>
      <c r="V76">
        <v>0</v>
      </c>
      <c r="W76">
        <v>0</v>
      </c>
      <c r="AG76" t="s">
        <v>222</v>
      </c>
      <c r="AH76">
        <v>133</v>
      </c>
      <c r="AJ76">
        <v>128</v>
      </c>
      <c r="AL76">
        <v>130</v>
      </c>
      <c r="AN76">
        <v>131</v>
      </c>
      <c r="AP76">
        <v>141</v>
      </c>
      <c r="AR76">
        <v>142</v>
      </c>
      <c r="AT76">
        <v>129</v>
      </c>
      <c r="AU76">
        <v>138</v>
      </c>
      <c r="AV76">
        <v>127</v>
      </c>
      <c r="AX76">
        <v>586</v>
      </c>
    </row>
    <row r="77" spans="1:50" x14ac:dyDescent="0.2">
      <c r="A77">
        <v>29</v>
      </c>
      <c r="B77">
        <v>1</v>
      </c>
      <c r="C77" t="s">
        <v>223</v>
      </c>
      <c r="D77" s="1">
        <v>42341</v>
      </c>
      <c r="E77" s="1">
        <v>42341</v>
      </c>
      <c r="F77" s="1">
        <v>42340</v>
      </c>
      <c r="G77" s="1">
        <v>42290</v>
      </c>
      <c r="H77" t="s">
        <v>50</v>
      </c>
      <c r="I77" t="s">
        <v>51</v>
      </c>
      <c r="J77" t="s">
        <v>52</v>
      </c>
      <c r="K77">
        <v>22.3</v>
      </c>
      <c r="L77" s="1">
        <v>41754</v>
      </c>
      <c r="M77" t="s">
        <v>224</v>
      </c>
      <c r="N77">
        <v>3</v>
      </c>
      <c r="O77">
        <v>2</v>
      </c>
      <c r="Q77">
        <v>22.5</v>
      </c>
      <c r="R77" t="s">
        <v>225</v>
      </c>
      <c r="S77" t="s">
        <v>226</v>
      </c>
      <c r="T77">
        <v>586</v>
      </c>
      <c r="U77">
        <v>19.213114749999999</v>
      </c>
      <c r="V77">
        <v>0</v>
      </c>
      <c r="W77">
        <v>0</v>
      </c>
      <c r="AG77" t="s">
        <v>222</v>
      </c>
      <c r="AH77">
        <v>2</v>
      </c>
      <c r="AI77">
        <v>0</v>
      </c>
      <c r="AJ77">
        <v>11</v>
      </c>
      <c r="AK77">
        <v>0.5</v>
      </c>
      <c r="AL77">
        <v>4</v>
      </c>
      <c r="AM77">
        <v>0</v>
      </c>
      <c r="AN77">
        <v>5</v>
      </c>
      <c r="AO77">
        <v>0.5</v>
      </c>
      <c r="AP77">
        <v>8</v>
      </c>
      <c r="AQ77">
        <v>0</v>
      </c>
      <c r="AR77">
        <v>9</v>
      </c>
      <c r="AS77">
        <v>0.5</v>
      </c>
      <c r="AT77">
        <v>3</v>
      </c>
      <c r="AU77">
        <v>84</v>
      </c>
      <c r="AV77">
        <v>85</v>
      </c>
      <c r="AX77">
        <v>586</v>
      </c>
    </row>
    <row r="78" spans="1:50" x14ac:dyDescent="0.2">
      <c r="A78">
        <v>32</v>
      </c>
      <c r="B78">
        <v>1</v>
      </c>
      <c r="C78" t="s">
        <v>227</v>
      </c>
      <c r="D78" s="1">
        <v>42341</v>
      </c>
      <c r="E78" s="1">
        <v>42341</v>
      </c>
      <c r="F78" s="1">
        <v>42340</v>
      </c>
      <c r="G78" s="1">
        <v>42290</v>
      </c>
      <c r="H78" t="s">
        <v>50</v>
      </c>
      <c r="I78" t="s">
        <v>57</v>
      </c>
      <c r="J78" t="s">
        <v>52</v>
      </c>
      <c r="K78">
        <v>30.3</v>
      </c>
      <c r="L78" s="1">
        <v>41754</v>
      </c>
      <c r="M78" t="s">
        <v>228</v>
      </c>
      <c r="N78">
        <v>31</v>
      </c>
      <c r="O78">
        <v>32</v>
      </c>
      <c r="Q78">
        <v>30.3</v>
      </c>
      <c r="R78" t="s">
        <v>229</v>
      </c>
      <c r="S78" t="s">
        <v>230</v>
      </c>
      <c r="T78">
        <v>586</v>
      </c>
      <c r="U78">
        <v>19.213114749999999</v>
      </c>
      <c r="V78">
        <v>0</v>
      </c>
      <c r="W78">
        <v>0</v>
      </c>
      <c r="AG78" t="s">
        <v>222</v>
      </c>
      <c r="AH78">
        <v>101</v>
      </c>
      <c r="AI78">
        <v>-1</v>
      </c>
      <c r="AJ78">
        <v>110</v>
      </c>
      <c r="AK78">
        <v>-1.5</v>
      </c>
      <c r="AL78">
        <v>103</v>
      </c>
      <c r="AM78">
        <v>-1</v>
      </c>
      <c r="AN78">
        <v>104</v>
      </c>
      <c r="AO78">
        <v>-1.5</v>
      </c>
      <c r="AP78">
        <v>107</v>
      </c>
      <c r="AQ78">
        <v>-1</v>
      </c>
      <c r="AR78">
        <v>108</v>
      </c>
      <c r="AS78">
        <v>-1.5</v>
      </c>
      <c r="AT78">
        <v>102</v>
      </c>
      <c r="AU78">
        <v>105</v>
      </c>
      <c r="AV78">
        <v>106</v>
      </c>
      <c r="AX78">
        <v>586</v>
      </c>
    </row>
    <row r="79" spans="1:50" x14ac:dyDescent="0.2">
      <c r="A79">
        <v>30</v>
      </c>
      <c r="B79">
        <v>1</v>
      </c>
      <c r="C79" t="s">
        <v>231</v>
      </c>
      <c r="D79" s="1">
        <v>42341</v>
      </c>
      <c r="E79" s="1">
        <v>42341</v>
      </c>
      <c r="F79" s="1">
        <v>42340</v>
      </c>
      <c r="G79" s="1">
        <v>42290</v>
      </c>
      <c r="H79" t="s">
        <v>50</v>
      </c>
      <c r="I79" t="s">
        <v>51</v>
      </c>
      <c r="J79" t="s">
        <v>52</v>
      </c>
      <c r="K79">
        <v>24</v>
      </c>
      <c r="L79" s="1">
        <v>41754</v>
      </c>
      <c r="M79" t="s">
        <v>232</v>
      </c>
      <c r="N79">
        <v>24</v>
      </c>
      <c r="O79">
        <v>20</v>
      </c>
      <c r="Q79">
        <v>24</v>
      </c>
      <c r="R79" t="s">
        <v>233</v>
      </c>
      <c r="S79" t="s">
        <v>234</v>
      </c>
      <c r="T79">
        <v>586</v>
      </c>
      <c r="U79">
        <v>19.213114749999999</v>
      </c>
      <c r="V79">
        <v>0</v>
      </c>
      <c r="W79">
        <v>0</v>
      </c>
      <c r="AF79" t="s">
        <v>235</v>
      </c>
      <c r="AG79" t="s">
        <v>222</v>
      </c>
      <c r="AH79">
        <v>41</v>
      </c>
      <c r="AI79">
        <v>-1</v>
      </c>
      <c r="AJ79">
        <v>69</v>
      </c>
      <c r="AK79">
        <v>-1.5</v>
      </c>
      <c r="AL79">
        <v>34</v>
      </c>
      <c r="AM79">
        <v>-1</v>
      </c>
      <c r="AN79">
        <v>35</v>
      </c>
      <c r="AO79">
        <v>-1.5</v>
      </c>
      <c r="AP79">
        <v>38</v>
      </c>
      <c r="AQ79">
        <v>-1</v>
      </c>
      <c r="AR79">
        <v>39</v>
      </c>
      <c r="AS79">
        <v>-1.5</v>
      </c>
      <c r="AT79">
        <v>70</v>
      </c>
      <c r="AU79">
        <v>64</v>
      </c>
      <c r="AV79">
        <v>57</v>
      </c>
      <c r="AX79">
        <v>586</v>
      </c>
    </row>
    <row r="80" spans="1:50" x14ac:dyDescent="0.2">
      <c r="A80">
        <v>31</v>
      </c>
      <c r="B80">
        <v>1</v>
      </c>
      <c r="C80" t="s">
        <v>236</v>
      </c>
      <c r="D80" s="1">
        <v>42341</v>
      </c>
      <c r="E80" s="1">
        <v>42341</v>
      </c>
      <c r="F80" s="1">
        <v>42340</v>
      </c>
      <c r="G80" s="1">
        <v>42290</v>
      </c>
      <c r="H80" t="s">
        <v>50</v>
      </c>
      <c r="I80" t="s">
        <v>51</v>
      </c>
      <c r="J80" t="s">
        <v>52</v>
      </c>
      <c r="K80">
        <v>22.5</v>
      </c>
      <c r="L80" s="1">
        <v>41754</v>
      </c>
      <c r="M80" t="s">
        <v>237</v>
      </c>
      <c r="N80">
        <v>3</v>
      </c>
      <c r="O80">
        <v>2</v>
      </c>
      <c r="Q80">
        <v>22.5</v>
      </c>
      <c r="R80" t="s">
        <v>238</v>
      </c>
      <c r="S80" t="s">
        <v>239</v>
      </c>
      <c r="T80">
        <v>586</v>
      </c>
      <c r="U80">
        <v>19.213114749999999</v>
      </c>
      <c r="V80">
        <v>0</v>
      </c>
      <c r="W80">
        <v>0</v>
      </c>
      <c r="AG80" t="s">
        <v>222</v>
      </c>
      <c r="AH80">
        <v>89</v>
      </c>
      <c r="AI80">
        <v>-0.5</v>
      </c>
      <c r="AJ80">
        <v>80</v>
      </c>
      <c r="AK80">
        <v>-1</v>
      </c>
      <c r="AL80">
        <v>83</v>
      </c>
      <c r="AM80">
        <v>-0.5</v>
      </c>
      <c r="AN80">
        <v>82</v>
      </c>
      <c r="AO80">
        <v>-1</v>
      </c>
      <c r="AP80">
        <v>87</v>
      </c>
      <c r="AQ80">
        <v>-0.5</v>
      </c>
      <c r="AR80">
        <v>86</v>
      </c>
      <c r="AS80">
        <v>-1</v>
      </c>
      <c r="AT80">
        <v>81</v>
      </c>
      <c r="AU80">
        <v>84</v>
      </c>
      <c r="AV80">
        <v>85</v>
      </c>
      <c r="AX80">
        <v>586</v>
      </c>
    </row>
    <row r="81" spans="1:50" x14ac:dyDescent="0.2">
      <c r="A81">
        <v>110</v>
      </c>
      <c r="B81">
        <v>1</v>
      </c>
      <c r="C81" t="s">
        <v>240</v>
      </c>
      <c r="D81" s="1">
        <v>42348</v>
      </c>
      <c r="F81" s="1">
        <v>42348</v>
      </c>
      <c r="H81" t="s">
        <v>96</v>
      </c>
      <c r="I81" t="s">
        <v>51</v>
      </c>
      <c r="J81" t="s">
        <v>241</v>
      </c>
      <c r="K81">
        <v>24.1</v>
      </c>
      <c r="L81" s="1">
        <v>41995</v>
      </c>
      <c r="M81" t="s">
        <v>242</v>
      </c>
      <c r="N81">
        <v>15</v>
      </c>
      <c r="O81">
        <v>22</v>
      </c>
      <c r="P81">
        <v>21</v>
      </c>
      <c r="Q81">
        <v>24.1</v>
      </c>
      <c r="R81" t="s">
        <v>243</v>
      </c>
      <c r="S81">
        <v>0</v>
      </c>
      <c r="T81">
        <v>353</v>
      </c>
      <c r="U81">
        <v>11.573770489999999</v>
      </c>
      <c r="V81">
        <v>0</v>
      </c>
      <c r="W81">
        <v>0</v>
      </c>
      <c r="AG81" t="s">
        <v>222</v>
      </c>
      <c r="AL81">
        <v>19</v>
      </c>
      <c r="AM81">
        <v>1.5</v>
      </c>
      <c r="AN81">
        <v>18</v>
      </c>
      <c r="AO81">
        <v>1</v>
      </c>
      <c r="AP81">
        <v>22</v>
      </c>
      <c r="AQ81">
        <v>1.5</v>
      </c>
      <c r="AR81">
        <v>21</v>
      </c>
      <c r="AS81">
        <v>1</v>
      </c>
      <c r="AT81">
        <v>20</v>
      </c>
      <c r="AU81">
        <v>16</v>
      </c>
      <c r="AV81">
        <v>17</v>
      </c>
      <c r="AX81">
        <v>353</v>
      </c>
    </row>
    <row r="82" spans="1:50" x14ac:dyDescent="0.2">
      <c r="A82">
        <v>159</v>
      </c>
      <c r="C82" t="s">
        <v>240</v>
      </c>
      <c r="F82" s="1">
        <v>42342</v>
      </c>
      <c r="G82" t="s">
        <v>244</v>
      </c>
      <c r="H82" t="s">
        <v>96</v>
      </c>
      <c r="I82" t="s">
        <v>51</v>
      </c>
      <c r="J82" t="s">
        <v>245</v>
      </c>
      <c r="K82" t="s">
        <v>244</v>
      </c>
      <c r="L82" s="1">
        <v>41995</v>
      </c>
      <c r="M82" t="s">
        <v>246</v>
      </c>
      <c r="N82">
        <v>52</v>
      </c>
      <c r="Q82">
        <v>24.1</v>
      </c>
      <c r="R82" t="s">
        <v>243</v>
      </c>
      <c r="S82" t="s">
        <v>53</v>
      </c>
      <c r="T82">
        <v>347</v>
      </c>
      <c r="U82">
        <v>11.37704918</v>
      </c>
      <c r="V82">
        <v>0</v>
      </c>
      <c r="W82">
        <v>0</v>
      </c>
      <c r="AG82" t="s">
        <v>247</v>
      </c>
      <c r="AX82">
        <v>0</v>
      </c>
    </row>
    <row r="83" spans="1:50" x14ac:dyDescent="0.2">
      <c r="A83">
        <v>111</v>
      </c>
      <c r="B83">
        <v>1</v>
      </c>
      <c r="C83" t="s">
        <v>248</v>
      </c>
      <c r="D83" s="1">
        <v>42348</v>
      </c>
      <c r="F83" s="1">
        <v>42348</v>
      </c>
      <c r="H83" t="s">
        <v>96</v>
      </c>
      <c r="I83" t="s">
        <v>51</v>
      </c>
      <c r="J83" t="s">
        <v>241</v>
      </c>
      <c r="K83">
        <v>24</v>
      </c>
      <c r="L83" s="1">
        <v>41995</v>
      </c>
      <c r="M83" t="s">
        <v>249</v>
      </c>
      <c r="N83">
        <v>3</v>
      </c>
      <c r="O83">
        <v>10</v>
      </c>
      <c r="P83">
        <v>9</v>
      </c>
      <c r="Q83">
        <v>24</v>
      </c>
      <c r="R83" t="s">
        <v>250</v>
      </c>
      <c r="S83">
        <v>0</v>
      </c>
      <c r="T83">
        <v>353</v>
      </c>
      <c r="U83">
        <v>11.573770489999999</v>
      </c>
      <c r="V83">
        <v>0</v>
      </c>
      <c r="W83">
        <v>0</v>
      </c>
      <c r="AG83" t="s">
        <v>251</v>
      </c>
      <c r="AL83">
        <v>7</v>
      </c>
      <c r="AM83">
        <v>1.5</v>
      </c>
      <c r="AN83">
        <v>6</v>
      </c>
      <c r="AO83">
        <v>1</v>
      </c>
      <c r="AP83">
        <v>10</v>
      </c>
      <c r="AQ83">
        <v>1.5</v>
      </c>
      <c r="AR83">
        <v>9</v>
      </c>
      <c r="AS83">
        <v>1</v>
      </c>
      <c r="AT83">
        <v>8</v>
      </c>
      <c r="AU83">
        <v>4</v>
      </c>
      <c r="AV83">
        <v>5</v>
      </c>
      <c r="AX83">
        <v>353</v>
      </c>
    </row>
    <row r="84" spans="1:50" x14ac:dyDescent="0.2">
      <c r="A84">
        <v>160</v>
      </c>
      <c r="C84" t="s">
        <v>248</v>
      </c>
      <c r="F84" s="1">
        <v>42482</v>
      </c>
      <c r="G84" t="s">
        <v>244</v>
      </c>
      <c r="H84" t="s">
        <v>96</v>
      </c>
      <c r="I84" t="s">
        <v>51</v>
      </c>
      <c r="J84" t="s">
        <v>245</v>
      </c>
      <c r="K84" t="s">
        <v>244</v>
      </c>
      <c r="L84" s="1">
        <v>42116</v>
      </c>
      <c r="M84" t="s">
        <v>252</v>
      </c>
      <c r="N84">
        <v>45</v>
      </c>
      <c r="Q84" t="s">
        <v>53</v>
      </c>
      <c r="R84" t="s">
        <v>250</v>
      </c>
      <c r="S84" t="s">
        <v>53</v>
      </c>
      <c r="T84">
        <v>366</v>
      </c>
      <c r="U84">
        <v>12</v>
      </c>
      <c r="V84">
        <v>0</v>
      </c>
      <c r="W84">
        <v>0</v>
      </c>
      <c r="AG84" t="s">
        <v>253</v>
      </c>
      <c r="AX84">
        <v>0</v>
      </c>
    </row>
    <row r="85" spans="1:50" x14ac:dyDescent="0.2">
      <c r="A85">
        <v>112</v>
      </c>
      <c r="B85">
        <v>1</v>
      </c>
      <c r="C85" t="s">
        <v>254</v>
      </c>
      <c r="D85" s="1">
        <v>42348</v>
      </c>
      <c r="F85" s="1">
        <v>42348</v>
      </c>
      <c r="H85" t="s">
        <v>96</v>
      </c>
      <c r="I85" t="s">
        <v>51</v>
      </c>
      <c r="J85" t="s">
        <v>241</v>
      </c>
      <c r="K85">
        <v>24</v>
      </c>
      <c r="L85" s="1">
        <v>41995</v>
      </c>
      <c r="M85" t="s">
        <v>53</v>
      </c>
      <c r="N85">
        <v>45</v>
      </c>
      <c r="O85">
        <v>43</v>
      </c>
      <c r="P85">
        <v>42</v>
      </c>
      <c r="Q85">
        <v>24</v>
      </c>
      <c r="R85" t="s">
        <v>255</v>
      </c>
      <c r="S85">
        <v>0</v>
      </c>
      <c r="T85">
        <v>353</v>
      </c>
      <c r="U85">
        <v>11.573770489999999</v>
      </c>
      <c r="V85">
        <v>0</v>
      </c>
      <c r="W85">
        <v>0</v>
      </c>
      <c r="AG85" t="s">
        <v>253</v>
      </c>
      <c r="AL85">
        <v>39</v>
      </c>
      <c r="AM85">
        <v>1.5</v>
      </c>
      <c r="AN85">
        <v>38</v>
      </c>
      <c r="AO85">
        <v>1</v>
      </c>
      <c r="AP85">
        <v>43</v>
      </c>
      <c r="AQ85">
        <v>1.5</v>
      </c>
      <c r="AR85">
        <v>42</v>
      </c>
      <c r="AS85">
        <v>1</v>
      </c>
      <c r="AT85">
        <v>37</v>
      </c>
      <c r="AU85">
        <v>35</v>
      </c>
      <c r="AV85">
        <v>36</v>
      </c>
      <c r="AX85">
        <v>353</v>
      </c>
    </row>
    <row r="86" spans="1:50" x14ac:dyDescent="0.2">
      <c r="A86">
        <v>161</v>
      </c>
      <c r="C86" t="s">
        <v>254</v>
      </c>
      <c r="F86" s="1">
        <v>42482</v>
      </c>
      <c r="G86" t="s">
        <v>244</v>
      </c>
      <c r="H86" t="s">
        <v>96</v>
      </c>
      <c r="I86" t="s">
        <v>51</v>
      </c>
      <c r="J86" t="s">
        <v>245</v>
      </c>
      <c r="K86" t="s">
        <v>244</v>
      </c>
      <c r="L86" s="1">
        <v>42117</v>
      </c>
      <c r="M86" t="s">
        <v>256</v>
      </c>
      <c r="N86">
        <v>53</v>
      </c>
      <c r="Q86" t="s">
        <v>53</v>
      </c>
      <c r="R86" t="s">
        <v>255</v>
      </c>
      <c r="S86" t="s">
        <v>53</v>
      </c>
      <c r="T86">
        <v>365</v>
      </c>
      <c r="U86">
        <v>11.967213109999999</v>
      </c>
      <c r="V86">
        <v>0</v>
      </c>
      <c r="W86">
        <v>0</v>
      </c>
      <c r="AG86" t="s">
        <v>247</v>
      </c>
      <c r="AX86">
        <v>0</v>
      </c>
    </row>
    <row r="87" spans="1:50" x14ac:dyDescent="0.2">
      <c r="A87">
        <v>113</v>
      </c>
      <c r="B87">
        <v>1</v>
      </c>
      <c r="C87" t="s">
        <v>257</v>
      </c>
      <c r="D87" s="1">
        <v>42348</v>
      </c>
      <c r="F87" s="1">
        <v>42348</v>
      </c>
      <c r="H87" t="s">
        <v>96</v>
      </c>
      <c r="I87" t="s">
        <v>51</v>
      </c>
      <c r="J87" t="s">
        <v>241</v>
      </c>
      <c r="K87">
        <v>22.8</v>
      </c>
      <c r="L87" s="1">
        <v>41995</v>
      </c>
      <c r="M87" t="s">
        <v>258</v>
      </c>
      <c r="N87">
        <v>14</v>
      </c>
      <c r="O87">
        <v>24</v>
      </c>
      <c r="P87">
        <v>23</v>
      </c>
      <c r="Q87">
        <v>22.8</v>
      </c>
      <c r="R87" t="s">
        <v>259</v>
      </c>
      <c r="S87">
        <v>0</v>
      </c>
      <c r="T87">
        <v>353</v>
      </c>
      <c r="U87">
        <v>11.573770489999999</v>
      </c>
      <c r="V87">
        <v>0</v>
      </c>
      <c r="W87">
        <v>0</v>
      </c>
      <c r="AG87" t="s">
        <v>253</v>
      </c>
      <c r="AL87">
        <v>20</v>
      </c>
      <c r="AM87">
        <v>1</v>
      </c>
      <c r="AN87">
        <v>21</v>
      </c>
      <c r="AO87">
        <v>0.5</v>
      </c>
      <c r="AP87">
        <v>24</v>
      </c>
      <c r="AQ87">
        <v>0.5</v>
      </c>
      <c r="AR87">
        <v>25</v>
      </c>
      <c r="AS87">
        <v>1</v>
      </c>
      <c r="AT87">
        <v>22</v>
      </c>
      <c r="AU87">
        <v>18</v>
      </c>
      <c r="AV87">
        <v>19</v>
      </c>
      <c r="AX87">
        <v>353</v>
      </c>
    </row>
    <row r="88" spans="1:50" x14ac:dyDescent="0.2">
      <c r="A88">
        <v>162</v>
      </c>
      <c r="C88" t="s">
        <v>257</v>
      </c>
      <c r="F88" s="1">
        <v>42483</v>
      </c>
      <c r="G88" t="s">
        <v>244</v>
      </c>
      <c r="H88" t="s">
        <v>96</v>
      </c>
      <c r="I88" t="s">
        <v>51</v>
      </c>
      <c r="J88" t="s">
        <v>245</v>
      </c>
      <c r="K88" t="s">
        <v>244</v>
      </c>
      <c r="L88" s="1">
        <v>42118</v>
      </c>
      <c r="M88" t="s">
        <v>260</v>
      </c>
      <c r="N88">
        <v>62</v>
      </c>
      <c r="Q88" t="s">
        <v>53</v>
      </c>
      <c r="R88" t="s">
        <v>259</v>
      </c>
      <c r="S88" t="s">
        <v>53</v>
      </c>
      <c r="T88">
        <v>365</v>
      </c>
      <c r="U88">
        <v>11.967213109999999</v>
      </c>
      <c r="V88">
        <v>0</v>
      </c>
      <c r="W88">
        <v>0</v>
      </c>
      <c r="AG88" t="s">
        <v>247</v>
      </c>
      <c r="AX88">
        <v>0</v>
      </c>
    </row>
    <row r="89" spans="1:50" x14ac:dyDescent="0.2">
      <c r="A89">
        <v>114</v>
      </c>
      <c r="B89">
        <v>1</v>
      </c>
      <c r="C89" t="s">
        <v>261</v>
      </c>
      <c r="D89" s="1">
        <v>42348</v>
      </c>
      <c r="F89" s="1">
        <v>42348</v>
      </c>
      <c r="H89" t="s">
        <v>96</v>
      </c>
      <c r="I89" t="s">
        <v>51</v>
      </c>
      <c r="J89" t="s">
        <v>241</v>
      </c>
      <c r="K89">
        <v>24.7</v>
      </c>
      <c r="L89" s="1">
        <v>41995</v>
      </c>
      <c r="M89" t="s">
        <v>262</v>
      </c>
      <c r="N89">
        <v>46</v>
      </c>
      <c r="O89">
        <v>44</v>
      </c>
      <c r="P89">
        <v>45</v>
      </c>
      <c r="Q89">
        <v>24.7</v>
      </c>
      <c r="R89" t="s">
        <v>263</v>
      </c>
      <c r="S89">
        <v>0</v>
      </c>
      <c r="T89">
        <v>353</v>
      </c>
      <c r="U89">
        <v>11.573770489999999</v>
      </c>
      <c r="V89">
        <v>0</v>
      </c>
      <c r="W89">
        <v>0</v>
      </c>
      <c r="AF89" t="s">
        <v>264</v>
      </c>
      <c r="AG89" t="s">
        <v>247</v>
      </c>
      <c r="AL89">
        <v>43</v>
      </c>
      <c r="AM89" t="s">
        <v>265</v>
      </c>
      <c r="AN89">
        <v>42</v>
      </c>
      <c r="AO89">
        <v>1</v>
      </c>
      <c r="AP89">
        <v>44</v>
      </c>
      <c r="AQ89">
        <v>1</v>
      </c>
      <c r="AR89">
        <v>45</v>
      </c>
      <c r="AS89">
        <v>1.5</v>
      </c>
      <c r="AT89">
        <v>33</v>
      </c>
      <c r="AU89">
        <v>39</v>
      </c>
      <c r="AV89">
        <v>40</v>
      </c>
      <c r="AX89">
        <v>353</v>
      </c>
    </row>
    <row r="90" spans="1:50" x14ac:dyDescent="0.2">
      <c r="A90">
        <v>102</v>
      </c>
      <c r="B90">
        <v>1</v>
      </c>
      <c r="C90" t="s">
        <v>266</v>
      </c>
      <c r="D90" s="1">
        <v>42348</v>
      </c>
      <c r="F90" s="1">
        <v>42348</v>
      </c>
      <c r="H90" t="s">
        <v>96</v>
      </c>
      <c r="I90" t="s">
        <v>51</v>
      </c>
      <c r="J90" t="s">
        <v>267</v>
      </c>
      <c r="K90">
        <v>24.8</v>
      </c>
      <c r="L90" s="1">
        <v>41997</v>
      </c>
      <c r="M90" t="s">
        <v>268</v>
      </c>
      <c r="N90">
        <v>11</v>
      </c>
      <c r="O90">
        <v>10</v>
      </c>
      <c r="P90">
        <v>9</v>
      </c>
      <c r="Q90">
        <v>24.8</v>
      </c>
      <c r="R90" t="s">
        <v>269</v>
      </c>
      <c r="S90">
        <v>0</v>
      </c>
      <c r="T90">
        <v>351</v>
      </c>
      <c r="U90">
        <v>11.508196720000001</v>
      </c>
      <c r="V90">
        <v>0</v>
      </c>
      <c r="W90">
        <v>0</v>
      </c>
      <c r="AG90" t="s">
        <v>247</v>
      </c>
      <c r="AL90">
        <v>24</v>
      </c>
      <c r="AM90">
        <v>0.5</v>
      </c>
      <c r="AN90">
        <v>6</v>
      </c>
      <c r="AO90">
        <v>0</v>
      </c>
      <c r="AP90">
        <v>10</v>
      </c>
      <c r="AQ90">
        <v>0.5</v>
      </c>
      <c r="AR90">
        <v>9</v>
      </c>
      <c r="AS90">
        <v>0</v>
      </c>
      <c r="AT90">
        <v>8</v>
      </c>
      <c r="AU90">
        <v>4</v>
      </c>
      <c r="AV90">
        <v>5</v>
      </c>
      <c r="AX90">
        <v>351</v>
      </c>
    </row>
    <row r="91" spans="1:50" x14ac:dyDescent="0.2">
      <c r="A91">
        <v>103</v>
      </c>
      <c r="B91">
        <v>1</v>
      </c>
      <c r="C91" t="s">
        <v>270</v>
      </c>
      <c r="D91" s="1">
        <v>42349</v>
      </c>
      <c r="F91" s="1">
        <v>42349</v>
      </c>
      <c r="H91" t="s">
        <v>96</v>
      </c>
      <c r="I91" t="s">
        <v>51</v>
      </c>
      <c r="J91" t="s">
        <v>267</v>
      </c>
      <c r="K91">
        <v>25.6</v>
      </c>
      <c r="L91" s="1">
        <v>41997</v>
      </c>
      <c r="M91" t="s">
        <v>271</v>
      </c>
      <c r="N91">
        <v>33</v>
      </c>
      <c r="O91">
        <v>32</v>
      </c>
      <c r="P91">
        <v>31</v>
      </c>
      <c r="Q91">
        <v>25.6</v>
      </c>
      <c r="R91" t="s">
        <v>272</v>
      </c>
      <c r="S91">
        <v>0</v>
      </c>
      <c r="T91">
        <v>352</v>
      </c>
      <c r="U91">
        <v>11.54098361</v>
      </c>
      <c r="V91">
        <v>0</v>
      </c>
      <c r="W91">
        <v>0</v>
      </c>
      <c r="AG91" t="s">
        <v>273</v>
      </c>
      <c r="AL91">
        <v>29</v>
      </c>
      <c r="AM91">
        <v>0.5</v>
      </c>
      <c r="AN91">
        <v>28</v>
      </c>
      <c r="AO91">
        <v>0</v>
      </c>
      <c r="AP91">
        <v>32</v>
      </c>
      <c r="AQ91">
        <v>0.5</v>
      </c>
      <c r="AR91">
        <v>31</v>
      </c>
      <c r="AS91">
        <v>0</v>
      </c>
      <c r="AT91">
        <v>30</v>
      </c>
      <c r="AU91">
        <v>26</v>
      </c>
      <c r="AV91">
        <v>27</v>
      </c>
      <c r="AX91">
        <v>352</v>
      </c>
    </row>
    <row r="92" spans="1:50" x14ac:dyDescent="0.2">
      <c r="A92">
        <v>104</v>
      </c>
      <c r="B92">
        <v>1</v>
      </c>
      <c r="C92" t="s">
        <v>274</v>
      </c>
      <c r="D92" s="1">
        <v>42349</v>
      </c>
      <c r="F92" s="1">
        <v>42349</v>
      </c>
      <c r="H92" t="s">
        <v>96</v>
      </c>
      <c r="I92" t="s">
        <v>51</v>
      </c>
      <c r="J92" t="s">
        <v>267</v>
      </c>
      <c r="K92">
        <v>25.8</v>
      </c>
      <c r="L92" s="1">
        <v>41997</v>
      </c>
      <c r="M92" t="s">
        <v>275</v>
      </c>
      <c r="N92">
        <v>50</v>
      </c>
      <c r="O92">
        <v>46</v>
      </c>
      <c r="P92">
        <v>45</v>
      </c>
      <c r="Q92">
        <v>25.8</v>
      </c>
      <c r="R92" t="s">
        <v>276</v>
      </c>
      <c r="S92">
        <v>0</v>
      </c>
      <c r="T92">
        <v>352</v>
      </c>
      <c r="U92">
        <v>11.54098361</v>
      </c>
      <c r="V92">
        <v>0</v>
      </c>
      <c r="W92">
        <v>0</v>
      </c>
      <c r="AG92" t="s">
        <v>273</v>
      </c>
      <c r="AL92">
        <v>47</v>
      </c>
      <c r="AM92">
        <v>0.5</v>
      </c>
      <c r="AN92">
        <v>48</v>
      </c>
      <c r="AO92">
        <v>0</v>
      </c>
      <c r="AP92">
        <v>46</v>
      </c>
      <c r="AQ92">
        <v>0.5</v>
      </c>
      <c r="AR92">
        <v>45</v>
      </c>
      <c r="AS92">
        <v>0</v>
      </c>
      <c r="AT92">
        <v>49</v>
      </c>
      <c r="AU92">
        <v>60</v>
      </c>
      <c r="AV92">
        <v>61</v>
      </c>
      <c r="AX92">
        <v>352</v>
      </c>
    </row>
    <row r="93" spans="1:50" x14ac:dyDescent="0.2">
      <c r="A93">
        <v>105</v>
      </c>
      <c r="B93">
        <v>1</v>
      </c>
      <c r="C93" t="s">
        <v>277</v>
      </c>
      <c r="D93" s="1">
        <v>42349</v>
      </c>
      <c r="F93" s="1">
        <v>42349</v>
      </c>
      <c r="H93" t="s">
        <v>96</v>
      </c>
      <c r="I93" t="s">
        <v>51</v>
      </c>
      <c r="J93" t="s">
        <v>267</v>
      </c>
      <c r="K93">
        <v>28.9</v>
      </c>
      <c r="L93" s="1">
        <v>41997</v>
      </c>
      <c r="M93" t="s">
        <v>278</v>
      </c>
      <c r="N93">
        <v>63</v>
      </c>
      <c r="O93">
        <v>70</v>
      </c>
      <c r="P93">
        <v>69</v>
      </c>
      <c r="Q93">
        <v>28.9</v>
      </c>
      <c r="R93" t="s">
        <v>279</v>
      </c>
      <c r="S93">
        <v>0</v>
      </c>
      <c r="T93">
        <v>352</v>
      </c>
      <c r="U93">
        <v>11.54098361</v>
      </c>
      <c r="V93">
        <v>0</v>
      </c>
      <c r="W93">
        <v>0</v>
      </c>
      <c r="AG93" t="s">
        <v>273</v>
      </c>
      <c r="AL93">
        <v>67</v>
      </c>
      <c r="AM93">
        <v>1.5</v>
      </c>
      <c r="AN93">
        <v>68</v>
      </c>
      <c r="AO93">
        <v>1</v>
      </c>
      <c r="AP93">
        <v>70</v>
      </c>
      <c r="AQ93">
        <v>1.5</v>
      </c>
      <c r="AR93">
        <v>69</v>
      </c>
      <c r="AS93">
        <v>1</v>
      </c>
      <c r="AT93">
        <v>66</v>
      </c>
      <c r="AU93">
        <v>64</v>
      </c>
      <c r="AV93">
        <v>65</v>
      </c>
      <c r="AX93">
        <v>352</v>
      </c>
    </row>
    <row r="94" spans="1:50" x14ac:dyDescent="0.2">
      <c r="A94">
        <v>115</v>
      </c>
      <c r="B94">
        <v>1</v>
      </c>
      <c r="C94" t="s">
        <v>280</v>
      </c>
      <c r="D94" s="1">
        <v>42355</v>
      </c>
      <c r="F94" s="1">
        <v>42355</v>
      </c>
      <c r="H94" t="s">
        <v>96</v>
      </c>
      <c r="I94" t="s">
        <v>51</v>
      </c>
      <c r="J94" t="s">
        <v>241</v>
      </c>
      <c r="K94">
        <v>20.6</v>
      </c>
      <c r="L94" s="1">
        <v>41996</v>
      </c>
      <c r="M94" t="s">
        <v>281</v>
      </c>
      <c r="N94">
        <v>21</v>
      </c>
      <c r="O94">
        <v>11</v>
      </c>
      <c r="P94">
        <v>12</v>
      </c>
      <c r="Q94">
        <v>20.6</v>
      </c>
      <c r="R94" t="s">
        <v>282</v>
      </c>
      <c r="S94">
        <v>0</v>
      </c>
      <c r="T94">
        <v>359</v>
      </c>
      <c r="U94">
        <v>11.7704918</v>
      </c>
      <c r="V94">
        <v>0</v>
      </c>
      <c r="W94">
        <v>0</v>
      </c>
      <c r="AF94" t="s">
        <v>283</v>
      </c>
      <c r="AG94" t="s">
        <v>273</v>
      </c>
      <c r="AL94">
        <v>8</v>
      </c>
      <c r="AM94">
        <v>-0.5</v>
      </c>
      <c r="AN94">
        <v>9</v>
      </c>
      <c r="AO94">
        <v>-1</v>
      </c>
      <c r="AP94">
        <v>11</v>
      </c>
      <c r="AQ94">
        <v>-0.5</v>
      </c>
      <c r="AR94">
        <v>12</v>
      </c>
      <c r="AS94">
        <v>-1</v>
      </c>
      <c r="AT94">
        <v>10</v>
      </c>
      <c r="AU94">
        <v>6</v>
      </c>
      <c r="AV94">
        <v>7</v>
      </c>
      <c r="AX94">
        <v>359</v>
      </c>
    </row>
    <row r="95" spans="1:50" x14ac:dyDescent="0.2">
      <c r="A95">
        <v>116</v>
      </c>
      <c r="B95">
        <v>1</v>
      </c>
      <c r="C95" t="s">
        <v>284</v>
      </c>
      <c r="D95" s="1">
        <v>42355</v>
      </c>
      <c r="F95" s="1">
        <v>42355</v>
      </c>
      <c r="H95" t="s">
        <v>96</v>
      </c>
      <c r="I95" t="s">
        <v>51</v>
      </c>
      <c r="J95" t="s">
        <v>241</v>
      </c>
      <c r="K95">
        <v>22.8</v>
      </c>
      <c r="L95" s="1">
        <v>41996</v>
      </c>
      <c r="M95" t="s">
        <v>285</v>
      </c>
      <c r="N95">
        <v>34</v>
      </c>
      <c r="O95">
        <v>48</v>
      </c>
      <c r="P95">
        <v>49</v>
      </c>
      <c r="Q95">
        <v>22.8</v>
      </c>
      <c r="R95" t="s">
        <v>286</v>
      </c>
      <c r="S95">
        <v>0</v>
      </c>
      <c r="T95">
        <v>359</v>
      </c>
      <c r="U95">
        <v>11.7704918</v>
      </c>
      <c r="V95">
        <v>0</v>
      </c>
      <c r="W95">
        <v>0</v>
      </c>
      <c r="AG95" t="s">
        <v>287</v>
      </c>
      <c r="AL95">
        <v>47</v>
      </c>
      <c r="AM95">
        <v>-0.5</v>
      </c>
      <c r="AN95">
        <v>46</v>
      </c>
      <c r="AO95">
        <v>-1</v>
      </c>
      <c r="AP95">
        <v>48</v>
      </c>
      <c r="AQ95">
        <v>-0.5</v>
      </c>
      <c r="AR95">
        <v>49</v>
      </c>
      <c r="AS95">
        <v>-1</v>
      </c>
      <c r="AT95">
        <v>45</v>
      </c>
      <c r="AU95">
        <v>38</v>
      </c>
      <c r="AV95">
        <v>39</v>
      </c>
      <c r="AX95">
        <v>359</v>
      </c>
    </row>
    <row r="96" spans="1:50" x14ac:dyDescent="0.2">
      <c r="A96">
        <v>117</v>
      </c>
      <c r="B96">
        <v>1</v>
      </c>
      <c r="C96" t="s">
        <v>288</v>
      </c>
      <c r="D96" s="1">
        <v>42355</v>
      </c>
      <c r="F96" s="1">
        <v>42355</v>
      </c>
      <c r="H96" t="s">
        <v>96</v>
      </c>
      <c r="I96" t="s">
        <v>51</v>
      </c>
      <c r="J96" t="s">
        <v>241</v>
      </c>
      <c r="K96">
        <v>26.6</v>
      </c>
      <c r="L96" s="1">
        <v>41996</v>
      </c>
      <c r="M96" t="s">
        <v>289</v>
      </c>
      <c r="N96">
        <v>58</v>
      </c>
      <c r="O96">
        <v>62</v>
      </c>
      <c r="P96">
        <v>63</v>
      </c>
      <c r="Q96">
        <v>26.6</v>
      </c>
      <c r="R96" t="s">
        <v>290</v>
      </c>
      <c r="S96">
        <v>0</v>
      </c>
      <c r="T96">
        <v>359</v>
      </c>
      <c r="U96">
        <v>11.7704918</v>
      </c>
      <c r="V96">
        <v>0</v>
      </c>
      <c r="W96">
        <v>0</v>
      </c>
      <c r="AG96" t="s">
        <v>287</v>
      </c>
      <c r="AL96">
        <v>60</v>
      </c>
      <c r="AM96">
        <v>-0.5</v>
      </c>
      <c r="AN96">
        <v>61</v>
      </c>
      <c r="AO96">
        <v>-1</v>
      </c>
      <c r="AP96">
        <v>62</v>
      </c>
      <c r="AQ96">
        <v>-0.5</v>
      </c>
      <c r="AR96">
        <v>63</v>
      </c>
      <c r="AS96">
        <v>-1</v>
      </c>
      <c r="AT96">
        <v>51</v>
      </c>
      <c r="AU96">
        <v>52</v>
      </c>
      <c r="AV96">
        <v>53</v>
      </c>
      <c r="AX96">
        <v>359</v>
      </c>
    </row>
    <row r="97" spans="1:50" x14ac:dyDescent="0.2">
      <c r="A97">
        <v>118</v>
      </c>
      <c r="B97">
        <v>1</v>
      </c>
      <c r="C97" t="s">
        <v>291</v>
      </c>
      <c r="D97" s="1">
        <v>42355</v>
      </c>
      <c r="F97" s="1">
        <v>42355</v>
      </c>
      <c r="H97" t="s">
        <v>96</v>
      </c>
      <c r="I97" t="s">
        <v>51</v>
      </c>
      <c r="J97" t="s">
        <v>241</v>
      </c>
      <c r="K97">
        <v>25.5</v>
      </c>
      <c r="L97" s="1">
        <v>41996</v>
      </c>
      <c r="M97" t="s">
        <v>292</v>
      </c>
      <c r="N97">
        <v>74</v>
      </c>
      <c r="O97">
        <v>78</v>
      </c>
      <c r="P97">
        <v>79</v>
      </c>
      <c r="Q97">
        <v>25.5</v>
      </c>
      <c r="R97" t="s">
        <v>293</v>
      </c>
      <c r="S97">
        <v>0</v>
      </c>
      <c r="T97">
        <v>359</v>
      </c>
      <c r="U97">
        <v>11.7704918</v>
      </c>
      <c r="V97">
        <v>0</v>
      </c>
      <c r="W97">
        <v>0</v>
      </c>
      <c r="AG97" t="s">
        <v>287</v>
      </c>
      <c r="AL97">
        <v>77</v>
      </c>
      <c r="AM97">
        <v>0.5</v>
      </c>
      <c r="AN97">
        <v>76</v>
      </c>
      <c r="AO97">
        <v>0</v>
      </c>
      <c r="AP97">
        <v>78</v>
      </c>
      <c r="AQ97">
        <v>0.5</v>
      </c>
      <c r="AR97">
        <v>79</v>
      </c>
      <c r="AS97">
        <v>0</v>
      </c>
      <c r="AT97">
        <v>68</v>
      </c>
      <c r="AU97">
        <v>69</v>
      </c>
      <c r="AV97">
        <v>75</v>
      </c>
      <c r="AX97">
        <v>359</v>
      </c>
    </row>
    <row r="98" spans="1:50" x14ac:dyDescent="0.2">
      <c r="A98">
        <v>106</v>
      </c>
      <c r="B98">
        <v>1</v>
      </c>
      <c r="C98" t="s">
        <v>294</v>
      </c>
      <c r="D98" s="1">
        <v>42355</v>
      </c>
      <c r="F98" s="1">
        <v>42355</v>
      </c>
      <c r="H98" t="s">
        <v>96</v>
      </c>
      <c r="I98" t="s">
        <v>51</v>
      </c>
      <c r="J98" t="s">
        <v>267</v>
      </c>
      <c r="K98">
        <v>24.1</v>
      </c>
      <c r="L98" s="1">
        <v>42003</v>
      </c>
      <c r="M98" t="s">
        <v>295</v>
      </c>
      <c r="N98">
        <v>90</v>
      </c>
      <c r="O98">
        <v>93</v>
      </c>
      <c r="P98">
        <v>94</v>
      </c>
      <c r="Q98">
        <v>24.1</v>
      </c>
      <c r="R98" t="s">
        <v>296</v>
      </c>
      <c r="S98">
        <v>0</v>
      </c>
      <c r="T98">
        <v>352</v>
      </c>
      <c r="U98">
        <v>11.54098361</v>
      </c>
      <c r="V98">
        <v>0</v>
      </c>
      <c r="W98">
        <v>0</v>
      </c>
      <c r="AG98" t="s">
        <v>287</v>
      </c>
      <c r="AL98">
        <v>91</v>
      </c>
      <c r="AM98">
        <v>-1</v>
      </c>
      <c r="AN98">
        <v>92</v>
      </c>
      <c r="AO98">
        <v>-1.5</v>
      </c>
      <c r="AP98">
        <v>93</v>
      </c>
      <c r="AQ98">
        <v>-1</v>
      </c>
      <c r="AR98">
        <v>94</v>
      </c>
      <c r="AS98">
        <v>-1.5</v>
      </c>
      <c r="AT98">
        <v>82</v>
      </c>
      <c r="AU98">
        <v>83</v>
      </c>
      <c r="AV98">
        <v>85</v>
      </c>
      <c r="AX98">
        <v>352</v>
      </c>
    </row>
    <row r="99" spans="1:50" x14ac:dyDescent="0.2">
      <c r="A99">
        <v>107</v>
      </c>
      <c r="B99">
        <v>1</v>
      </c>
      <c r="C99" t="s">
        <v>297</v>
      </c>
      <c r="D99" s="1">
        <v>42355</v>
      </c>
      <c r="F99" s="1">
        <v>42355</v>
      </c>
      <c r="H99" t="s">
        <v>96</v>
      </c>
      <c r="I99" t="s">
        <v>51</v>
      </c>
      <c r="J99" t="s">
        <v>267</v>
      </c>
      <c r="K99">
        <v>26</v>
      </c>
      <c r="L99" s="1">
        <v>42003</v>
      </c>
      <c r="M99" t="s">
        <v>298</v>
      </c>
      <c r="N99">
        <v>99</v>
      </c>
      <c r="O99">
        <v>106</v>
      </c>
      <c r="P99">
        <v>105</v>
      </c>
      <c r="Q99">
        <v>26</v>
      </c>
      <c r="R99" t="s">
        <v>299</v>
      </c>
      <c r="S99">
        <v>0</v>
      </c>
      <c r="T99">
        <v>352</v>
      </c>
      <c r="U99">
        <v>11.54098361</v>
      </c>
      <c r="V99">
        <v>0</v>
      </c>
      <c r="W99">
        <v>0</v>
      </c>
      <c r="AG99" t="s">
        <v>287</v>
      </c>
      <c r="AL99">
        <v>103</v>
      </c>
      <c r="AM99">
        <v>-0.5</v>
      </c>
      <c r="AN99">
        <v>104</v>
      </c>
      <c r="AO99">
        <v>-1</v>
      </c>
      <c r="AP99">
        <v>106</v>
      </c>
      <c r="AQ99">
        <v>-0.5</v>
      </c>
      <c r="AR99">
        <v>105</v>
      </c>
      <c r="AS99">
        <v>-1</v>
      </c>
      <c r="AT99">
        <v>97</v>
      </c>
      <c r="AU99">
        <v>98</v>
      </c>
      <c r="AV99">
        <v>102</v>
      </c>
      <c r="AX99">
        <v>352</v>
      </c>
    </row>
    <row r="100" spans="1:50" x14ac:dyDescent="0.2">
      <c r="A100">
        <v>108</v>
      </c>
      <c r="B100">
        <v>1</v>
      </c>
      <c r="C100" t="s">
        <v>300</v>
      </c>
      <c r="D100" s="1">
        <v>42355</v>
      </c>
      <c r="F100" s="1">
        <v>42355</v>
      </c>
      <c r="H100" t="s">
        <v>96</v>
      </c>
      <c r="I100" t="s">
        <v>51</v>
      </c>
      <c r="J100" t="s">
        <v>267</v>
      </c>
      <c r="K100">
        <v>26.3</v>
      </c>
      <c r="L100" s="1">
        <v>42003</v>
      </c>
      <c r="M100" t="s">
        <v>301</v>
      </c>
      <c r="N100">
        <v>115</v>
      </c>
      <c r="O100">
        <v>117</v>
      </c>
      <c r="P100">
        <v>118</v>
      </c>
      <c r="Q100">
        <v>26.3</v>
      </c>
      <c r="R100" t="s">
        <v>302</v>
      </c>
      <c r="S100">
        <v>0</v>
      </c>
      <c r="T100">
        <v>352</v>
      </c>
      <c r="U100">
        <v>11.54098361</v>
      </c>
      <c r="V100">
        <v>0</v>
      </c>
      <c r="W100">
        <v>0</v>
      </c>
      <c r="AG100" t="s">
        <v>287</v>
      </c>
      <c r="AL100">
        <v>120</v>
      </c>
      <c r="AM100">
        <v>-0.5</v>
      </c>
      <c r="AN100">
        <v>119</v>
      </c>
      <c r="AO100">
        <v>-1</v>
      </c>
      <c r="AP100">
        <v>117</v>
      </c>
      <c r="AQ100">
        <v>-1</v>
      </c>
      <c r="AR100">
        <v>118</v>
      </c>
      <c r="AS100">
        <v>-0.5</v>
      </c>
      <c r="AT100">
        <v>110</v>
      </c>
      <c r="AU100">
        <v>111</v>
      </c>
      <c r="AV100">
        <v>116</v>
      </c>
      <c r="AX100">
        <v>352</v>
      </c>
    </row>
    <row r="101" spans="1:50" x14ac:dyDescent="0.2">
      <c r="A101">
        <v>109</v>
      </c>
      <c r="B101">
        <v>1</v>
      </c>
      <c r="C101" t="s">
        <v>303</v>
      </c>
      <c r="D101" s="1">
        <v>42355</v>
      </c>
      <c r="F101" s="1">
        <v>42355</v>
      </c>
      <c r="H101" t="s">
        <v>96</v>
      </c>
      <c r="I101" t="s">
        <v>51</v>
      </c>
      <c r="J101" t="s">
        <v>267</v>
      </c>
      <c r="K101">
        <v>22.7</v>
      </c>
      <c r="L101" s="1">
        <v>42003</v>
      </c>
      <c r="M101" t="s">
        <v>304</v>
      </c>
      <c r="N101">
        <v>127</v>
      </c>
      <c r="O101">
        <v>129</v>
      </c>
      <c r="P101">
        <v>130</v>
      </c>
      <c r="Q101">
        <v>22.7</v>
      </c>
      <c r="R101" t="s">
        <v>305</v>
      </c>
      <c r="S101">
        <v>0</v>
      </c>
      <c r="T101">
        <v>352</v>
      </c>
      <c r="U101">
        <v>11.54098361</v>
      </c>
      <c r="V101">
        <v>0</v>
      </c>
      <c r="W101">
        <v>0</v>
      </c>
      <c r="AG101" t="s">
        <v>287</v>
      </c>
      <c r="AL101">
        <v>131</v>
      </c>
      <c r="AM101">
        <v>0</v>
      </c>
      <c r="AN101">
        <v>132</v>
      </c>
      <c r="AO101">
        <v>-0.5</v>
      </c>
      <c r="AP101">
        <v>129</v>
      </c>
      <c r="AQ101">
        <v>0</v>
      </c>
      <c r="AR101">
        <v>12</v>
      </c>
      <c r="AS101">
        <v>-0.5</v>
      </c>
      <c r="AT101">
        <v>124</v>
      </c>
      <c r="AU101">
        <v>125</v>
      </c>
      <c r="AV101">
        <v>128</v>
      </c>
      <c r="AX101">
        <v>352</v>
      </c>
    </row>
    <row r="102" spans="1:50" x14ac:dyDescent="0.2">
      <c r="A102">
        <v>53</v>
      </c>
      <c r="B102">
        <v>1</v>
      </c>
      <c r="C102" t="s">
        <v>306</v>
      </c>
      <c r="E102" s="1">
        <v>42570</v>
      </c>
      <c r="F102" s="1">
        <v>42514</v>
      </c>
      <c r="G102" s="1">
        <v>42445</v>
      </c>
      <c r="H102" t="s">
        <v>82</v>
      </c>
      <c r="I102" t="s">
        <v>57</v>
      </c>
      <c r="J102" t="s">
        <v>52</v>
      </c>
      <c r="L102" s="1">
        <v>41948</v>
      </c>
      <c r="M102" t="s">
        <v>53</v>
      </c>
      <c r="Q102">
        <v>33.4</v>
      </c>
      <c r="R102" t="s">
        <v>307</v>
      </c>
      <c r="S102" t="s">
        <v>308</v>
      </c>
      <c r="T102">
        <v>566</v>
      </c>
      <c r="U102">
        <v>18.557377049999999</v>
      </c>
      <c r="V102">
        <v>1</v>
      </c>
      <c r="W102">
        <v>0</v>
      </c>
      <c r="AX102">
        <v>566</v>
      </c>
    </row>
    <row r="103" spans="1:50" x14ac:dyDescent="0.2">
      <c r="A103">
        <v>56</v>
      </c>
      <c r="B103">
        <v>1</v>
      </c>
      <c r="C103" t="s">
        <v>309</v>
      </c>
      <c r="E103" s="1">
        <v>42570</v>
      </c>
      <c r="F103" s="1">
        <v>42514</v>
      </c>
      <c r="G103" s="1">
        <v>42445</v>
      </c>
      <c r="H103" t="s">
        <v>82</v>
      </c>
      <c r="I103" t="s">
        <v>57</v>
      </c>
      <c r="J103" t="s">
        <v>52</v>
      </c>
      <c r="L103" s="1">
        <v>41893</v>
      </c>
      <c r="M103" t="s">
        <v>53</v>
      </c>
      <c r="Q103">
        <v>34.1</v>
      </c>
      <c r="R103" t="s">
        <v>310</v>
      </c>
      <c r="S103" t="s">
        <v>311</v>
      </c>
      <c r="T103">
        <v>621</v>
      </c>
      <c r="U103">
        <v>20.360655739999999</v>
      </c>
      <c r="V103">
        <v>1</v>
      </c>
      <c r="W103">
        <v>0</v>
      </c>
      <c r="AX103">
        <v>621</v>
      </c>
    </row>
    <row r="104" spans="1:50" x14ac:dyDescent="0.2">
      <c r="A104">
        <v>54</v>
      </c>
      <c r="B104">
        <v>1</v>
      </c>
      <c r="C104" t="s">
        <v>312</v>
      </c>
      <c r="E104" s="1">
        <v>42570</v>
      </c>
      <c r="F104" s="1">
        <v>42514</v>
      </c>
      <c r="G104" s="1">
        <v>42445</v>
      </c>
      <c r="H104" t="s">
        <v>82</v>
      </c>
      <c r="I104" t="s">
        <v>51</v>
      </c>
      <c r="J104" t="s">
        <v>52</v>
      </c>
      <c r="L104" s="1">
        <v>41893</v>
      </c>
      <c r="M104" t="s">
        <v>53</v>
      </c>
      <c r="Q104">
        <v>25.7</v>
      </c>
      <c r="R104" t="s">
        <v>313</v>
      </c>
      <c r="S104" t="s">
        <v>314</v>
      </c>
      <c r="T104">
        <v>621</v>
      </c>
      <c r="U104">
        <v>20.360655739999999</v>
      </c>
      <c r="V104">
        <v>1</v>
      </c>
      <c r="W104">
        <v>0</v>
      </c>
      <c r="AX104">
        <v>621</v>
      </c>
    </row>
    <row r="105" spans="1:50" x14ac:dyDescent="0.2">
      <c r="A105">
        <v>57</v>
      </c>
      <c r="B105">
        <v>1</v>
      </c>
      <c r="C105" t="s">
        <v>315</v>
      </c>
      <c r="E105" s="1">
        <v>42570</v>
      </c>
      <c r="F105" s="1">
        <v>42514</v>
      </c>
      <c r="G105" s="1">
        <v>42445</v>
      </c>
      <c r="H105" t="s">
        <v>82</v>
      </c>
      <c r="I105" t="s">
        <v>57</v>
      </c>
      <c r="J105" t="s">
        <v>52</v>
      </c>
      <c r="L105" s="1">
        <v>41893</v>
      </c>
      <c r="M105" t="s">
        <v>53</v>
      </c>
      <c r="Q105">
        <v>32.200000000000003</v>
      </c>
      <c r="R105" t="s">
        <v>316</v>
      </c>
      <c r="S105" t="s">
        <v>317</v>
      </c>
      <c r="T105">
        <v>621</v>
      </c>
      <c r="U105">
        <v>20.360655739999999</v>
      </c>
      <c r="V105">
        <v>1</v>
      </c>
      <c r="W105">
        <v>0</v>
      </c>
      <c r="AX105">
        <v>621</v>
      </c>
    </row>
    <row r="106" spans="1:50" x14ac:dyDescent="0.2">
      <c r="A106">
        <v>26</v>
      </c>
      <c r="B106">
        <v>1</v>
      </c>
      <c r="C106" t="s">
        <v>318</v>
      </c>
      <c r="E106" s="1">
        <v>42543</v>
      </c>
      <c r="F106" s="1">
        <v>42481</v>
      </c>
      <c r="G106" s="1">
        <v>42416</v>
      </c>
      <c r="H106" t="s">
        <v>50</v>
      </c>
      <c r="I106" t="s">
        <v>57</v>
      </c>
      <c r="J106" t="s">
        <v>52</v>
      </c>
      <c r="L106" s="1">
        <v>41913</v>
      </c>
      <c r="M106" t="s">
        <v>53</v>
      </c>
      <c r="Q106">
        <v>33.200000000000003</v>
      </c>
      <c r="R106" t="s">
        <v>319</v>
      </c>
      <c r="S106" t="s">
        <v>320</v>
      </c>
      <c r="T106">
        <v>568</v>
      </c>
      <c r="U106">
        <v>18.62295082</v>
      </c>
      <c r="V106">
        <v>1</v>
      </c>
      <c r="W106">
        <v>0</v>
      </c>
      <c r="AX106">
        <v>568</v>
      </c>
    </row>
    <row r="107" spans="1:50" x14ac:dyDescent="0.2">
      <c r="A107">
        <v>27</v>
      </c>
      <c r="B107">
        <v>1</v>
      </c>
      <c r="C107" t="s">
        <v>321</v>
      </c>
      <c r="E107" s="1">
        <v>42544</v>
      </c>
      <c r="F107" s="1">
        <v>42481</v>
      </c>
      <c r="G107" s="1">
        <v>42416</v>
      </c>
      <c r="H107" t="s">
        <v>50</v>
      </c>
      <c r="I107" t="s">
        <v>57</v>
      </c>
      <c r="J107" t="s">
        <v>52</v>
      </c>
      <c r="L107" s="1">
        <v>41913</v>
      </c>
      <c r="M107" t="s">
        <v>53</v>
      </c>
      <c r="Q107">
        <v>34.799999999999997</v>
      </c>
      <c r="R107" t="s">
        <v>322</v>
      </c>
      <c r="S107" t="s">
        <v>323</v>
      </c>
      <c r="T107">
        <v>568</v>
      </c>
      <c r="U107">
        <v>18.62295082</v>
      </c>
      <c r="V107">
        <v>1</v>
      </c>
      <c r="W107">
        <v>0</v>
      </c>
      <c r="AX107">
        <v>568</v>
      </c>
    </row>
    <row r="108" spans="1:50" x14ac:dyDescent="0.2">
      <c r="A108">
        <v>28</v>
      </c>
      <c r="B108">
        <v>1</v>
      </c>
      <c r="C108" t="s">
        <v>324</v>
      </c>
      <c r="E108" s="1">
        <v>42544</v>
      </c>
      <c r="F108" s="1">
        <v>42481</v>
      </c>
      <c r="G108" s="1">
        <v>42416</v>
      </c>
      <c r="H108" t="s">
        <v>50</v>
      </c>
      <c r="I108" t="s">
        <v>57</v>
      </c>
      <c r="J108" t="s">
        <v>52</v>
      </c>
      <c r="L108" s="1">
        <v>41913</v>
      </c>
      <c r="M108" t="s">
        <v>53</v>
      </c>
      <c r="Q108">
        <v>36.5</v>
      </c>
      <c r="R108" t="s">
        <v>325</v>
      </c>
      <c r="S108" t="s">
        <v>326</v>
      </c>
      <c r="T108">
        <v>568</v>
      </c>
      <c r="U108">
        <v>18.62295082</v>
      </c>
      <c r="V108">
        <v>1</v>
      </c>
      <c r="W108">
        <v>0</v>
      </c>
      <c r="AX108">
        <v>568</v>
      </c>
    </row>
    <row r="109" spans="1:50" x14ac:dyDescent="0.2">
      <c r="A109">
        <v>58</v>
      </c>
      <c r="B109">
        <v>1</v>
      </c>
      <c r="C109" t="s">
        <v>327</v>
      </c>
      <c r="E109" s="1">
        <v>42566</v>
      </c>
      <c r="F109" s="1">
        <v>42514</v>
      </c>
      <c r="G109" s="1">
        <v>42445</v>
      </c>
      <c r="H109" t="s">
        <v>82</v>
      </c>
      <c r="I109" t="s">
        <v>57</v>
      </c>
      <c r="J109" t="s">
        <v>52</v>
      </c>
      <c r="L109" s="1">
        <v>41893</v>
      </c>
      <c r="M109" t="s">
        <v>53</v>
      </c>
      <c r="Q109">
        <v>31.9</v>
      </c>
      <c r="R109" t="s">
        <v>328</v>
      </c>
      <c r="S109" t="s">
        <v>329</v>
      </c>
      <c r="T109">
        <v>621</v>
      </c>
      <c r="U109">
        <v>20.360655739999999</v>
      </c>
      <c r="V109">
        <v>1</v>
      </c>
      <c r="W109">
        <v>0</v>
      </c>
      <c r="AX109">
        <v>621</v>
      </c>
    </row>
    <row r="110" spans="1:50" x14ac:dyDescent="0.2">
      <c r="A110">
        <v>22</v>
      </c>
      <c r="B110">
        <v>1</v>
      </c>
      <c r="C110" t="s">
        <v>330</v>
      </c>
      <c r="E110" s="1">
        <v>42551</v>
      </c>
      <c r="F110" s="1">
        <v>42496</v>
      </c>
      <c r="G110" s="1">
        <v>42416</v>
      </c>
      <c r="H110" t="s">
        <v>50</v>
      </c>
      <c r="I110" t="s">
        <v>51</v>
      </c>
      <c r="J110" t="s">
        <v>52</v>
      </c>
      <c r="L110" s="1">
        <v>41934</v>
      </c>
      <c r="M110" t="s">
        <v>53</v>
      </c>
      <c r="Q110">
        <v>27.6</v>
      </c>
      <c r="R110" t="s">
        <v>331</v>
      </c>
      <c r="S110" t="s">
        <v>332</v>
      </c>
      <c r="T110">
        <v>562</v>
      </c>
      <c r="U110">
        <v>18.426229509999999</v>
      </c>
      <c r="V110">
        <v>1</v>
      </c>
      <c r="W110">
        <v>0</v>
      </c>
      <c r="AX110">
        <v>562</v>
      </c>
    </row>
    <row r="111" spans="1:50" x14ac:dyDescent="0.2">
      <c r="A111">
        <v>23</v>
      </c>
      <c r="B111">
        <v>1</v>
      </c>
      <c r="C111" t="s">
        <v>333</v>
      </c>
      <c r="E111" s="1">
        <v>42563</v>
      </c>
      <c r="F111" s="1">
        <v>42496</v>
      </c>
      <c r="G111" s="1">
        <v>42416</v>
      </c>
      <c r="H111" t="s">
        <v>50</v>
      </c>
      <c r="I111" t="s">
        <v>51</v>
      </c>
      <c r="J111" t="s">
        <v>52</v>
      </c>
      <c r="L111" s="1">
        <v>41934</v>
      </c>
      <c r="M111" t="s">
        <v>53</v>
      </c>
      <c r="Q111">
        <v>27.3</v>
      </c>
      <c r="R111" t="s">
        <v>334</v>
      </c>
      <c r="S111" t="s">
        <v>335</v>
      </c>
      <c r="T111">
        <v>562</v>
      </c>
      <c r="U111">
        <v>18.426229509999999</v>
      </c>
      <c r="V111">
        <v>1</v>
      </c>
      <c r="W111">
        <v>0</v>
      </c>
      <c r="AX111">
        <v>562</v>
      </c>
    </row>
    <row r="112" spans="1:50" x14ac:dyDescent="0.2">
      <c r="A112">
        <v>19</v>
      </c>
      <c r="B112">
        <v>1</v>
      </c>
      <c r="C112" t="s">
        <v>336</v>
      </c>
      <c r="E112" s="1">
        <v>42546</v>
      </c>
      <c r="F112" s="1">
        <v>42495</v>
      </c>
      <c r="G112" s="1">
        <v>42416</v>
      </c>
      <c r="H112" t="s">
        <v>50</v>
      </c>
      <c r="I112" t="s">
        <v>57</v>
      </c>
      <c r="J112" t="s">
        <v>52</v>
      </c>
      <c r="L112" s="1">
        <v>41934</v>
      </c>
      <c r="M112" t="s">
        <v>53</v>
      </c>
      <c r="N112" t="s">
        <v>53</v>
      </c>
      <c r="O112" t="s">
        <v>53</v>
      </c>
      <c r="P112" t="s">
        <v>53</v>
      </c>
      <c r="Q112">
        <v>31</v>
      </c>
      <c r="R112" t="s">
        <v>337</v>
      </c>
      <c r="S112" t="s">
        <v>338</v>
      </c>
      <c r="T112">
        <v>561</v>
      </c>
      <c r="U112">
        <v>18.393442619999998</v>
      </c>
      <c r="V112">
        <v>1</v>
      </c>
      <c r="W112">
        <v>0</v>
      </c>
      <c r="AX112">
        <v>561</v>
      </c>
    </row>
    <row r="113" spans="1:50" x14ac:dyDescent="0.2">
      <c r="A113">
        <v>20</v>
      </c>
      <c r="B113">
        <v>1</v>
      </c>
      <c r="C113" t="s">
        <v>339</v>
      </c>
      <c r="E113" s="1">
        <v>42549</v>
      </c>
      <c r="F113" s="1">
        <v>42495</v>
      </c>
      <c r="G113" s="1">
        <v>42416</v>
      </c>
      <c r="H113" t="s">
        <v>50</v>
      </c>
      <c r="I113" t="s">
        <v>57</v>
      </c>
      <c r="J113" t="s">
        <v>52</v>
      </c>
      <c r="L113" s="1">
        <v>41934</v>
      </c>
      <c r="M113" t="s">
        <v>53</v>
      </c>
      <c r="Q113">
        <v>30.8</v>
      </c>
      <c r="R113" t="s">
        <v>340</v>
      </c>
      <c r="S113" t="s">
        <v>341</v>
      </c>
      <c r="T113">
        <v>561</v>
      </c>
      <c r="U113">
        <v>18.393442619999998</v>
      </c>
      <c r="V113">
        <v>1</v>
      </c>
      <c r="W113">
        <v>0</v>
      </c>
      <c r="AX113">
        <v>561</v>
      </c>
    </row>
    <row r="114" spans="1:50" x14ac:dyDescent="0.2">
      <c r="A114">
        <v>21</v>
      </c>
      <c r="B114">
        <v>1</v>
      </c>
      <c r="C114" t="s">
        <v>342</v>
      </c>
      <c r="E114" s="1">
        <v>42550</v>
      </c>
      <c r="F114" s="1">
        <v>42495</v>
      </c>
      <c r="G114" s="1">
        <v>42416</v>
      </c>
      <c r="H114" t="s">
        <v>50</v>
      </c>
      <c r="I114" t="s">
        <v>57</v>
      </c>
      <c r="J114" t="s">
        <v>52</v>
      </c>
      <c r="L114" s="1">
        <v>41934</v>
      </c>
      <c r="M114" t="s">
        <v>53</v>
      </c>
      <c r="Q114">
        <v>31.5</v>
      </c>
      <c r="R114" t="s">
        <v>343</v>
      </c>
      <c r="S114" t="s">
        <v>344</v>
      </c>
      <c r="T114">
        <v>561</v>
      </c>
      <c r="U114">
        <v>18.393442619999998</v>
      </c>
      <c r="V114">
        <v>1</v>
      </c>
      <c r="W114">
        <v>0</v>
      </c>
      <c r="AX114">
        <v>561</v>
      </c>
    </row>
    <row r="115" spans="1:50" x14ac:dyDescent="0.2">
      <c r="A115">
        <v>25</v>
      </c>
      <c r="B115">
        <v>1</v>
      </c>
      <c r="C115" t="s">
        <v>345</v>
      </c>
      <c r="E115" s="1">
        <v>42565</v>
      </c>
      <c r="F115" s="1">
        <v>42496</v>
      </c>
      <c r="G115" s="1">
        <v>42416</v>
      </c>
      <c r="H115" t="s">
        <v>50</v>
      </c>
      <c r="I115" t="s">
        <v>51</v>
      </c>
      <c r="J115" t="s">
        <v>52</v>
      </c>
      <c r="L115" s="1">
        <v>41934</v>
      </c>
      <c r="M115" t="s">
        <v>53</v>
      </c>
      <c r="Q115">
        <v>28</v>
      </c>
      <c r="R115" t="s">
        <v>346</v>
      </c>
      <c r="S115" t="s">
        <v>347</v>
      </c>
      <c r="T115">
        <v>562</v>
      </c>
      <c r="U115">
        <v>18.426229509999999</v>
      </c>
      <c r="V115">
        <v>1</v>
      </c>
      <c r="W115">
        <v>0</v>
      </c>
      <c r="AX115">
        <v>562</v>
      </c>
    </row>
    <row r="116" spans="1:50" x14ac:dyDescent="0.2">
      <c r="A116">
        <v>24</v>
      </c>
      <c r="B116">
        <v>1</v>
      </c>
      <c r="C116" t="s">
        <v>348</v>
      </c>
      <c r="E116" s="1">
        <v>42564</v>
      </c>
      <c r="F116" s="1">
        <v>42496</v>
      </c>
      <c r="G116" s="1">
        <v>42416</v>
      </c>
      <c r="H116" t="s">
        <v>50</v>
      </c>
      <c r="I116" t="s">
        <v>51</v>
      </c>
      <c r="J116" t="s">
        <v>52</v>
      </c>
      <c r="L116" s="1">
        <v>41934</v>
      </c>
      <c r="M116" t="s">
        <v>53</v>
      </c>
      <c r="Q116">
        <v>27.5</v>
      </c>
      <c r="R116" t="s">
        <v>349</v>
      </c>
      <c r="S116" t="s">
        <v>350</v>
      </c>
      <c r="T116">
        <v>562</v>
      </c>
      <c r="U116">
        <v>18.426229509999999</v>
      </c>
      <c r="V116">
        <v>1</v>
      </c>
      <c r="W116">
        <v>0</v>
      </c>
      <c r="AX116">
        <v>562</v>
      </c>
    </row>
    <row r="117" spans="1:50" x14ac:dyDescent="0.2">
      <c r="A117">
        <v>15</v>
      </c>
      <c r="B117">
        <v>1</v>
      </c>
      <c r="C117" t="s">
        <v>351</v>
      </c>
      <c r="E117" s="1">
        <v>42570</v>
      </c>
      <c r="F117" s="1">
        <v>42516</v>
      </c>
      <c r="G117" s="1">
        <v>42445</v>
      </c>
      <c r="H117" t="s">
        <v>50</v>
      </c>
      <c r="I117" t="s">
        <v>57</v>
      </c>
      <c r="J117" t="s">
        <v>52</v>
      </c>
      <c r="L117" s="1">
        <v>41966</v>
      </c>
      <c r="M117" t="s">
        <v>53</v>
      </c>
      <c r="Q117">
        <v>28.6</v>
      </c>
      <c r="R117" t="s">
        <v>352</v>
      </c>
      <c r="S117" t="s">
        <v>353</v>
      </c>
      <c r="T117">
        <v>550</v>
      </c>
      <c r="U117">
        <v>18.032786890000001</v>
      </c>
      <c r="V117">
        <v>1</v>
      </c>
      <c r="W117">
        <v>0</v>
      </c>
      <c r="AX117">
        <v>550</v>
      </c>
    </row>
    <row r="118" spans="1:50" x14ac:dyDescent="0.2">
      <c r="A118">
        <v>16</v>
      </c>
      <c r="B118">
        <v>1</v>
      </c>
      <c r="C118" t="s">
        <v>354</v>
      </c>
      <c r="E118" s="1">
        <v>42570</v>
      </c>
      <c r="F118" s="1">
        <v>42516</v>
      </c>
      <c r="G118" s="1">
        <v>42445</v>
      </c>
      <c r="H118" t="s">
        <v>50</v>
      </c>
      <c r="I118" t="s">
        <v>57</v>
      </c>
      <c r="J118" t="s">
        <v>52</v>
      </c>
      <c r="L118" s="1">
        <v>41966</v>
      </c>
      <c r="M118" t="s">
        <v>53</v>
      </c>
      <c r="Q118">
        <v>30.9</v>
      </c>
      <c r="R118" t="s">
        <v>355</v>
      </c>
      <c r="S118" t="s">
        <v>356</v>
      </c>
      <c r="T118">
        <v>550</v>
      </c>
      <c r="U118">
        <v>18.032786890000001</v>
      </c>
      <c r="V118">
        <v>1</v>
      </c>
      <c r="W118">
        <v>0</v>
      </c>
      <c r="AX118">
        <v>550</v>
      </c>
    </row>
    <row r="119" spans="1:50" x14ac:dyDescent="0.2">
      <c r="A119">
        <v>13</v>
      </c>
      <c r="B119">
        <v>1</v>
      </c>
      <c r="C119" t="s">
        <v>357</v>
      </c>
      <c r="E119" s="1">
        <v>42570</v>
      </c>
      <c r="F119" s="1">
        <v>42516</v>
      </c>
      <c r="G119" s="1">
        <v>42445</v>
      </c>
      <c r="H119" t="s">
        <v>50</v>
      </c>
      <c r="I119" t="s">
        <v>51</v>
      </c>
      <c r="J119" t="s">
        <v>52</v>
      </c>
      <c r="L119" s="1">
        <v>41966</v>
      </c>
      <c r="M119" t="s">
        <v>53</v>
      </c>
      <c r="Q119">
        <v>26.6</v>
      </c>
      <c r="R119" t="s">
        <v>358</v>
      </c>
      <c r="S119" t="s">
        <v>359</v>
      </c>
      <c r="T119">
        <v>550</v>
      </c>
      <c r="U119">
        <v>18.032786890000001</v>
      </c>
      <c r="V119">
        <v>1</v>
      </c>
      <c r="W119">
        <v>0</v>
      </c>
      <c r="AX119">
        <v>550</v>
      </c>
    </row>
    <row r="120" spans="1:50" x14ac:dyDescent="0.2">
      <c r="A120">
        <v>14</v>
      </c>
      <c r="B120">
        <v>1</v>
      </c>
      <c r="C120" t="s">
        <v>360</v>
      </c>
      <c r="E120" s="1">
        <v>42570</v>
      </c>
      <c r="F120" s="1">
        <v>42516</v>
      </c>
      <c r="H120" t="s">
        <v>50</v>
      </c>
      <c r="I120" t="s">
        <v>51</v>
      </c>
      <c r="J120" t="s">
        <v>52</v>
      </c>
      <c r="L120" s="1">
        <v>41966</v>
      </c>
      <c r="M120" t="s">
        <v>53</v>
      </c>
      <c r="Q120">
        <v>27.9</v>
      </c>
      <c r="R120" t="s">
        <v>361</v>
      </c>
      <c r="S120" t="s">
        <v>362</v>
      </c>
      <c r="T120">
        <v>550</v>
      </c>
      <c r="U120">
        <v>18.032786890000001</v>
      </c>
      <c r="V120">
        <v>1</v>
      </c>
      <c r="W120">
        <v>0</v>
      </c>
      <c r="AX120">
        <v>550</v>
      </c>
    </row>
    <row r="121" spans="1:50" x14ac:dyDescent="0.2">
      <c r="A121">
        <v>6</v>
      </c>
      <c r="B121">
        <v>1</v>
      </c>
      <c r="C121" t="s">
        <v>363</v>
      </c>
      <c r="E121" s="1">
        <v>42570</v>
      </c>
      <c r="F121" s="1">
        <v>42516</v>
      </c>
      <c r="G121" s="1">
        <v>42445</v>
      </c>
      <c r="H121" t="s">
        <v>50</v>
      </c>
      <c r="I121" t="s">
        <v>51</v>
      </c>
      <c r="J121" t="s">
        <v>52</v>
      </c>
      <c r="L121" s="1">
        <v>41966</v>
      </c>
      <c r="M121" t="s">
        <v>53</v>
      </c>
      <c r="Q121">
        <v>24.9</v>
      </c>
      <c r="R121" t="s">
        <v>364</v>
      </c>
      <c r="S121" t="s">
        <v>365</v>
      </c>
      <c r="T121">
        <v>550</v>
      </c>
      <c r="U121">
        <v>18.032786890000001</v>
      </c>
      <c r="V121">
        <v>1</v>
      </c>
      <c r="W121">
        <v>0</v>
      </c>
      <c r="AX121">
        <v>550</v>
      </c>
    </row>
    <row r="122" spans="1:50" x14ac:dyDescent="0.2">
      <c r="A122">
        <v>12</v>
      </c>
      <c r="B122">
        <v>1</v>
      </c>
      <c r="C122" t="s">
        <v>366</v>
      </c>
      <c r="E122" s="1">
        <v>42570</v>
      </c>
      <c r="F122" s="1">
        <v>42516</v>
      </c>
      <c r="G122" s="1">
        <v>42445</v>
      </c>
      <c r="H122" t="s">
        <v>50</v>
      </c>
      <c r="I122" t="s">
        <v>51</v>
      </c>
      <c r="J122" t="s">
        <v>52</v>
      </c>
      <c r="L122" s="1">
        <v>41966</v>
      </c>
      <c r="M122" t="s">
        <v>53</v>
      </c>
      <c r="Q122">
        <v>29.3</v>
      </c>
      <c r="R122" t="s">
        <v>367</v>
      </c>
      <c r="S122" t="s">
        <v>368</v>
      </c>
      <c r="T122">
        <v>550</v>
      </c>
      <c r="U122">
        <v>18.032786890000001</v>
      </c>
      <c r="V122">
        <v>1</v>
      </c>
      <c r="W122">
        <v>0</v>
      </c>
      <c r="AX122">
        <v>550</v>
      </c>
    </row>
    <row r="123" spans="1:50" x14ac:dyDescent="0.2">
      <c r="A123">
        <v>17</v>
      </c>
      <c r="B123">
        <v>1</v>
      </c>
      <c r="C123" t="s">
        <v>369</v>
      </c>
      <c r="E123" s="1">
        <v>42570</v>
      </c>
      <c r="F123" s="1">
        <v>42516</v>
      </c>
      <c r="G123" s="1">
        <v>42445</v>
      </c>
      <c r="H123" t="s">
        <v>50</v>
      </c>
      <c r="I123" t="s">
        <v>57</v>
      </c>
      <c r="J123" t="s">
        <v>52</v>
      </c>
      <c r="L123" s="1">
        <v>41966</v>
      </c>
      <c r="M123" t="s">
        <v>53</v>
      </c>
      <c r="Q123">
        <v>26.6</v>
      </c>
      <c r="R123" t="s">
        <v>370</v>
      </c>
      <c r="S123" t="s">
        <v>371</v>
      </c>
      <c r="T123">
        <v>550</v>
      </c>
      <c r="U123">
        <v>18.032786890000001</v>
      </c>
      <c r="V123">
        <v>1</v>
      </c>
      <c r="W123">
        <v>0</v>
      </c>
      <c r="AX123">
        <v>550</v>
      </c>
    </row>
    <row r="124" spans="1:50" x14ac:dyDescent="0.2">
      <c r="A124">
        <v>7</v>
      </c>
      <c r="C124" t="s">
        <v>372</v>
      </c>
      <c r="E124" s="1">
        <v>42566</v>
      </c>
      <c r="F124" s="1">
        <v>42516</v>
      </c>
      <c r="G124" s="1">
        <v>42445</v>
      </c>
      <c r="H124" t="s">
        <v>50</v>
      </c>
      <c r="I124" t="s">
        <v>51</v>
      </c>
      <c r="J124" t="s">
        <v>52</v>
      </c>
      <c r="L124" s="1">
        <v>41966</v>
      </c>
      <c r="M124" t="s">
        <v>53</v>
      </c>
      <c r="Q124">
        <v>25.8</v>
      </c>
      <c r="R124" t="s">
        <v>373</v>
      </c>
      <c r="S124" t="s">
        <v>53</v>
      </c>
      <c r="T124">
        <v>550</v>
      </c>
      <c r="U124">
        <v>18.032786890000001</v>
      </c>
      <c r="V124">
        <v>0</v>
      </c>
      <c r="W124">
        <v>0</v>
      </c>
      <c r="AX124">
        <v>550</v>
      </c>
    </row>
    <row r="125" spans="1:50" x14ac:dyDescent="0.2">
      <c r="A125">
        <v>11</v>
      </c>
      <c r="B125">
        <v>1</v>
      </c>
      <c r="C125" t="s">
        <v>374</v>
      </c>
      <c r="E125" s="1">
        <v>42572</v>
      </c>
      <c r="F125" s="1">
        <v>42516</v>
      </c>
      <c r="G125" s="1">
        <v>42445</v>
      </c>
      <c r="H125" t="s">
        <v>50</v>
      </c>
      <c r="I125" t="s">
        <v>51</v>
      </c>
      <c r="J125" t="s">
        <v>52</v>
      </c>
      <c r="L125" s="1">
        <v>41966</v>
      </c>
      <c r="M125" t="s">
        <v>53</v>
      </c>
      <c r="Q125">
        <v>25.9</v>
      </c>
      <c r="R125" t="s">
        <v>375</v>
      </c>
      <c r="S125" t="s">
        <v>376</v>
      </c>
      <c r="T125">
        <v>550</v>
      </c>
      <c r="U125">
        <v>18.032786890000001</v>
      </c>
      <c r="V125">
        <v>1</v>
      </c>
      <c r="W125">
        <v>0</v>
      </c>
      <c r="AX125">
        <v>550</v>
      </c>
    </row>
    <row r="126" spans="1:50" x14ac:dyDescent="0.2">
      <c r="A126">
        <v>10</v>
      </c>
      <c r="B126">
        <v>1</v>
      </c>
      <c r="C126" t="s">
        <v>377</v>
      </c>
      <c r="E126" s="1">
        <v>42571</v>
      </c>
      <c r="F126" s="1">
        <v>42516</v>
      </c>
      <c r="G126" s="1">
        <v>42445</v>
      </c>
      <c r="H126" t="s">
        <v>50</v>
      </c>
      <c r="I126" t="s">
        <v>51</v>
      </c>
      <c r="J126" t="s">
        <v>52</v>
      </c>
      <c r="L126" s="1">
        <v>41966</v>
      </c>
      <c r="M126" t="s">
        <v>53</v>
      </c>
      <c r="Q126">
        <v>27</v>
      </c>
      <c r="R126" t="s">
        <v>378</v>
      </c>
      <c r="S126" t="s">
        <v>379</v>
      </c>
      <c r="T126">
        <v>550</v>
      </c>
      <c r="U126">
        <v>18.032786890000001</v>
      </c>
      <c r="V126">
        <v>1</v>
      </c>
      <c r="W126">
        <v>0</v>
      </c>
      <c r="AX126">
        <v>550</v>
      </c>
    </row>
    <row r="127" spans="1:50" x14ac:dyDescent="0.2">
      <c r="A127">
        <v>8</v>
      </c>
      <c r="C127" t="s">
        <v>380</v>
      </c>
      <c r="E127" s="1">
        <v>42567</v>
      </c>
      <c r="F127" s="1">
        <v>42516</v>
      </c>
      <c r="G127" s="1">
        <v>42445</v>
      </c>
      <c r="H127" t="s">
        <v>50</v>
      </c>
      <c r="I127" t="s">
        <v>51</v>
      </c>
      <c r="J127" t="s">
        <v>52</v>
      </c>
      <c r="L127" s="1">
        <v>41966</v>
      </c>
      <c r="M127" t="s">
        <v>53</v>
      </c>
      <c r="Q127">
        <v>25.6</v>
      </c>
      <c r="R127" t="s">
        <v>381</v>
      </c>
      <c r="S127" t="s">
        <v>53</v>
      </c>
      <c r="T127">
        <v>550</v>
      </c>
      <c r="U127">
        <v>18.032786890000001</v>
      </c>
      <c r="V127">
        <v>1</v>
      </c>
      <c r="W127">
        <v>0</v>
      </c>
      <c r="AX127">
        <v>550</v>
      </c>
    </row>
    <row r="128" spans="1:50" x14ac:dyDescent="0.2">
      <c r="A128">
        <v>55</v>
      </c>
      <c r="B128">
        <v>1</v>
      </c>
      <c r="C128" t="s">
        <v>382</v>
      </c>
      <c r="E128" s="1">
        <v>42570</v>
      </c>
      <c r="F128" s="1">
        <v>42514</v>
      </c>
      <c r="G128" s="1">
        <v>42445</v>
      </c>
      <c r="H128" t="s">
        <v>82</v>
      </c>
      <c r="I128" t="s">
        <v>57</v>
      </c>
      <c r="J128" t="s">
        <v>52</v>
      </c>
      <c r="L128" s="1">
        <v>41893</v>
      </c>
      <c r="M128" t="s">
        <v>53</v>
      </c>
      <c r="Q128">
        <v>32.200000000000003</v>
      </c>
      <c r="R128" t="s">
        <v>383</v>
      </c>
      <c r="S128" t="s">
        <v>384</v>
      </c>
      <c r="T128">
        <v>621</v>
      </c>
      <c r="U128">
        <v>20.360655739999999</v>
      </c>
      <c r="V128">
        <v>1</v>
      </c>
      <c r="W128">
        <v>0</v>
      </c>
      <c r="AX128">
        <v>621</v>
      </c>
    </row>
    <row r="129" spans="1:50" x14ac:dyDescent="0.2">
      <c r="A129">
        <v>124</v>
      </c>
      <c r="B129">
        <v>1</v>
      </c>
      <c r="C129" t="s">
        <v>385</v>
      </c>
      <c r="D129" s="1">
        <v>42586</v>
      </c>
      <c r="F129" s="1">
        <v>42586</v>
      </c>
      <c r="H129" t="s">
        <v>96</v>
      </c>
      <c r="I129" t="s">
        <v>51</v>
      </c>
      <c r="J129" t="s">
        <v>97</v>
      </c>
      <c r="K129">
        <v>25.8</v>
      </c>
      <c r="L129" s="1">
        <v>42194</v>
      </c>
      <c r="M129" t="s">
        <v>386</v>
      </c>
      <c r="N129">
        <v>10</v>
      </c>
      <c r="O129">
        <v>8</v>
      </c>
      <c r="P129">
        <v>9</v>
      </c>
      <c r="Q129">
        <v>25.8</v>
      </c>
      <c r="R129" t="s">
        <v>387</v>
      </c>
      <c r="S129">
        <v>0</v>
      </c>
      <c r="T129">
        <v>392</v>
      </c>
      <c r="U129">
        <v>12.85245902</v>
      </c>
      <c r="V129">
        <v>0</v>
      </c>
      <c r="W129">
        <v>0</v>
      </c>
      <c r="AG129" t="s">
        <v>388</v>
      </c>
      <c r="AL129">
        <v>4</v>
      </c>
      <c r="AM129">
        <v>2</v>
      </c>
      <c r="AN129">
        <v>5</v>
      </c>
      <c r="AO129">
        <v>1.5</v>
      </c>
      <c r="AP129">
        <v>8</v>
      </c>
      <c r="AQ129">
        <v>2</v>
      </c>
      <c r="AR129">
        <v>9</v>
      </c>
      <c r="AS129">
        <v>1.5</v>
      </c>
      <c r="AT129">
        <v>2</v>
      </c>
      <c r="AU129">
        <v>1</v>
      </c>
      <c r="AV129">
        <v>7</v>
      </c>
      <c r="AX129">
        <v>392</v>
      </c>
    </row>
    <row r="130" spans="1:50" x14ac:dyDescent="0.2">
      <c r="A130">
        <v>125</v>
      </c>
      <c r="B130">
        <v>1</v>
      </c>
      <c r="C130" t="s">
        <v>389</v>
      </c>
      <c r="D130" s="1">
        <v>42586</v>
      </c>
      <c r="F130" s="1">
        <v>42586</v>
      </c>
      <c r="H130" t="s">
        <v>96</v>
      </c>
      <c r="I130" t="s">
        <v>51</v>
      </c>
      <c r="J130" t="s">
        <v>97</v>
      </c>
      <c r="K130">
        <v>26.4</v>
      </c>
      <c r="L130" s="1">
        <v>42194</v>
      </c>
      <c r="M130" t="s">
        <v>390</v>
      </c>
      <c r="N130">
        <v>33</v>
      </c>
      <c r="O130">
        <v>45</v>
      </c>
      <c r="P130">
        <v>44</v>
      </c>
      <c r="Q130">
        <v>26.4</v>
      </c>
      <c r="R130" t="s">
        <v>391</v>
      </c>
      <c r="S130">
        <v>0</v>
      </c>
      <c r="T130">
        <v>392</v>
      </c>
      <c r="U130">
        <v>12.85245902</v>
      </c>
      <c r="V130">
        <v>0</v>
      </c>
      <c r="W130">
        <v>0</v>
      </c>
      <c r="AG130" t="s">
        <v>388</v>
      </c>
      <c r="AL130">
        <v>43</v>
      </c>
      <c r="AM130">
        <v>-1</v>
      </c>
      <c r="AN130">
        <v>42</v>
      </c>
      <c r="AO130">
        <v>-1.5</v>
      </c>
      <c r="AP130">
        <v>45</v>
      </c>
      <c r="AQ130">
        <v>-1</v>
      </c>
      <c r="AR130">
        <v>44</v>
      </c>
      <c r="AS130">
        <v>-1.5</v>
      </c>
      <c r="AT130">
        <v>46</v>
      </c>
      <c r="AU130">
        <v>39</v>
      </c>
      <c r="AV130">
        <v>40</v>
      </c>
      <c r="AX130">
        <v>392</v>
      </c>
    </row>
    <row r="131" spans="1:50" x14ac:dyDescent="0.2">
      <c r="A131">
        <v>127</v>
      </c>
      <c r="B131">
        <v>1</v>
      </c>
      <c r="C131" t="s">
        <v>392</v>
      </c>
      <c r="D131" s="1">
        <v>42586</v>
      </c>
      <c r="F131" s="1">
        <v>42586</v>
      </c>
      <c r="H131" t="s">
        <v>96</v>
      </c>
      <c r="I131" t="s">
        <v>51</v>
      </c>
      <c r="J131" t="s">
        <v>97</v>
      </c>
      <c r="K131">
        <v>26</v>
      </c>
      <c r="L131" s="1">
        <v>42194</v>
      </c>
      <c r="M131" t="s">
        <v>393</v>
      </c>
      <c r="N131">
        <v>53</v>
      </c>
      <c r="O131">
        <v>56</v>
      </c>
      <c r="P131">
        <v>57</v>
      </c>
      <c r="Q131">
        <v>26</v>
      </c>
      <c r="R131" t="s">
        <v>394</v>
      </c>
      <c r="S131">
        <v>0</v>
      </c>
      <c r="T131">
        <v>392</v>
      </c>
      <c r="U131">
        <v>12.85245902</v>
      </c>
      <c r="V131">
        <v>0</v>
      </c>
      <c r="W131">
        <v>0</v>
      </c>
      <c r="AG131" t="s">
        <v>388</v>
      </c>
      <c r="AL131">
        <v>54</v>
      </c>
      <c r="AM131">
        <v>-1</v>
      </c>
      <c r="AN131">
        <v>55</v>
      </c>
      <c r="AO131">
        <v>-1.5</v>
      </c>
      <c r="AP131">
        <v>56</v>
      </c>
      <c r="AQ131">
        <v>-1</v>
      </c>
      <c r="AR131">
        <v>57</v>
      </c>
      <c r="AS131">
        <v>-1.5</v>
      </c>
      <c r="AT131">
        <v>50</v>
      </c>
      <c r="AU131">
        <v>59</v>
      </c>
      <c r="AV131">
        <v>58</v>
      </c>
      <c r="AX131">
        <v>392</v>
      </c>
    </row>
    <row r="132" spans="1:50" x14ac:dyDescent="0.2">
      <c r="A132">
        <v>128</v>
      </c>
      <c r="B132">
        <v>1</v>
      </c>
      <c r="C132" t="s">
        <v>395</v>
      </c>
      <c r="D132" s="1">
        <v>42586</v>
      </c>
      <c r="F132" s="1">
        <v>42586</v>
      </c>
      <c r="H132" t="s">
        <v>96</v>
      </c>
      <c r="I132" t="s">
        <v>51</v>
      </c>
      <c r="J132" t="s">
        <v>97</v>
      </c>
      <c r="K132">
        <v>26.2</v>
      </c>
      <c r="L132" s="1">
        <v>42194</v>
      </c>
      <c r="M132" t="s">
        <v>396</v>
      </c>
      <c r="N132">
        <v>10</v>
      </c>
      <c r="O132">
        <v>8</v>
      </c>
      <c r="P132">
        <v>9</v>
      </c>
      <c r="Q132">
        <v>26.2</v>
      </c>
      <c r="R132" t="s">
        <v>397</v>
      </c>
      <c r="S132">
        <v>0</v>
      </c>
      <c r="T132">
        <v>392</v>
      </c>
      <c r="U132">
        <v>12.85245902</v>
      </c>
      <c r="V132">
        <v>0</v>
      </c>
      <c r="W132">
        <v>0</v>
      </c>
      <c r="AG132" t="s">
        <v>398</v>
      </c>
      <c r="AL132">
        <v>4</v>
      </c>
      <c r="AM132">
        <v>0.5</v>
      </c>
      <c r="AN132">
        <v>5</v>
      </c>
      <c r="AO132">
        <v>0</v>
      </c>
      <c r="AP132">
        <v>8</v>
      </c>
      <c r="AQ132">
        <v>0.5</v>
      </c>
      <c r="AR132">
        <v>9</v>
      </c>
      <c r="AS132">
        <v>0</v>
      </c>
      <c r="AT132">
        <v>3</v>
      </c>
      <c r="AU132">
        <v>6</v>
      </c>
      <c r="AV132">
        <v>7</v>
      </c>
      <c r="AX132">
        <v>392</v>
      </c>
    </row>
    <row r="133" spans="1:50" x14ac:dyDescent="0.2">
      <c r="A133">
        <v>120</v>
      </c>
      <c r="B133">
        <v>1</v>
      </c>
      <c r="C133" t="s">
        <v>399</v>
      </c>
      <c r="D133" s="1">
        <v>42656</v>
      </c>
      <c r="F133" s="1">
        <v>42656</v>
      </c>
      <c r="H133" t="s">
        <v>96</v>
      </c>
      <c r="I133" t="s">
        <v>51</v>
      </c>
      <c r="J133" t="s">
        <v>97</v>
      </c>
      <c r="K133">
        <v>23.3</v>
      </c>
      <c r="L133" s="1">
        <v>42282</v>
      </c>
      <c r="M133" t="s">
        <v>400</v>
      </c>
      <c r="N133">
        <v>32</v>
      </c>
      <c r="O133">
        <v>33</v>
      </c>
      <c r="P133">
        <v>34</v>
      </c>
      <c r="Q133">
        <v>23.3</v>
      </c>
      <c r="R133" t="s">
        <v>401</v>
      </c>
      <c r="S133">
        <v>0</v>
      </c>
      <c r="T133">
        <v>374</v>
      </c>
      <c r="U133">
        <v>12.262295079999999</v>
      </c>
      <c r="V133">
        <v>0</v>
      </c>
      <c r="W133">
        <v>0</v>
      </c>
      <c r="AG133" t="s">
        <v>402</v>
      </c>
      <c r="AL133">
        <v>26</v>
      </c>
      <c r="AM133">
        <v>0</v>
      </c>
      <c r="AN133">
        <v>27</v>
      </c>
      <c r="AO133">
        <v>-0.5</v>
      </c>
      <c r="AP133">
        <v>33</v>
      </c>
      <c r="AQ133">
        <v>0</v>
      </c>
      <c r="AR133">
        <v>34</v>
      </c>
      <c r="AS133">
        <v>-0.5</v>
      </c>
      <c r="AT133">
        <v>29</v>
      </c>
      <c r="AU133">
        <v>25</v>
      </c>
      <c r="AV133">
        <v>30</v>
      </c>
      <c r="AX133">
        <v>374</v>
      </c>
    </row>
    <row r="134" spans="1:50" x14ac:dyDescent="0.2">
      <c r="A134">
        <v>119</v>
      </c>
      <c r="B134">
        <v>1</v>
      </c>
      <c r="C134" t="s">
        <v>403</v>
      </c>
      <c r="D134" s="1">
        <v>42656</v>
      </c>
      <c r="F134" s="1">
        <v>42656</v>
      </c>
      <c r="H134" t="s">
        <v>96</v>
      </c>
      <c r="I134" t="s">
        <v>51</v>
      </c>
      <c r="J134" t="s">
        <v>97</v>
      </c>
      <c r="K134">
        <v>23.6</v>
      </c>
      <c r="L134" s="1">
        <v>42282</v>
      </c>
      <c r="M134" t="s">
        <v>404</v>
      </c>
      <c r="N134">
        <v>2</v>
      </c>
      <c r="O134">
        <v>5</v>
      </c>
      <c r="P134">
        <v>6</v>
      </c>
      <c r="Q134">
        <v>23.6</v>
      </c>
      <c r="R134" t="s">
        <v>405</v>
      </c>
      <c r="S134">
        <v>0</v>
      </c>
      <c r="T134">
        <v>374</v>
      </c>
      <c r="U134">
        <v>12.262295079999999</v>
      </c>
      <c r="V134">
        <v>0</v>
      </c>
      <c r="W134">
        <v>0</v>
      </c>
      <c r="AG134" t="s">
        <v>402</v>
      </c>
      <c r="AL134">
        <v>3</v>
      </c>
      <c r="AM134">
        <v>0</v>
      </c>
      <c r="AN134">
        <v>4</v>
      </c>
      <c r="AO134">
        <v>-0.5</v>
      </c>
      <c r="AP134">
        <v>5</v>
      </c>
      <c r="AQ134">
        <v>0</v>
      </c>
      <c r="AR134">
        <v>6</v>
      </c>
      <c r="AS134">
        <v>-0.5</v>
      </c>
      <c r="AT134">
        <v>10</v>
      </c>
      <c r="AU134">
        <v>7</v>
      </c>
      <c r="AV134">
        <v>8</v>
      </c>
      <c r="AX134">
        <v>374</v>
      </c>
    </row>
    <row r="135" spans="1:50" x14ac:dyDescent="0.2">
      <c r="A135">
        <v>121</v>
      </c>
      <c r="B135">
        <v>1</v>
      </c>
      <c r="C135" t="s">
        <v>406</v>
      </c>
      <c r="D135" s="1">
        <v>42656</v>
      </c>
      <c r="F135" s="1">
        <v>42656</v>
      </c>
      <c r="H135" t="s">
        <v>96</v>
      </c>
      <c r="I135" t="s">
        <v>51</v>
      </c>
      <c r="J135" t="s">
        <v>97</v>
      </c>
      <c r="K135">
        <v>24.9</v>
      </c>
      <c r="L135" s="1">
        <v>42282</v>
      </c>
      <c r="M135" t="s">
        <v>407</v>
      </c>
      <c r="N135">
        <v>43</v>
      </c>
      <c r="O135">
        <v>48</v>
      </c>
      <c r="P135">
        <v>49</v>
      </c>
      <c r="Q135">
        <v>24.9</v>
      </c>
      <c r="R135" t="s">
        <v>408</v>
      </c>
      <c r="S135">
        <v>0</v>
      </c>
      <c r="T135">
        <v>374</v>
      </c>
      <c r="U135">
        <v>12.262295079999999</v>
      </c>
      <c r="V135">
        <v>0</v>
      </c>
      <c r="W135">
        <v>0</v>
      </c>
      <c r="AG135" t="s">
        <v>402</v>
      </c>
      <c r="AL135">
        <v>46</v>
      </c>
      <c r="AM135">
        <v>0</v>
      </c>
      <c r="AN135">
        <v>47</v>
      </c>
      <c r="AO135">
        <v>-0.5</v>
      </c>
      <c r="AP135">
        <v>48</v>
      </c>
      <c r="AQ135">
        <v>0</v>
      </c>
      <c r="AR135">
        <v>49</v>
      </c>
      <c r="AS135">
        <v>-0.5</v>
      </c>
      <c r="AT135">
        <v>37</v>
      </c>
      <c r="AU135">
        <v>44</v>
      </c>
      <c r="AV135">
        <v>51</v>
      </c>
      <c r="AX135">
        <v>374</v>
      </c>
    </row>
    <row r="136" spans="1:50" x14ac:dyDescent="0.2">
      <c r="A136">
        <v>122</v>
      </c>
      <c r="B136">
        <v>1</v>
      </c>
      <c r="C136" t="s">
        <v>409</v>
      </c>
      <c r="D136" s="1">
        <v>42656</v>
      </c>
      <c r="F136" s="1">
        <v>42656</v>
      </c>
      <c r="H136" t="s">
        <v>96</v>
      </c>
      <c r="I136" t="s">
        <v>51</v>
      </c>
      <c r="J136" t="s">
        <v>97</v>
      </c>
      <c r="K136">
        <v>25.6</v>
      </c>
      <c r="L136" s="1">
        <v>42282</v>
      </c>
      <c r="M136" t="s">
        <v>410</v>
      </c>
      <c r="N136">
        <v>57</v>
      </c>
      <c r="O136">
        <v>62</v>
      </c>
      <c r="P136">
        <v>63</v>
      </c>
      <c r="Q136">
        <v>25.6</v>
      </c>
      <c r="R136" t="s">
        <v>411</v>
      </c>
      <c r="S136">
        <v>0</v>
      </c>
      <c r="T136">
        <v>374</v>
      </c>
      <c r="U136">
        <v>12.262295079999999</v>
      </c>
      <c r="V136">
        <v>0</v>
      </c>
      <c r="W136">
        <v>0</v>
      </c>
      <c r="AG136" t="s">
        <v>402</v>
      </c>
      <c r="AL136">
        <v>60</v>
      </c>
      <c r="AM136">
        <v>0</v>
      </c>
      <c r="AN136">
        <v>61</v>
      </c>
      <c r="AO136">
        <v>-0.5</v>
      </c>
      <c r="AP136">
        <v>62</v>
      </c>
      <c r="AQ136">
        <v>0</v>
      </c>
      <c r="AR136">
        <v>63</v>
      </c>
      <c r="AS136">
        <v>-0.5</v>
      </c>
      <c r="AT136">
        <v>55</v>
      </c>
      <c r="AU136">
        <v>58</v>
      </c>
      <c r="AV136">
        <v>59</v>
      </c>
      <c r="AX136">
        <v>374</v>
      </c>
    </row>
    <row r="137" spans="1:50" x14ac:dyDescent="0.2">
      <c r="A137">
        <v>123</v>
      </c>
      <c r="B137">
        <v>1</v>
      </c>
      <c r="C137" t="s">
        <v>412</v>
      </c>
      <c r="D137" s="1">
        <v>42656</v>
      </c>
      <c r="F137" s="1">
        <v>42656</v>
      </c>
      <c r="H137" t="s">
        <v>96</v>
      </c>
      <c r="I137" t="s">
        <v>51</v>
      </c>
      <c r="J137" t="s">
        <v>97</v>
      </c>
      <c r="K137">
        <v>26</v>
      </c>
      <c r="L137" s="1">
        <v>42282</v>
      </c>
      <c r="M137" t="s">
        <v>413</v>
      </c>
      <c r="N137">
        <v>68</v>
      </c>
      <c r="O137">
        <v>74</v>
      </c>
      <c r="P137">
        <v>75</v>
      </c>
      <c r="Q137">
        <v>26</v>
      </c>
      <c r="R137" t="s">
        <v>414</v>
      </c>
      <c r="S137">
        <v>0</v>
      </c>
      <c r="T137">
        <v>374</v>
      </c>
      <c r="U137">
        <v>12.262295079999999</v>
      </c>
      <c r="V137">
        <v>0</v>
      </c>
      <c r="W137">
        <v>0</v>
      </c>
      <c r="AG137" t="s">
        <v>402</v>
      </c>
      <c r="AL137">
        <v>72</v>
      </c>
      <c r="AM137">
        <v>0</v>
      </c>
      <c r="AN137">
        <v>73</v>
      </c>
      <c r="AO137">
        <v>-0.5</v>
      </c>
      <c r="AP137">
        <v>74</v>
      </c>
      <c r="AQ137">
        <v>0</v>
      </c>
      <c r="AR137">
        <v>75</v>
      </c>
      <c r="AS137">
        <v>-0.5</v>
      </c>
      <c r="AT137">
        <v>66</v>
      </c>
      <c r="AU137">
        <v>70</v>
      </c>
      <c r="AV137">
        <v>71</v>
      </c>
      <c r="AX137">
        <v>374</v>
      </c>
    </row>
    <row r="138" spans="1:50" x14ac:dyDescent="0.2">
      <c r="A138">
        <v>131</v>
      </c>
      <c r="C138" t="s">
        <v>415</v>
      </c>
      <c r="F138" s="1">
        <v>42878</v>
      </c>
      <c r="H138" t="s">
        <v>103</v>
      </c>
      <c r="I138" t="s">
        <v>57</v>
      </c>
      <c r="L138" s="1">
        <v>42349</v>
      </c>
      <c r="M138" t="s">
        <v>53</v>
      </c>
      <c r="Q138" t="s">
        <v>53</v>
      </c>
      <c r="R138" t="s">
        <v>416</v>
      </c>
      <c r="S138" t="s">
        <v>417</v>
      </c>
      <c r="T138">
        <v>529</v>
      </c>
      <c r="U138">
        <v>17.3442623</v>
      </c>
      <c r="V138">
        <v>0</v>
      </c>
      <c r="W138">
        <v>0</v>
      </c>
      <c r="AX138">
        <v>-43811</v>
      </c>
    </row>
    <row r="139" spans="1:50" x14ac:dyDescent="0.2">
      <c r="A139">
        <v>145</v>
      </c>
      <c r="B139">
        <v>1</v>
      </c>
      <c r="C139" t="s">
        <v>418</v>
      </c>
      <c r="F139" s="1">
        <v>42748</v>
      </c>
      <c r="G139" s="1">
        <v>42668</v>
      </c>
      <c r="H139" t="s">
        <v>112</v>
      </c>
      <c r="I139" t="s">
        <v>51</v>
      </c>
      <c r="J139" t="s">
        <v>52</v>
      </c>
      <c r="L139" s="1">
        <v>42122</v>
      </c>
      <c r="M139" t="s">
        <v>53</v>
      </c>
      <c r="Q139">
        <v>28.4</v>
      </c>
      <c r="R139" t="s">
        <v>419</v>
      </c>
      <c r="S139" t="s">
        <v>420</v>
      </c>
      <c r="T139">
        <v>626</v>
      </c>
      <c r="U139">
        <v>20.524590159999999</v>
      </c>
      <c r="V139">
        <v>0</v>
      </c>
      <c r="W139">
        <v>0</v>
      </c>
      <c r="AX139">
        <v>-43584</v>
      </c>
    </row>
    <row r="140" spans="1:50" x14ac:dyDescent="0.2">
      <c r="A140">
        <v>144</v>
      </c>
      <c r="B140">
        <v>1</v>
      </c>
      <c r="C140" t="s">
        <v>421</v>
      </c>
      <c r="F140" s="1">
        <v>42748</v>
      </c>
      <c r="G140" s="1">
        <v>42668</v>
      </c>
      <c r="H140" t="s">
        <v>112</v>
      </c>
      <c r="I140" t="s">
        <v>51</v>
      </c>
      <c r="J140" t="s">
        <v>52</v>
      </c>
      <c r="L140" s="1">
        <v>42227</v>
      </c>
      <c r="M140" t="s">
        <v>53</v>
      </c>
      <c r="Q140">
        <v>31</v>
      </c>
      <c r="R140" t="s">
        <v>422</v>
      </c>
      <c r="S140" t="s">
        <v>423</v>
      </c>
      <c r="T140">
        <v>521</v>
      </c>
      <c r="U140">
        <v>17.081967209999998</v>
      </c>
      <c r="V140">
        <v>0</v>
      </c>
      <c r="W140">
        <v>0</v>
      </c>
      <c r="AX140">
        <v>-43689</v>
      </c>
    </row>
    <row r="141" spans="1:50" x14ac:dyDescent="0.2">
      <c r="A141">
        <v>143</v>
      </c>
      <c r="B141">
        <v>1</v>
      </c>
      <c r="C141" t="s">
        <v>424</v>
      </c>
      <c r="F141" s="1">
        <v>42748</v>
      </c>
      <c r="G141" s="1">
        <v>42668</v>
      </c>
      <c r="H141" t="s">
        <v>112</v>
      </c>
      <c r="I141" t="s">
        <v>57</v>
      </c>
      <c r="J141" t="s">
        <v>52</v>
      </c>
      <c r="L141" s="1">
        <v>42337</v>
      </c>
      <c r="M141" t="s">
        <v>53</v>
      </c>
      <c r="Q141">
        <v>31.8</v>
      </c>
      <c r="R141" t="s">
        <v>425</v>
      </c>
      <c r="S141" t="s">
        <v>426</v>
      </c>
      <c r="T141">
        <v>411</v>
      </c>
      <c r="U141">
        <v>13.475409839999999</v>
      </c>
      <c r="V141">
        <v>0</v>
      </c>
      <c r="W141">
        <v>0</v>
      </c>
      <c r="AX141">
        <v>-43799</v>
      </c>
    </row>
    <row r="142" spans="1:50" x14ac:dyDescent="0.2">
      <c r="A142">
        <v>146</v>
      </c>
      <c r="B142">
        <v>1</v>
      </c>
      <c r="C142" t="s">
        <v>427</v>
      </c>
      <c r="F142" s="1">
        <v>42748</v>
      </c>
      <c r="G142" s="1">
        <v>42668</v>
      </c>
      <c r="H142" t="s">
        <v>112</v>
      </c>
      <c r="I142" t="s">
        <v>57</v>
      </c>
      <c r="J142" t="s">
        <v>52</v>
      </c>
      <c r="L142" s="1">
        <v>42122</v>
      </c>
      <c r="M142" t="s">
        <v>53</v>
      </c>
      <c r="Q142">
        <v>28</v>
      </c>
      <c r="R142" t="s">
        <v>428</v>
      </c>
      <c r="S142" t="s">
        <v>429</v>
      </c>
      <c r="T142">
        <v>626</v>
      </c>
      <c r="U142">
        <v>20.524590159999999</v>
      </c>
      <c r="V142">
        <v>0</v>
      </c>
      <c r="W142">
        <v>0</v>
      </c>
      <c r="AX142">
        <v>-43584</v>
      </c>
    </row>
    <row r="143" spans="1:50" x14ac:dyDescent="0.2">
      <c r="A143">
        <v>148</v>
      </c>
      <c r="B143">
        <v>1</v>
      </c>
      <c r="C143" t="s">
        <v>430</v>
      </c>
      <c r="F143" s="1">
        <v>42794</v>
      </c>
      <c r="G143" s="1">
        <v>42752</v>
      </c>
      <c r="H143" t="s">
        <v>112</v>
      </c>
      <c r="I143" t="s">
        <v>57</v>
      </c>
      <c r="J143" t="s">
        <v>62</v>
      </c>
      <c r="L143" s="1">
        <v>42383</v>
      </c>
      <c r="M143" t="s">
        <v>53</v>
      </c>
      <c r="Q143">
        <v>36.4</v>
      </c>
      <c r="R143" t="s">
        <v>431</v>
      </c>
      <c r="S143" t="s">
        <v>432</v>
      </c>
      <c r="T143">
        <v>411</v>
      </c>
      <c r="U143">
        <v>13.475409839999999</v>
      </c>
      <c r="V143">
        <v>0</v>
      </c>
      <c r="W143">
        <v>1</v>
      </c>
      <c r="AX143">
        <v>411</v>
      </c>
    </row>
    <row r="144" spans="1:50" x14ac:dyDescent="0.2">
      <c r="A144">
        <v>149</v>
      </c>
      <c r="B144">
        <v>1</v>
      </c>
      <c r="C144" t="s">
        <v>433</v>
      </c>
      <c r="F144" s="1">
        <v>42794</v>
      </c>
      <c r="G144" s="1">
        <v>42752</v>
      </c>
      <c r="H144" t="s">
        <v>112</v>
      </c>
      <c r="I144" t="s">
        <v>57</v>
      </c>
      <c r="J144" t="s">
        <v>62</v>
      </c>
      <c r="L144" s="1">
        <v>42383</v>
      </c>
      <c r="M144" t="s">
        <v>53</v>
      </c>
      <c r="Q144">
        <v>35.4</v>
      </c>
      <c r="R144" t="s">
        <v>434</v>
      </c>
      <c r="S144" t="s">
        <v>435</v>
      </c>
      <c r="T144">
        <v>411</v>
      </c>
      <c r="U144">
        <v>13.475409839999999</v>
      </c>
      <c r="V144">
        <v>0</v>
      </c>
      <c r="W144">
        <v>1</v>
      </c>
      <c r="AX144">
        <v>411</v>
      </c>
    </row>
    <row r="145" spans="1:50" x14ac:dyDescent="0.2">
      <c r="A145">
        <v>147</v>
      </c>
      <c r="B145">
        <v>1</v>
      </c>
      <c r="C145" t="s">
        <v>436</v>
      </c>
      <c r="F145" s="1">
        <v>42794</v>
      </c>
      <c r="G145" s="1">
        <v>42752</v>
      </c>
      <c r="H145" t="s">
        <v>112</v>
      </c>
      <c r="I145" t="s">
        <v>57</v>
      </c>
      <c r="J145" t="s">
        <v>62</v>
      </c>
      <c r="L145" s="1">
        <v>42389</v>
      </c>
      <c r="M145" t="s">
        <v>53</v>
      </c>
      <c r="Q145">
        <v>46.8</v>
      </c>
      <c r="R145" t="s">
        <v>437</v>
      </c>
      <c r="S145" t="s">
        <v>438</v>
      </c>
      <c r="T145">
        <v>405</v>
      </c>
      <c r="U145">
        <v>13.278688519999999</v>
      </c>
      <c r="V145">
        <v>0</v>
      </c>
      <c r="W145">
        <v>1</v>
      </c>
      <c r="AX145">
        <v>405</v>
      </c>
    </row>
    <row r="146" spans="1:50" x14ac:dyDescent="0.2">
      <c r="A146">
        <v>154</v>
      </c>
      <c r="B146">
        <v>1</v>
      </c>
      <c r="C146" t="s">
        <v>439</v>
      </c>
      <c r="F146" s="1">
        <v>42794</v>
      </c>
      <c r="G146" s="1">
        <v>42752</v>
      </c>
      <c r="H146" t="s">
        <v>112</v>
      </c>
      <c r="I146" t="s">
        <v>51</v>
      </c>
      <c r="J146" t="s">
        <v>62</v>
      </c>
      <c r="L146" s="1">
        <v>42362</v>
      </c>
      <c r="M146" t="s">
        <v>53</v>
      </c>
      <c r="Q146">
        <v>41.2</v>
      </c>
      <c r="R146" t="s">
        <v>440</v>
      </c>
      <c r="S146" t="s">
        <v>441</v>
      </c>
      <c r="T146">
        <v>432</v>
      </c>
      <c r="U146">
        <v>14.163934429999999</v>
      </c>
      <c r="V146">
        <v>0</v>
      </c>
      <c r="W146">
        <v>1</v>
      </c>
      <c r="AX146">
        <v>432</v>
      </c>
    </row>
    <row r="147" spans="1:50" x14ac:dyDescent="0.2">
      <c r="A147">
        <v>153</v>
      </c>
      <c r="B147">
        <v>1</v>
      </c>
      <c r="C147" t="s">
        <v>442</v>
      </c>
      <c r="F147" s="1">
        <v>42794</v>
      </c>
      <c r="G147" s="1">
        <v>42752</v>
      </c>
      <c r="H147" t="s">
        <v>112</v>
      </c>
      <c r="I147" t="s">
        <v>51</v>
      </c>
      <c r="J147" t="s">
        <v>62</v>
      </c>
      <c r="L147" s="1">
        <v>42362</v>
      </c>
      <c r="M147" t="s">
        <v>53</v>
      </c>
      <c r="Q147">
        <v>34.5</v>
      </c>
      <c r="R147" t="s">
        <v>443</v>
      </c>
      <c r="S147" t="s">
        <v>444</v>
      </c>
      <c r="T147">
        <v>432</v>
      </c>
      <c r="U147">
        <v>14.163934429999999</v>
      </c>
      <c r="V147">
        <v>0</v>
      </c>
      <c r="W147">
        <v>1</v>
      </c>
      <c r="AX147">
        <v>432</v>
      </c>
    </row>
    <row r="148" spans="1:50" x14ac:dyDescent="0.2">
      <c r="A148">
        <v>140</v>
      </c>
      <c r="C148" t="s">
        <v>445</v>
      </c>
      <c r="F148" s="1">
        <v>42794</v>
      </c>
      <c r="G148" s="1">
        <v>42752</v>
      </c>
      <c r="H148" t="s">
        <v>103</v>
      </c>
      <c r="I148" t="s">
        <v>51</v>
      </c>
      <c r="J148" t="s">
        <v>62</v>
      </c>
      <c r="L148" s="1">
        <v>42327</v>
      </c>
      <c r="M148" t="s">
        <v>53</v>
      </c>
      <c r="Q148">
        <v>44.1</v>
      </c>
      <c r="R148" t="s">
        <v>446</v>
      </c>
      <c r="S148" t="s">
        <v>447</v>
      </c>
      <c r="T148">
        <v>467</v>
      </c>
      <c r="U148">
        <v>15.31147541</v>
      </c>
      <c r="V148">
        <v>0</v>
      </c>
      <c r="W148">
        <v>1</v>
      </c>
      <c r="AX148">
        <v>467</v>
      </c>
    </row>
    <row r="149" spans="1:50" x14ac:dyDescent="0.2">
      <c r="A149">
        <v>139</v>
      </c>
      <c r="C149" t="s">
        <v>448</v>
      </c>
      <c r="F149" s="1">
        <v>42794</v>
      </c>
      <c r="G149" s="1">
        <v>42752</v>
      </c>
      <c r="H149" t="s">
        <v>103</v>
      </c>
      <c r="I149" t="s">
        <v>51</v>
      </c>
      <c r="J149" t="s">
        <v>62</v>
      </c>
      <c r="L149" s="1">
        <v>42346</v>
      </c>
      <c r="M149" t="s">
        <v>53</v>
      </c>
      <c r="Q149">
        <v>36.6</v>
      </c>
      <c r="R149" t="s">
        <v>449</v>
      </c>
      <c r="S149" t="s">
        <v>53</v>
      </c>
      <c r="T149">
        <v>448</v>
      </c>
      <c r="U149">
        <v>14.68852459</v>
      </c>
      <c r="V149">
        <v>0</v>
      </c>
      <c r="W149">
        <v>0</v>
      </c>
      <c r="AX149">
        <v>448</v>
      </c>
    </row>
    <row r="150" spans="1:50" x14ac:dyDescent="0.2">
      <c r="A150">
        <v>132</v>
      </c>
      <c r="C150" t="s">
        <v>450</v>
      </c>
      <c r="F150" s="1">
        <v>42794</v>
      </c>
      <c r="G150" s="1">
        <v>42752</v>
      </c>
      <c r="H150" t="s">
        <v>103</v>
      </c>
      <c r="I150" t="s">
        <v>57</v>
      </c>
      <c r="J150" t="s">
        <v>62</v>
      </c>
      <c r="L150" s="1">
        <v>42409</v>
      </c>
      <c r="M150" t="s">
        <v>53</v>
      </c>
      <c r="Q150">
        <v>31.4</v>
      </c>
      <c r="R150" t="s">
        <v>451</v>
      </c>
      <c r="S150" t="s">
        <v>452</v>
      </c>
      <c r="T150">
        <v>385</v>
      </c>
      <c r="U150">
        <v>12.62295082</v>
      </c>
      <c r="V150">
        <v>0</v>
      </c>
      <c r="W150">
        <v>0</v>
      </c>
      <c r="AX150">
        <v>385</v>
      </c>
    </row>
    <row r="151" spans="1:50" x14ac:dyDescent="0.2">
      <c r="A151">
        <v>63</v>
      </c>
      <c r="B151">
        <v>1</v>
      </c>
      <c r="C151" t="s">
        <v>453</v>
      </c>
      <c r="F151" s="1">
        <v>42794</v>
      </c>
      <c r="G151" s="1">
        <v>42752</v>
      </c>
      <c r="H151" t="s">
        <v>59</v>
      </c>
      <c r="I151" t="s">
        <v>51</v>
      </c>
      <c r="J151" t="s">
        <v>62</v>
      </c>
      <c r="L151" s="1">
        <v>42369</v>
      </c>
      <c r="M151" t="s">
        <v>53</v>
      </c>
      <c r="Q151">
        <v>42.5</v>
      </c>
      <c r="R151" t="s">
        <v>454</v>
      </c>
      <c r="S151" t="s">
        <v>455</v>
      </c>
      <c r="T151">
        <v>425</v>
      </c>
      <c r="U151">
        <v>13.93442623</v>
      </c>
      <c r="V151">
        <v>0</v>
      </c>
      <c r="W151">
        <v>1</v>
      </c>
      <c r="AX151">
        <v>425</v>
      </c>
    </row>
    <row r="152" spans="1:50" x14ac:dyDescent="0.2">
      <c r="A152">
        <v>64</v>
      </c>
      <c r="B152">
        <v>1</v>
      </c>
      <c r="C152" t="s">
        <v>456</v>
      </c>
      <c r="F152" s="1">
        <v>42794</v>
      </c>
      <c r="G152" s="1">
        <v>42752</v>
      </c>
      <c r="H152" t="s">
        <v>59</v>
      </c>
      <c r="I152" t="s">
        <v>51</v>
      </c>
      <c r="J152" t="s">
        <v>62</v>
      </c>
      <c r="L152" s="1">
        <v>42369</v>
      </c>
      <c r="M152" t="s">
        <v>53</v>
      </c>
      <c r="Q152">
        <v>41.2</v>
      </c>
      <c r="R152" t="s">
        <v>457</v>
      </c>
      <c r="S152" t="s">
        <v>458</v>
      </c>
      <c r="T152">
        <v>425</v>
      </c>
      <c r="U152">
        <v>13.93442623</v>
      </c>
      <c r="V152">
        <v>0</v>
      </c>
      <c r="W152">
        <v>1</v>
      </c>
      <c r="AX152">
        <v>425</v>
      </c>
    </row>
    <row r="153" spans="1:50" x14ac:dyDescent="0.2">
      <c r="A153">
        <v>150</v>
      </c>
      <c r="B153">
        <v>1</v>
      </c>
      <c r="C153" t="s">
        <v>459</v>
      </c>
      <c r="F153" s="1">
        <v>42807</v>
      </c>
      <c r="G153" s="1">
        <v>42752</v>
      </c>
      <c r="H153" t="s">
        <v>112</v>
      </c>
      <c r="I153" t="s">
        <v>51</v>
      </c>
      <c r="J153" t="s">
        <v>62</v>
      </c>
      <c r="L153" s="1">
        <v>42383</v>
      </c>
      <c r="M153" t="s">
        <v>53</v>
      </c>
      <c r="Q153">
        <v>38.799999999999997</v>
      </c>
      <c r="R153" t="s">
        <v>460</v>
      </c>
      <c r="S153" t="s">
        <v>461</v>
      </c>
      <c r="T153">
        <v>424</v>
      </c>
      <c r="U153">
        <v>13.901639339999999</v>
      </c>
      <c r="V153">
        <v>0</v>
      </c>
      <c r="W153">
        <v>1</v>
      </c>
      <c r="AX153">
        <v>424</v>
      </c>
    </row>
    <row r="154" spans="1:50" x14ac:dyDescent="0.2">
      <c r="A154">
        <v>151</v>
      </c>
      <c r="B154">
        <v>1</v>
      </c>
      <c r="C154" t="s">
        <v>462</v>
      </c>
      <c r="F154" s="1">
        <v>42807</v>
      </c>
      <c r="G154" s="1">
        <v>42752</v>
      </c>
      <c r="H154" t="s">
        <v>112</v>
      </c>
      <c r="I154" t="s">
        <v>51</v>
      </c>
      <c r="J154" t="s">
        <v>62</v>
      </c>
      <c r="L154" s="1">
        <v>42383</v>
      </c>
      <c r="M154" t="s">
        <v>53</v>
      </c>
      <c r="Q154">
        <v>39.799999999999997</v>
      </c>
      <c r="R154" t="s">
        <v>463</v>
      </c>
      <c r="S154" t="s">
        <v>464</v>
      </c>
      <c r="T154">
        <v>424</v>
      </c>
      <c r="U154">
        <v>13.901639339999999</v>
      </c>
      <c r="V154">
        <v>0</v>
      </c>
      <c r="W154">
        <v>1</v>
      </c>
      <c r="AX154">
        <v>424</v>
      </c>
    </row>
    <row r="155" spans="1:50" x14ac:dyDescent="0.2">
      <c r="A155">
        <v>152</v>
      </c>
      <c r="B155">
        <v>1</v>
      </c>
      <c r="C155" t="s">
        <v>465</v>
      </c>
      <c r="F155" s="1">
        <v>42807</v>
      </c>
      <c r="G155" s="1">
        <v>42752</v>
      </c>
      <c r="H155" t="s">
        <v>112</v>
      </c>
      <c r="I155" t="s">
        <v>51</v>
      </c>
      <c r="J155" t="s">
        <v>62</v>
      </c>
      <c r="L155" s="1">
        <v>42383</v>
      </c>
      <c r="M155" t="s">
        <v>53</v>
      </c>
      <c r="Q155">
        <v>39.700000000000003</v>
      </c>
      <c r="R155" t="s">
        <v>466</v>
      </c>
      <c r="S155" t="s">
        <v>467</v>
      </c>
      <c r="T155">
        <v>424</v>
      </c>
      <c r="U155">
        <v>13.901639339999999</v>
      </c>
      <c r="V155">
        <v>0</v>
      </c>
      <c r="W155">
        <v>1</v>
      </c>
      <c r="AX155">
        <v>424</v>
      </c>
    </row>
    <row r="156" spans="1:50" x14ac:dyDescent="0.2">
      <c r="A156">
        <v>155</v>
      </c>
      <c r="B156">
        <v>1</v>
      </c>
      <c r="C156" t="s">
        <v>468</v>
      </c>
      <c r="F156" s="1">
        <v>42808</v>
      </c>
      <c r="G156" s="1">
        <v>42752</v>
      </c>
      <c r="H156" t="s">
        <v>112</v>
      </c>
      <c r="I156" t="s">
        <v>51</v>
      </c>
      <c r="J156" t="s">
        <v>62</v>
      </c>
      <c r="L156" s="1">
        <v>42362</v>
      </c>
      <c r="M156" t="s">
        <v>53</v>
      </c>
      <c r="Q156">
        <v>32.799999999999997</v>
      </c>
      <c r="R156" t="s">
        <v>469</v>
      </c>
      <c r="S156" t="s">
        <v>470</v>
      </c>
      <c r="T156">
        <v>446</v>
      </c>
      <c r="U156">
        <v>14.62295082</v>
      </c>
      <c r="V156">
        <v>0</v>
      </c>
      <c r="W156">
        <v>1</v>
      </c>
      <c r="AX156">
        <v>446</v>
      </c>
    </row>
    <row r="157" spans="1:50" x14ac:dyDescent="0.2">
      <c r="A157">
        <v>156</v>
      </c>
      <c r="B157">
        <v>1</v>
      </c>
      <c r="C157" t="s">
        <v>471</v>
      </c>
      <c r="F157" s="1">
        <v>42808</v>
      </c>
      <c r="G157" s="1">
        <v>42752</v>
      </c>
      <c r="H157" t="s">
        <v>112</v>
      </c>
      <c r="I157" t="s">
        <v>51</v>
      </c>
      <c r="J157" t="s">
        <v>62</v>
      </c>
      <c r="L157" s="1">
        <v>42362</v>
      </c>
      <c r="M157" t="s">
        <v>53</v>
      </c>
      <c r="Q157">
        <v>31.9</v>
      </c>
      <c r="R157" t="s">
        <v>472</v>
      </c>
      <c r="S157" t="s">
        <v>473</v>
      </c>
      <c r="T157">
        <v>446</v>
      </c>
      <c r="U157">
        <v>14.62295082</v>
      </c>
      <c r="V157">
        <v>0</v>
      </c>
      <c r="W157">
        <v>1</v>
      </c>
      <c r="AX157">
        <v>446</v>
      </c>
    </row>
    <row r="158" spans="1:50" x14ac:dyDescent="0.2">
      <c r="A158">
        <v>67</v>
      </c>
      <c r="B158">
        <v>1</v>
      </c>
      <c r="C158" t="s">
        <v>474</v>
      </c>
      <c r="F158" s="1">
        <v>42807</v>
      </c>
      <c r="G158" s="1">
        <v>42752</v>
      </c>
      <c r="H158" t="s">
        <v>59</v>
      </c>
      <c r="I158" t="s">
        <v>51</v>
      </c>
      <c r="J158" t="s">
        <v>62</v>
      </c>
      <c r="L158" s="1">
        <v>42369</v>
      </c>
      <c r="M158" t="s">
        <v>53</v>
      </c>
      <c r="Q158">
        <v>41.3</v>
      </c>
      <c r="R158" t="s">
        <v>475</v>
      </c>
      <c r="S158" t="s">
        <v>476</v>
      </c>
      <c r="T158">
        <v>438</v>
      </c>
      <c r="U158">
        <v>14.36065574</v>
      </c>
      <c r="V158">
        <v>0</v>
      </c>
      <c r="W158">
        <v>1</v>
      </c>
      <c r="AX158">
        <v>438</v>
      </c>
    </row>
    <row r="159" spans="1:50" x14ac:dyDescent="0.2">
      <c r="A159">
        <v>68</v>
      </c>
      <c r="B159">
        <v>1</v>
      </c>
      <c r="C159" t="s">
        <v>477</v>
      </c>
      <c r="F159" s="1">
        <v>42807</v>
      </c>
      <c r="G159" s="1">
        <v>42752</v>
      </c>
      <c r="H159" t="s">
        <v>59</v>
      </c>
      <c r="I159" t="s">
        <v>51</v>
      </c>
      <c r="J159" t="s">
        <v>62</v>
      </c>
      <c r="L159" s="1">
        <v>42369</v>
      </c>
      <c r="M159" t="s">
        <v>53</v>
      </c>
      <c r="Q159">
        <v>44.3</v>
      </c>
      <c r="R159" t="s">
        <v>478</v>
      </c>
      <c r="S159" t="s">
        <v>479</v>
      </c>
      <c r="T159">
        <v>438</v>
      </c>
      <c r="U159">
        <v>14.36065574</v>
      </c>
      <c r="V159">
        <v>0</v>
      </c>
      <c r="W159">
        <v>1</v>
      </c>
      <c r="AX159">
        <v>438</v>
      </c>
    </row>
    <row r="160" spans="1:50" x14ac:dyDescent="0.2">
      <c r="A160">
        <v>66</v>
      </c>
      <c r="B160">
        <v>1</v>
      </c>
      <c r="C160" t="s">
        <v>480</v>
      </c>
      <c r="F160" s="1">
        <v>42807</v>
      </c>
      <c r="G160" s="1">
        <v>42752</v>
      </c>
      <c r="H160" t="s">
        <v>59</v>
      </c>
      <c r="I160" t="s">
        <v>51</v>
      </c>
      <c r="J160" t="s">
        <v>62</v>
      </c>
      <c r="L160" s="1">
        <v>42370</v>
      </c>
      <c r="M160" t="s">
        <v>53</v>
      </c>
      <c r="Q160">
        <v>46.9</v>
      </c>
      <c r="R160" t="s">
        <v>481</v>
      </c>
      <c r="S160" t="s">
        <v>482</v>
      </c>
      <c r="T160">
        <v>437</v>
      </c>
      <c r="U160">
        <v>14.32786885</v>
      </c>
      <c r="V160">
        <v>0</v>
      </c>
      <c r="W160">
        <v>1</v>
      </c>
      <c r="AX160">
        <v>437</v>
      </c>
    </row>
    <row r="161" spans="1:50" x14ac:dyDescent="0.2">
      <c r="A161">
        <v>70</v>
      </c>
      <c r="B161">
        <v>1</v>
      </c>
      <c r="C161" t="s">
        <v>483</v>
      </c>
      <c r="F161" s="1">
        <v>42808</v>
      </c>
      <c r="G161" s="1">
        <v>42752</v>
      </c>
      <c r="H161" t="s">
        <v>59</v>
      </c>
      <c r="I161" t="s">
        <v>57</v>
      </c>
      <c r="J161" t="s">
        <v>62</v>
      </c>
      <c r="L161" s="1">
        <v>42370</v>
      </c>
      <c r="M161" t="s">
        <v>53</v>
      </c>
      <c r="Q161">
        <v>46</v>
      </c>
      <c r="R161" t="s">
        <v>484</v>
      </c>
      <c r="S161" t="s">
        <v>485</v>
      </c>
      <c r="T161">
        <v>438</v>
      </c>
      <c r="U161">
        <v>14.36065574</v>
      </c>
      <c r="V161">
        <v>0</v>
      </c>
      <c r="W161">
        <v>1</v>
      </c>
      <c r="AX161">
        <v>438</v>
      </c>
    </row>
    <row r="162" spans="1:50" x14ac:dyDescent="0.2">
      <c r="A162">
        <v>65</v>
      </c>
      <c r="B162">
        <v>1</v>
      </c>
      <c r="C162" t="s">
        <v>486</v>
      </c>
      <c r="F162" s="1">
        <v>42807</v>
      </c>
      <c r="G162" s="1">
        <v>42752</v>
      </c>
      <c r="H162" t="s">
        <v>59</v>
      </c>
      <c r="I162" t="s">
        <v>51</v>
      </c>
      <c r="J162" t="s">
        <v>62</v>
      </c>
      <c r="L162" s="1">
        <v>42370</v>
      </c>
      <c r="M162" t="s">
        <v>53</v>
      </c>
      <c r="Q162">
        <v>40.299999999999997</v>
      </c>
      <c r="R162" t="s">
        <v>487</v>
      </c>
      <c r="S162" t="s">
        <v>488</v>
      </c>
      <c r="T162">
        <v>437</v>
      </c>
      <c r="U162">
        <v>14.32786885</v>
      </c>
      <c r="V162">
        <v>0</v>
      </c>
      <c r="W162">
        <v>0</v>
      </c>
      <c r="AX162">
        <v>437</v>
      </c>
    </row>
    <row r="163" spans="1:50" x14ac:dyDescent="0.2">
      <c r="A163">
        <v>72</v>
      </c>
      <c r="B163">
        <v>1</v>
      </c>
      <c r="C163" t="s">
        <v>489</v>
      </c>
      <c r="F163" s="1">
        <v>42808</v>
      </c>
      <c r="G163" s="1">
        <v>42752</v>
      </c>
      <c r="H163" t="s">
        <v>59</v>
      </c>
      <c r="I163" t="s">
        <v>57</v>
      </c>
      <c r="J163" t="s">
        <v>62</v>
      </c>
      <c r="L163" s="1">
        <v>42369</v>
      </c>
      <c r="M163" t="s">
        <v>53</v>
      </c>
      <c r="Q163">
        <v>43.8</v>
      </c>
      <c r="R163" t="s">
        <v>490</v>
      </c>
      <c r="S163" t="s">
        <v>491</v>
      </c>
      <c r="T163">
        <v>439</v>
      </c>
      <c r="U163">
        <v>14.39344262</v>
      </c>
      <c r="V163">
        <v>0</v>
      </c>
      <c r="W163">
        <v>0</v>
      </c>
      <c r="AX163">
        <v>439</v>
      </c>
    </row>
    <row r="164" spans="1:50" x14ac:dyDescent="0.2">
      <c r="AX164">
        <v>0</v>
      </c>
    </row>
    <row r="165" spans="1:50" x14ac:dyDescent="0.2">
      <c r="B165">
        <v>104</v>
      </c>
      <c r="C165">
        <v>26</v>
      </c>
    </row>
    <row r="166" spans="1:50" x14ac:dyDescent="0.2">
      <c r="C166">
        <v>78</v>
      </c>
    </row>
    <row r="167" spans="1:50" x14ac:dyDescent="0.2">
      <c r="B1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39"/>
  <sheetViews>
    <sheetView tabSelected="1" topLeftCell="A10" workbookViewId="0">
      <selection activeCell="Q45" sqref="Q45"/>
    </sheetView>
  </sheetViews>
  <sheetFormatPr baseColWidth="10" defaultRowHeight="16" x14ac:dyDescent="0.2"/>
  <cols>
    <col min="2" max="2" width="24.83203125" customWidth="1"/>
  </cols>
  <sheetData>
    <row r="3" spans="1:17" ht="19" x14ac:dyDescent="0.25">
      <c r="A3" s="2" t="s">
        <v>519</v>
      </c>
      <c r="B3" s="3" t="s">
        <v>492</v>
      </c>
      <c r="C3" s="3" t="s">
        <v>493</v>
      </c>
      <c r="D3" s="3" t="s">
        <v>494</v>
      </c>
      <c r="E3" s="3" t="s">
        <v>495</v>
      </c>
      <c r="F3" s="3" t="s">
        <v>496</v>
      </c>
      <c r="G3" s="3"/>
      <c r="H3" s="4" t="s">
        <v>497</v>
      </c>
      <c r="I3" s="5" t="s">
        <v>8</v>
      </c>
      <c r="J3" s="4" t="s">
        <v>7</v>
      </c>
      <c r="K3" s="4" t="s">
        <v>498</v>
      </c>
      <c r="L3" s="5" t="s">
        <v>11</v>
      </c>
      <c r="M3" s="4" t="s">
        <v>499</v>
      </c>
      <c r="N3" s="4" t="s">
        <v>17</v>
      </c>
      <c r="O3" s="4" t="s">
        <v>500</v>
      </c>
    </row>
    <row r="4" spans="1:17" ht="19" x14ac:dyDescent="0.25">
      <c r="A4" s="6">
        <v>1</v>
      </c>
      <c r="B4" s="7" t="s">
        <v>501</v>
      </c>
      <c r="C4" s="3">
        <v>40</v>
      </c>
      <c r="D4" s="3">
        <f>180*C4/1000</f>
        <v>7.2</v>
      </c>
      <c r="E4" s="8">
        <f>D4*1000/72</f>
        <v>100</v>
      </c>
      <c r="F4" s="3">
        <v>1</v>
      </c>
      <c r="G4" s="3">
        <v>100</v>
      </c>
      <c r="H4" s="9">
        <v>1275958</v>
      </c>
      <c r="I4" s="9" t="s">
        <v>502</v>
      </c>
      <c r="J4" s="9" t="s">
        <v>112</v>
      </c>
      <c r="K4" s="9" t="s">
        <v>503</v>
      </c>
      <c r="L4" s="10">
        <v>42383</v>
      </c>
      <c r="M4" s="1">
        <v>42794</v>
      </c>
      <c r="N4">
        <f>_xlfn.DAYS(M4,L4)</f>
        <v>411</v>
      </c>
      <c r="O4">
        <f>N4/30</f>
        <v>13.7</v>
      </c>
      <c r="Q4" s="1"/>
    </row>
    <row r="5" spans="1:17" ht="19" x14ac:dyDescent="0.25">
      <c r="A5" s="6">
        <f>1+A4</f>
        <v>2</v>
      </c>
      <c r="B5" s="7" t="s">
        <v>504</v>
      </c>
      <c r="C5" s="3">
        <v>36</v>
      </c>
      <c r="D5" s="3">
        <f t="shared" ref="D5:D13" si="0">180*C5/1000</f>
        <v>6.48</v>
      </c>
      <c r="E5" s="8">
        <f t="shared" ref="E5:E13" si="1">D5*1000/72</f>
        <v>90</v>
      </c>
      <c r="F5" s="3">
        <v>2</v>
      </c>
      <c r="G5" s="3">
        <v>90</v>
      </c>
      <c r="H5" s="11">
        <v>1275958</v>
      </c>
      <c r="I5" s="11" t="s">
        <v>502</v>
      </c>
      <c r="J5" s="11" t="s">
        <v>112</v>
      </c>
      <c r="K5" s="11" t="s">
        <v>505</v>
      </c>
      <c r="L5" s="12">
        <v>42383</v>
      </c>
      <c r="M5" s="1">
        <v>42794</v>
      </c>
      <c r="N5">
        <f t="shared" ref="N5:N13" si="2">_xlfn.DAYS(M5,L5)</f>
        <v>411</v>
      </c>
      <c r="O5">
        <f t="shared" ref="O5:O13" si="3">N5/30</f>
        <v>13.7</v>
      </c>
      <c r="Q5" s="1"/>
    </row>
    <row r="6" spans="1:17" ht="19" x14ac:dyDescent="0.25">
      <c r="A6" s="6">
        <f t="shared" ref="A6:A13" si="4">1+A5</f>
        <v>3</v>
      </c>
      <c r="B6" s="7" t="s">
        <v>506</v>
      </c>
      <c r="C6" s="3">
        <v>48</v>
      </c>
      <c r="D6" s="3">
        <f t="shared" si="0"/>
        <v>8.64</v>
      </c>
      <c r="E6" s="13">
        <f t="shared" si="1"/>
        <v>120</v>
      </c>
      <c r="F6" s="3">
        <v>3</v>
      </c>
      <c r="G6" s="3">
        <v>118</v>
      </c>
      <c r="H6" s="11">
        <v>1275958</v>
      </c>
      <c r="I6" s="11" t="s">
        <v>502</v>
      </c>
      <c r="J6" s="11" t="s">
        <v>112</v>
      </c>
      <c r="K6" s="11" t="s">
        <v>507</v>
      </c>
      <c r="L6" s="12">
        <v>42389</v>
      </c>
      <c r="M6" s="1">
        <v>42794</v>
      </c>
      <c r="N6">
        <f t="shared" si="2"/>
        <v>405</v>
      </c>
      <c r="O6">
        <f t="shared" si="3"/>
        <v>13.5</v>
      </c>
      <c r="Q6" s="1"/>
    </row>
    <row r="7" spans="1:17" ht="19" x14ac:dyDescent="0.25">
      <c r="A7" s="6">
        <f t="shared" si="4"/>
        <v>4</v>
      </c>
      <c r="B7" s="7" t="s">
        <v>508</v>
      </c>
      <c r="C7" s="3">
        <v>48</v>
      </c>
      <c r="D7" s="3">
        <f t="shared" si="0"/>
        <v>8.64</v>
      </c>
      <c r="E7" s="3">
        <f t="shared" si="1"/>
        <v>120</v>
      </c>
      <c r="F7" s="3">
        <v>3</v>
      </c>
      <c r="G7" s="3"/>
      <c r="H7" s="14">
        <v>1299774</v>
      </c>
      <c r="I7" s="14" t="s">
        <v>509</v>
      </c>
      <c r="J7" s="14" t="s">
        <v>112</v>
      </c>
      <c r="K7" s="14" t="s">
        <v>510</v>
      </c>
      <c r="L7" s="15">
        <v>42362</v>
      </c>
      <c r="M7" s="1">
        <v>42794</v>
      </c>
      <c r="N7">
        <f t="shared" si="2"/>
        <v>432</v>
      </c>
      <c r="O7">
        <f t="shared" si="3"/>
        <v>14.4</v>
      </c>
      <c r="Q7" s="1"/>
    </row>
    <row r="8" spans="1:17" ht="19" x14ac:dyDescent="0.25">
      <c r="A8" s="6">
        <f t="shared" si="4"/>
        <v>5</v>
      </c>
      <c r="B8" s="7" t="s">
        <v>511</v>
      </c>
      <c r="C8" s="3">
        <v>37</v>
      </c>
      <c r="D8" s="3">
        <f t="shared" si="0"/>
        <v>6.66</v>
      </c>
      <c r="E8" s="3">
        <f t="shared" si="1"/>
        <v>92.5</v>
      </c>
      <c r="F8" s="3">
        <v>2</v>
      </c>
      <c r="G8" s="3"/>
      <c r="H8" s="14">
        <v>1299774</v>
      </c>
      <c r="I8" s="14" t="s">
        <v>509</v>
      </c>
      <c r="J8" s="14" t="s">
        <v>112</v>
      </c>
      <c r="K8" s="14" t="s">
        <v>503</v>
      </c>
      <c r="L8" s="15">
        <v>42362</v>
      </c>
      <c r="M8" s="1">
        <v>42794</v>
      </c>
      <c r="N8">
        <f t="shared" si="2"/>
        <v>432</v>
      </c>
      <c r="O8">
        <f t="shared" si="3"/>
        <v>14.4</v>
      </c>
      <c r="Q8" s="1"/>
    </row>
    <row r="9" spans="1:17" ht="19" x14ac:dyDescent="0.25">
      <c r="A9" s="6">
        <f t="shared" si="4"/>
        <v>6</v>
      </c>
      <c r="B9" s="7" t="s">
        <v>512</v>
      </c>
      <c r="C9" s="3">
        <v>46</v>
      </c>
      <c r="D9" s="3">
        <f t="shared" si="0"/>
        <v>8.2799999999999994</v>
      </c>
      <c r="E9" s="8">
        <f t="shared" si="1"/>
        <v>115</v>
      </c>
      <c r="F9" s="2">
        <v>3</v>
      </c>
      <c r="G9" s="2"/>
      <c r="H9" s="16">
        <v>1312798</v>
      </c>
      <c r="I9" s="17" t="s">
        <v>509</v>
      </c>
      <c r="J9" s="17" t="s">
        <v>103</v>
      </c>
      <c r="K9" s="17" t="s">
        <v>505</v>
      </c>
      <c r="L9" s="18">
        <v>42327</v>
      </c>
      <c r="M9" s="1">
        <v>42794</v>
      </c>
      <c r="N9">
        <f t="shared" si="2"/>
        <v>467</v>
      </c>
      <c r="O9">
        <f t="shared" si="3"/>
        <v>15.566666666666666</v>
      </c>
      <c r="Q9" s="1"/>
    </row>
    <row r="10" spans="1:17" ht="19" x14ac:dyDescent="0.25">
      <c r="A10" s="6">
        <f t="shared" si="4"/>
        <v>7</v>
      </c>
      <c r="B10" s="7" t="s">
        <v>513</v>
      </c>
      <c r="C10" s="3">
        <v>40</v>
      </c>
      <c r="D10" s="3">
        <f t="shared" si="0"/>
        <v>7.2</v>
      </c>
      <c r="E10" s="13">
        <f t="shared" si="1"/>
        <v>100</v>
      </c>
      <c r="F10" s="2">
        <v>1</v>
      </c>
      <c r="G10" s="2"/>
      <c r="H10" s="16">
        <v>1312798</v>
      </c>
      <c r="I10" s="17" t="s">
        <v>509</v>
      </c>
      <c r="J10" s="17" t="s">
        <v>103</v>
      </c>
      <c r="K10" s="17" t="s">
        <v>510</v>
      </c>
      <c r="L10" s="18">
        <v>42346</v>
      </c>
      <c r="M10" s="1">
        <v>42794</v>
      </c>
      <c r="N10">
        <f t="shared" si="2"/>
        <v>448</v>
      </c>
      <c r="O10">
        <f t="shared" si="3"/>
        <v>14.933333333333334</v>
      </c>
      <c r="Q10" s="1"/>
    </row>
    <row r="11" spans="1:17" ht="19" x14ac:dyDescent="0.25">
      <c r="A11" s="6">
        <f t="shared" si="4"/>
        <v>8</v>
      </c>
      <c r="B11" s="7" t="s">
        <v>514</v>
      </c>
      <c r="C11" s="3">
        <v>34</v>
      </c>
      <c r="D11" s="3">
        <f t="shared" si="0"/>
        <v>6.12</v>
      </c>
      <c r="E11" s="13">
        <f t="shared" si="1"/>
        <v>85</v>
      </c>
      <c r="F11" s="2">
        <v>2</v>
      </c>
      <c r="G11" s="2"/>
      <c r="H11" s="19">
        <v>1343433</v>
      </c>
      <c r="I11" s="17" t="s">
        <v>502</v>
      </c>
      <c r="J11" s="17" t="s">
        <v>103</v>
      </c>
      <c r="K11" s="17" t="s">
        <v>503</v>
      </c>
      <c r="L11" s="20">
        <v>42409</v>
      </c>
      <c r="M11" s="1">
        <v>42794</v>
      </c>
      <c r="N11">
        <f t="shared" si="2"/>
        <v>385</v>
      </c>
      <c r="O11">
        <f t="shared" si="3"/>
        <v>12.833333333333334</v>
      </c>
      <c r="Q11" s="1"/>
    </row>
    <row r="12" spans="1:17" ht="19" x14ac:dyDescent="0.25">
      <c r="A12" s="6">
        <f t="shared" si="4"/>
        <v>9</v>
      </c>
      <c r="B12" s="7" t="s">
        <v>515</v>
      </c>
      <c r="C12" s="3">
        <v>47</v>
      </c>
      <c r="D12" s="3">
        <f t="shared" si="0"/>
        <v>8.4600000000000009</v>
      </c>
      <c r="E12" s="13">
        <f t="shared" si="1"/>
        <v>117.5</v>
      </c>
      <c r="F12" s="2">
        <v>3</v>
      </c>
      <c r="G12" s="2"/>
      <c r="H12" s="21">
        <v>1198647</v>
      </c>
      <c r="I12" s="21" t="s">
        <v>509</v>
      </c>
      <c r="J12" s="21" t="s">
        <v>516</v>
      </c>
      <c r="K12" s="21" t="s">
        <v>517</v>
      </c>
      <c r="L12" s="22">
        <v>42369</v>
      </c>
      <c r="M12" s="1">
        <v>42794</v>
      </c>
      <c r="N12">
        <f t="shared" si="2"/>
        <v>425</v>
      </c>
      <c r="O12">
        <f t="shared" si="3"/>
        <v>14.166666666666666</v>
      </c>
      <c r="Q12" s="1"/>
    </row>
    <row r="13" spans="1:17" ht="19" x14ac:dyDescent="0.25">
      <c r="A13" s="6">
        <f t="shared" si="4"/>
        <v>10</v>
      </c>
      <c r="B13" s="2" t="s">
        <v>518</v>
      </c>
      <c r="C13" s="3">
        <v>44</v>
      </c>
      <c r="D13" s="3">
        <f t="shared" si="0"/>
        <v>7.92</v>
      </c>
      <c r="E13" s="13">
        <f t="shared" si="1"/>
        <v>110</v>
      </c>
      <c r="F13" s="2">
        <v>1</v>
      </c>
      <c r="G13" s="2"/>
      <c r="H13" s="21">
        <v>1198647</v>
      </c>
      <c r="I13" s="21" t="s">
        <v>509</v>
      </c>
      <c r="J13" s="21" t="s">
        <v>516</v>
      </c>
      <c r="K13" s="21" t="s">
        <v>505</v>
      </c>
      <c r="L13" s="22">
        <v>42369</v>
      </c>
      <c r="M13" s="1">
        <v>42794</v>
      </c>
      <c r="N13">
        <f t="shared" si="2"/>
        <v>425</v>
      </c>
      <c r="O13">
        <f t="shared" si="3"/>
        <v>14.166666666666666</v>
      </c>
    </row>
    <row r="16" spans="1:17" ht="19" x14ac:dyDescent="0.25">
      <c r="A16" s="2" t="s">
        <v>591</v>
      </c>
      <c r="B16" s="3" t="s">
        <v>492</v>
      </c>
      <c r="C16" s="3" t="s">
        <v>493</v>
      </c>
      <c r="D16" s="3" t="s">
        <v>494</v>
      </c>
      <c r="E16" s="3" t="s">
        <v>495</v>
      </c>
      <c r="F16" s="3" t="s">
        <v>496</v>
      </c>
      <c r="G16" s="3"/>
      <c r="H16" s="4" t="s">
        <v>497</v>
      </c>
      <c r="I16" s="5" t="s">
        <v>8</v>
      </c>
      <c r="J16" s="4" t="s">
        <v>7</v>
      </c>
      <c r="K16" s="4" t="s">
        <v>498</v>
      </c>
      <c r="L16" s="5" t="s">
        <v>11</v>
      </c>
      <c r="M16" s="70" t="s">
        <v>592</v>
      </c>
    </row>
    <row r="17" spans="1:13" ht="19" x14ac:dyDescent="0.25">
      <c r="A17" s="6">
        <v>1</v>
      </c>
      <c r="B17" s="7" t="s">
        <v>575</v>
      </c>
      <c r="C17" s="56">
        <v>46</v>
      </c>
      <c r="D17" s="3">
        <f t="shared" ref="D17:D32" si="5">180*C17/1000</f>
        <v>8.2799999999999994</v>
      </c>
      <c r="E17" s="13">
        <f t="shared" ref="E17:E32" si="6">D17*1000/72</f>
        <v>115</v>
      </c>
      <c r="F17" s="2">
        <v>3</v>
      </c>
      <c r="G17" s="2">
        <f>AVERAGE(E17,E19,E23,E28,E29,E30,E32)</f>
        <v>117.5</v>
      </c>
      <c r="H17" s="2">
        <f>STDEV(E17,E19,E23,E28,E29,E30,E32)</f>
        <v>2.8867513459481291</v>
      </c>
      <c r="I17" s="57" t="s">
        <v>509</v>
      </c>
      <c r="J17" s="58" t="s">
        <v>112</v>
      </c>
      <c r="K17" s="57" t="s">
        <v>510</v>
      </c>
      <c r="L17" s="59">
        <v>42383</v>
      </c>
      <c r="M17" s="1">
        <v>42807</v>
      </c>
    </row>
    <row r="18" spans="1:13" ht="19" x14ac:dyDescent="0.25">
      <c r="A18" s="6">
        <f>1+A17</f>
        <v>2</v>
      </c>
      <c r="B18" s="7" t="s">
        <v>576</v>
      </c>
      <c r="C18" s="56">
        <v>44</v>
      </c>
      <c r="D18" s="3">
        <f t="shared" si="5"/>
        <v>7.92</v>
      </c>
      <c r="E18" s="13">
        <f t="shared" si="6"/>
        <v>110</v>
      </c>
      <c r="F18" s="2">
        <v>2</v>
      </c>
      <c r="G18" s="2">
        <f>AVERAGE(E24,E18,E22)</f>
        <v>106.66666666666667</v>
      </c>
      <c r="H18" s="2" t="e">
        <f>STDEV(#REF!,E18,E24)</f>
        <v>#REF!</v>
      </c>
      <c r="I18" s="57" t="s">
        <v>509</v>
      </c>
      <c r="J18" s="58" t="s">
        <v>112</v>
      </c>
      <c r="K18" s="57" t="s">
        <v>517</v>
      </c>
      <c r="L18" s="59">
        <v>42383</v>
      </c>
      <c r="M18" s="1">
        <v>42807</v>
      </c>
    </row>
    <row r="19" spans="1:13" ht="19" x14ac:dyDescent="0.25">
      <c r="A19" s="6">
        <f t="shared" ref="A19:A32" si="7">1+A18</f>
        <v>3</v>
      </c>
      <c r="B19" s="7" t="s">
        <v>577</v>
      </c>
      <c r="C19" s="56">
        <v>47</v>
      </c>
      <c r="D19" s="3">
        <f t="shared" si="5"/>
        <v>8.4600000000000009</v>
      </c>
      <c r="E19" s="13">
        <f t="shared" si="6"/>
        <v>117.5</v>
      </c>
      <c r="F19" s="2">
        <v>3</v>
      </c>
      <c r="G19" s="2"/>
      <c r="H19" s="2"/>
      <c r="I19" s="58" t="s">
        <v>509</v>
      </c>
      <c r="J19" s="58" t="s">
        <v>112</v>
      </c>
      <c r="K19" s="57" t="s">
        <v>507</v>
      </c>
      <c r="L19" s="59">
        <v>42383</v>
      </c>
      <c r="M19" s="1">
        <v>42807</v>
      </c>
    </row>
    <row r="20" spans="1:13" ht="19" x14ac:dyDescent="0.25">
      <c r="A20" s="6">
        <f t="shared" si="7"/>
        <v>4</v>
      </c>
      <c r="B20" s="7" t="s">
        <v>578</v>
      </c>
      <c r="C20" s="56">
        <v>35</v>
      </c>
      <c r="D20" s="3">
        <f t="shared" si="5"/>
        <v>6.3</v>
      </c>
      <c r="E20" s="13">
        <f t="shared" si="6"/>
        <v>87.5</v>
      </c>
      <c r="F20" s="2">
        <v>1</v>
      </c>
      <c r="G20" s="2"/>
      <c r="H20" s="2"/>
      <c r="I20" s="58" t="s">
        <v>509</v>
      </c>
      <c r="J20" s="58" t="s">
        <v>112</v>
      </c>
      <c r="K20" s="57" t="s">
        <v>517</v>
      </c>
      <c r="L20" s="59">
        <v>42362</v>
      </c>
      <c r="M20" s="1">
        <v>42807</v>
      </c>
    </row>
    <row r="21" spans="1:13" ht="19" x14ac:dyDescent="0.25">
      <c r="A21" s="6">
        <f t="shared" si="7"/>
        <v>5</v>
      </c>
      <c r="B21" s="60" t="s">
        <v>579</v>
      </c>
      <c r="C21" s="56">
        <v>34</v>
      </c>
      <c r="D21" s="3">
        <f t="shared" si="5"/>
        <v>6.12</v>
      </c>
      <c r="E21" s="13">
        <f t="shared" si="6"/>
        <v>85</v>
      </c>
      <c r="F21" s="2">
        <v>1</v>
      </c>
      <c r="G21" s="2">
        <f>AVERAGE(E20,E21,E26)</f>
        <v>85</v>
      </c>
      <c r="H21" s="2">
        <f>STDEV(E20,E21,E26)</f>
        <v>2.5</v>
      </c>
      <c r="I21" s="58" t="s">
        <v>509</v>
      </c>
      <c r="J21" s="58" t="s">
        <v>112</v>
      </c>
      <c r="K21" s="61" t="s">
        <v>507</v>
      </c>
      <c r="L21" s="59">
        <v>42362</v>
      </c>
      <c r="M21" s="1">
        <v>42807</v>
      </c>
    </row>
    <row r="22" spans="1:13" ht="19" x14ac:dyDescent="0.25">
      <c r="A22" s="62">
        <f t="shared" si="7"/>
        <v>6</v>
      </c>
      <c r="B22" s="7" t="s">
        <v>580</v>
      </c>
      <c r="C22" s="63">
        <v>43</v>
      </c>
      <c r="D22" s="3">
        <f t="shared" si="5"/>
        <v>7.74</v>
      </c>
      <c r="E22" s="13">
        <f t="shared" si="6"/>
        <v>107.5</v>
      </c>
      <c r="F22" s="2">
        <v>2</v>
      </c>
      <c r="G22" s="2"/>
      <c r="H22" s="2"/>
      <c r="I22" s="64" t="s">
        <v>509</v>
      </c>
      <c r="J22" s="65" t="s">
        <v>516</v>
      </c>
      <c r="K22" s="65" t="s">
        <v>517</v>
      </c>
      <c r="L22" s="66">
        <v>42369</v>
      </c>
      <c r="M22" s="1">
        <v>42807</v>
      </c>
    </row>
    <row r="23" spans="1:13" ht="19" x14ac:dyDescent="0.25">
      <c r="A23" s="6">
        <f t="shared" si="7"/>
        <v>7</v>
      </c>
      <c r="B23" s="7" t="s">
        <v>581</v>
      </c>
      <c r="C23" s="63">
        <v>49</v>
      </c>
      <c r="D23" s="3">
        <f t="shared" si="5"/>
        <v>8.82</v>
      </c>
      <c r="E23" s="13">
        <f t="shared" si="6"/>
        <v>122.5</v>
      </c>
      <c r="F23" s="2">
        <v>3</v>
      </c>
      <c r="G23" s="2"/>
      <c r="H23" s="2"/>
      <c r="I23" s="64" t="s">
        <v>509</v>
      </c>
      <c r="J23" s="65" t="s">
        <v>516</v>
      </c>
      <c r="K23" s="65" t="s">
        <v>510</v>
      </c>
      <c r="L23" s="66">
        <v>42369</v>
      </c>
      <c r="M23" s="1">
        <v>42807</v>
      </c>
    </row>
    <row r="24" spans="1:13" ht="19" x14ac:dyDescent="0.25">
      <c r="A24" s="62">
        <f t="shared" si="7"/>
        <v>8</v>
      </c>
      <c r="B24" s="7" t="s">
        <v>582</v>
      </c>
      <c r="C24" s="63">
        <v>41</v>
      </c>
      <c r="D24" s="3">
        <f t="shared" si="5"/>
        <v>7.38</v>
      </c>
      <c r="E24" s="13">
        <f t="shared" si="6"/>
        <v>102.5</v>
      </c>
      <c r="F24" s="2">
        <v>2</v>
      </c>
      <c r="G24" s="2"/>
      <c r="H24" s="2"/>
      <c r="I24" s="64" t="s">
        <v>509</v>
      </c>
      <c r="J24" s="65" t="s">
        <v>516</v>
      </c>
      <c r="K24" s="65" t="s">
        <v>503</v>
      </c>
      <c r="L24" s="66">
        <v>42370</v>
      </c>
      <c r="M24" s="1">
        <v>42807</v>
      </c>
    </row>
    <row r="25" spans="1:13" ht="19" x14ac:dyDescent="0.25">
      <c r="A25" s="6">
        <f t="shared" si="7"/>
        <v>9</v>
      </c>
      <c r="B25" s="7" t="s">
        <v>583</v>
      </c>
      <c r="C25" s="63">
        <v>53</v>
      </c>
      <c r="D25" s="3">
        <f t="shared" si="5"/>
        <v>9.5399999999999991</v>
      </c>
      <c r="E25" s="13">
        <f t="shared" si="6"/>
        <v>132.5</v>
      </c>
      <c r="F25" s="2">
        <v>4</v>
      </c>
      <c r="G25" s="2"/>
      <c r="H25" s="2"/>
      <c r="I25" s="64" t="s">
        <v>509</v>
      </c>
      <c r="J25" s="65" t="s">
        <v>516</v>
      </c>
      <c r="K25" s="65" t="s">
        <v>507</v>
      </c>
      <c r="L25" s="66">
        <v>42370</v>
      </c>
      <c r="M25" s="1">
        <v>42807</v>
      </c>
    </row>
    <row r="26" spans="1:13" ht="19" x14ac:dyDescent="0.25">
      <c r="A26" s="6">
        <f t="shared" si="7"/>
        <v>10</v>
      </c>
      <c r="B26" s="2" t="s">
        <v>584</v>
      </c>
      <c r="C26" s="63">
        <v>33</v>
      </c>
      <c r="D26" s="3">
        <f t="shared" si="5"/>
        <v>5.94</v>
      </c>
      <c r="E26" s="13">
        <f t="shared" si="6"/>
        <v>82.5</v>
      </c>
      <c r="F26" s="2">
        <v>1</v>
      </c>
      <c r="G26" s="2"/>
      <c r="H26" s="2"/>
      <c r="I26" s="64" t="s">
        <v>509</v>
      </c>
      <c r="J26" s="65" t="s">
        <v>516</v>
      </c>
      <c r="K26" s="65" t="s">
        <v>505</v>
      </c>
      <c r="L26" s="66">
        <v>42370</v>
      </c>
      <c r="M26" s="1">
        <v>42807</v>
      </c>
    </row>
    <row r="27" spans="1:13" ht="19" x14ac:dyDescent="0.25">
      <c r="A27" s="6">
        <f t="shared" si="7"/>
        <v>11</v>
      </c>
      <c r="B27" s="7" t="s">
        <v>585</v>
      </c>
      <c r="C27" s="63">
        <v>53</v>
      </c>
      <c r="D27" s="3">
        <f t="shared" si="5"/>
        <v>9.5399999999999991</v>
      </c>
      <c r="E27" s="13">
        <f t="shared" si="6"/>
        <v>132.5</v>
      </c>
      <c r="F27" s="2">
        <v>4</v>
      </c>
      <c r="G27" s="2"/>
      <c r="H27" s="2"/>
      <c r="I27" s="64" t="s">
        <v>502</v>
      </c>
      <c r="J27" s="65" t="s">
        <v>516</v>
      </c>
      <c r="K27" s="65" t="s">
        <v>517</v>
      </c>
      <c r="L27" s="66">
        <v>42370</v>
      </c>
      <c r="M27" s="1">
        <v>42807</v>
      </c>
    </row>
    <row r="28" spans="1:13" ht="19" x14ac:dyDescent="0.25">
      <c r="A28" s="6">
        <f t="shared" si="7"/>
        <v>12</v>
      </c>
      <c r="B28" s="7" t="s">
        <v>586</v>
      </c>
      <c r="C28" s="63">
        <v>46</v>
      </c>
      <c r="D28" s="3">
        <f t="shared" si="5"/>
        <v>8.2799999999999994</v>
      </c>
      <c r="E28" s="13">
        <f t="shared" si="6"/>
        <v>115</v>
      </c>
      <c r="F28" s="2">
        <v>3</v>
      </c>
      <c r="G28" s="2"/>
      <c r="H28" s="2"/>
      <c r="I28" s="64" t="s">
        <v>502</v>
      </c>
      <c r="J28" s="65" t="s">
        <v>516</v>
      </c>
      <c r="K28" s="65" t="s">
        <v>510</v>
      </c>
      <c r="L28" s="66">
        <v>42370</v>
      </c>
      <c r="M28" s="1">
        <v>42807</v>
      </c>
    </row>
    <row r="29" spans="1:13" ht="19" x14ac:dyDescent="0.25">
      <c r="A29" s="6">
        <f t="shared" si="7"/>
        <v>13</v>
      </c>
      <c r="B29" s="7" t="s">
        <v>587</v>
      </c>
      <c r="C29" s="63">
        <v>48</v>
      </c>
      <c r="D29" s="3">
        <f t="shared" si="5"/>
        <v>8.64</v>
      </c>
      <c r="E29" s="13">
        <f t="shared" si="6"/>
        <v>120</v>
      </c>
      <c r="F29" s="2">
        <v>3</v>
      </c>
      <c r="G29" s="2"/>
      <c r="H29" s="2"/>
      <c r="I29" s="64" t="s">
        <v>502</v>
      </c>
      <c r="J29" s="65" t="s">
        <v>516</v>
      </c>
      <c r="K29" s="65" t="s">
        <v>517</v>
      </c>
      <c r="L29" s="66">
        <v>42369</v>
      </c>
      <c r="M29" s="1">
        <v>42807</v>
      </c>
    </row>
    <row r="30" spans="1:13" ht="19" x14ac:dyDescent="0.25">
      <c r="A30" s="6">
        <f t="shared" si="7"/>
        <v>14</v>
      </c>
      <c r="B30" s="7" t="s">
        <v>588</v>
      </c>
      <c r="C30" s="63">
        <v>47</v>
      </c>
      <c r="D30" s="3">
        <f t="shared" si="5"/>
        <v>8.4600000000000009</v>
      </c>
      <c r="E30" s="13">
        <f t="shared" si="6"/>
        <v>117.5</v>
      </c>
      <c r="F30" s="2">
        <v>3</v>
      </c>
      <c r="G30" s="2"/>
      <c r="H30" s="2"/>
      <c r="I30" s="64" t="s">
        <v>502</v>
      </c>
      <c r="J30" s="65" t="s">
        <v>516</v>
      </c>
      <c r="K30" s="65" t="s">
        <v>510</v>
      </c>
      <c r="L30" s="66">
        <v>42369</v>
      </c>
      <c r="M30" s="1">
        <v>42807</v>
      </c>
    </row>
    <row r="31" spans="1:13" ht="19" x14ac:dyDescent="0.25">
      <c r="A31" s="6">
        <f t="shared" si="7"/>
        <v>15</v>
      </c>
      <c r="B31" s="7" t="s">
        <v>589</v>
      </c>
      <c r="C31" s="63">
        <v>57</v>
      </c>
      <c r="D31" s="3">
        <f t="shared" si="5"/>
        <v>10.26</v>
      </c>
      <c r="E31" s="13">
        <f t="shared" si="6"/>
        <v>142.5</v>
      </c>
      <c r="F31" s="2">
        <v>4</v>
      </c>
      <c r="G31" s="2">
        <f>AVERAGE(E25,E27,E31)</f>
        <v>135.83333333333334</v>
      </c>
      <c r="H31" s="2">
        <f>STDEV(E25,E27,E31)</f>
        <v>5.7735026918962573</v>
      </c>
      <c r="I31" s="64" t="s">
        <v>502</v>
      </c>
      <c r="J31" s="65" t="s">
        <v>516</v>
      </c>
      <c r="K31" s="65" t="s">
        <v>503</v>
      </c>
      <c r="L31" s="66">
        <v>42369</v>
      </c>
      <c r="M31" s="1">
        <v>42807</v>
      </c>
    </row>
    <row r="32" spans="1:13" ht="19" x14ac:dyDescent="0.25">
      <c r="A32" s="6">
        <f t="shared" si="7"/>
        <v>16</v>
      </c>
      <c r="B32" s="7" t="s">
        <v>590</v>
      </c>
      <c r="C32" s="63">
        <v>46</v>
      </c>
      <c r="D32" s="3">
        <f t="shared" si="5"/>
        <v>8.2799999999999994</v>
      </c>
      <c r="E32" s="13">
        <f t="shared" si="6"/>
        <v>115</v>
      </c>
      <c r="F32" s="2">
        <v>3</v>
      </c>
      <c r="G32" s="2"/>
      <c r="H32" s="2"/>
      <c r="I32" s="67" t="s">
        <v>502</v>
      </c>
      <c r="J32" s="68" t="s">
        <v>516</v>
      </c>
      <c r="K32" s="68" t="s">
        <v>507</v>
      </c>
      <c r="L32" s="69">
        <v>42369</v>
      </c>
      <c r="M32" s="1">
        <v>42807</v>
      </c>
    </row>
    <row r="36" spans="1:15" ht="17" thickBot="1" x14ac:dyDescent="0.25">
      <c r="A36" s="1">
        <v>42872</v>
      </c>
    </row>
    <row r="37" spans="1:15" ht="20" thickTop="1" x14ac:dyDescent="0.25">
      <c r="A37" s="23" t="s">
        <v>0</v>
      </c>
      <c r="B37" s="23" t="s">
        <v>492</v>
      </c>
      <c r="C37" s="27" t="s">
        <v>526</v>
      </c>
      <c r="D37" s="23" t="s">
        <v>527</v>
      </c>
      <c r="E37" s="23" t="s">
        <v>8</v>
      </c>
      <c r="F37" s="23" t="s">
        <v>7</v>
      </c>
      <c r="G37" s="23" t="s">
        <v>498</v>
      </c>
      <c r="H37" s="23" t="s">
        <v>11</v>
      </c>
      <c r="I37" s="6" t="s">
        <v>499</v>
      </c>
      <c r="J37" s="6" t="s">
        <v>593</v>
      </c>
      <c r="K37" s="6" t="s">
        <v>18</v>
      </c>
      <c r="L37" s="6" t="s">
        <v>594</v>
      </c>
      <c r="M37" s="24" t="s">
        <v>520</v>
      </c>
      <c r="N37" s="25" t="s">
        <v>524</v>
      </c>
      <c r="O37" s="26" t="s">
        <v>525</v>
      </c>
    </row>
    <row r="38" spans="1:15" ht="19" x14ac:dyDescent="0.25">
      <c r="A38" s="28">
        <v>16</v>
      </c>
      <c r="B38" s="28" t="s">
        <v>528</v>
      </c>
      <c r="C38" s="28" t="s">
        <v>531</v>
      </c>
      <c r="D38" s="35">
        <v>1253165</v>
      </c>
      <c r="E38" s="29" t="s">
        <v>502</v>
      </c>
      <c r="F38" s="29" t="s">
        <v>529</v>
      </c>
      <c r="G38" s="29" t="s">
        <v>517</v>
      </c>
      <c r="H38" s="30">
        <v>42416</v>
      </c>
      <c r="I38" s="31">
        <v>42872</v>
      </c>
      <c r="J38" s="6">
        <f t="shared" ref="J38:J73" si="8">_xlfn.DAYS(I38,H38)</f>
        <v>456</v>
      </c>
      <c r="K38" s="6">
        <f t="shared" ref="K38:K73" si="9">J38/30</f>
        <v>15.2</v>
      </c>
      <c r="L38">
        <f>K38/12</f>
        <v>1.2666666666666666</v>
      </c>
      <c r="M38" s="32" t="s">
        <v>530</v>
      </c>
      <c r="N38" s="34">
        <v>30</v>
      </c>
      <c r="O38" s="34">
        <v>125</v>
      </c>
    </row>
    <row r="39" spans="1:15" ht="19" x14ac:dyDescent="0.25">
      <c r="A39" s="28">
        <v>17</v>
      </c>
      <c r="B39" s="28" t="s">
        <v>532</v>
      </c>
      <c r="C39" s="28" t="s">
        <v>531</v>
      </c>
      <c r="D39" s="35">
        <v>1253165</v>
      </c>
      <c r="E39" s="29" t="s">
        <v>509</v>
      </c>
      <c r="F39" s="29" t="s">
        <v>529</v>
      </c>
      <c r="G39" s="29" t="s">
        <v>517</v>
      </c>
      <c r="H39" s="30">
        <v>42416</v>
      </c>
      <c r="I39" s="31">
        <v>42872</v>
      </c>
      <c r="J39" s="6">
        <f t="shared" si="8"/>
        <v>456</v>
      </c>
      <c r="K39" s="6">
        <f t="shared" si="9"/>
        <v>15.2</v>
      </c>
      <c r="L39">
        <f t="shared" ref="L39:L73" si="10">K39/12</f>
        <v>1.2666666666666666</v>
      </c>
      <c r="M39" s="32" t="s">
        <v>530</v>
      </c>
      <c r="N39" s="34">
        <v>30</v>
      </c>
      <c r="O39" s="34">
        <v>142</v>
      </c>
    </row>
    <row r="40" spans="1:15" ht="19" x14ac:dyDescent="0.25">
      <c r="A40" s="28">
        <v>19</v>
      </c>
      <c r="B40" s="28" t="s">
        <v>533</v>
      </c>
      <c r="C40" s="28" t="s">
        <v>531</v>
      </c>
      <c r="D40" s="35">
        <v>1253165</v>
      </c>
      <c r="E40" s="36" t="s">
        <v>502</v>
      </c>
      <c r="F40" s="36" t="s">
        <v>100</v>
      </c>
      <c r="G40" s="36" t="s">
        <v>503</v>
      </c>
      <c r="H40" s="37">
        <v>42443</v>
      </c>
      <c r="I40" s="31">
        <v>42872</v>
      </c>
      <c r="J40" s="6">
        <f t="shared" si="8"/>
        <v>429</v>
      </c>
      <c r="K40" s="6">
        <f t="shared" si="9"/>
        <v>14.3</v>
      </c>
      <c r="L40">
        <f t="shared" si="10"/>
        <v>1.1916666666666667</v>
      </c>
      <c r="M40" s="32" t="s">
        <v>530</v>
      </c>
      <c r="N40" s="34">
        <v>34</v>
      </c>
      <c r="O40" s="34">
        <v>126</v>
      </c>
    </row>
    <row r="41" spans="1:15" ht="19" x14ac:dyDescent="0.25">
      <c r="A41" s="28">
        <v>1</v>
      </c>
      <c r="B41" s="28" t="s">
        <v>534</v>
      </c>
      <c r="C41" s="28" t="s">
        <v>531</v>
      </c>
      <c r="D41" s="35">
        <v>1253165</v>
      </c>
      <c r="E41" s="35" t="s">
        <v>509</v>
      </c>
      <c r="F41" s="35" t="s">
        <v>516</v>
      </c>
      <c r="G41" s="35" t="s">
        <v>517</v>
      </c>
      <c r="H41" s="39">
        <v>42370</v>
      </c>
      <c r="I41" s="31">
        <v>42872</v>
      </c>
      <c r="J41" s="6">
        <f t="shared" si="8"/>
        <v>502</v>
      </c>
      <c r="K41" s="6">
        <f t="shared" si="9"/>
        <v>16.733333333333334</v>
      </c>
      <c r="L41">
        <f t="shared" si="10"/>
        <v>1.3944444444444446</v>
      </c>
      <c r="M41" s="32" t="s">
        <v>530</v>
      </c>
      <c r="N41" s="34">
        <v>33</v>
      </c>
      <c r="O41" s="34">
        <v>137</v>
      </c>
    </row>
    <row r="42" spans="1:15" ht="19" x14ac:dyDescent="0.25">
      <c r="A42" s="28">
        <v>2</v>
      </c>
      <c r="B42" s="28" t="s">
        <v>535</v>
      </c>
      <c r="C42" s="28" t="s">
        <v>531</v>
      </c>
      <c r="D42" s="35">
        <v>1253165</v>
      </c>
      <c r="E42" s="35" t="s">
        <v>509</v>
      </c>
      <c r="F42" s="35" t="s">
        <v>516</v>
      </c>
      <c r="G42" s="35" t="s">
        <v>510</v>
      </c>
      <c r="H42" s="39">
        <v>42370</v>
      </c>
      <c r="I42" s="31">
        <v>42872</v>
      </c>
      <c r="J42" s="6">
        <f t="shared" si="8"/>
        <v>502</v>
      </c>
      <c r="K42" s="6">
        <f t="shared" si="9"/>
        <v>16.733333333333334</v>
      </c>
      <c r="L42">
        <f t="shared" si="10"/>
        <v>1.3944444444444446</v>
      </c>
      <c r="M42" s="32" t="s">
        <v>530</v>
      </c>
      <c r="N42" s="34">
        <v>28</v>
      </c>
      <c r="O42" s="34">
        <v>127</v>
      </c>
    </row>
    <row r="43" spans="1:15" ht="19" x14ac:dyDescent="0.25">
      <c r="A43" s="28">
        <v>3</v>
      </c>
      <c r="B43" s="28" t="s">
        <v>536</v>
      </c>
      <c r="C43" s="28" t="s">
        <v>537</v>
      </c>
      <c r="D43" s="41">
        <v>1275963</v>
      </c>
      <c r="E43" s="35" t="s">
        <v>509</v>
      </c>
      <c r="F43" s="35" t="s">
        <v>516</v>
      </c>
      <c r="G43" s="35" t="s">
        <v>503</v>
      </c>
      <c r="H43" s="39">
        <v>42370</v>
      </c>
      <c r="I43" s="31">
        <v>42872</v>
      </c>
      <c r="J43" s="6">
        <f t="shared" si="8"/>
        <v>502</v>
      </c>
      <c r="K43" s="6">
        <f t="shared" si="9"/>
        <v>16.733333333333334</v>
      </c>
      <c r="L43">
        <f t="shared" si="10"/>
        <v>1.3944444444444446</v>
      </c>
      <c r="M43" s="32" t="s">
        <v>530</v>
      </c>
      <c r="N43" s="40">
        <v>27</v>
      </c>
      <c r="O43" s="40">
        <v>228</v>
      </c>
    </row>
    <row r="44" spans="1:15" ht="19" x14ac:dyDescent="0.25">
      <c r="A44" s="28">
        <v>4</v>
      </c>
      <c r="B44" s="28" t="s">
        <v>538</v>
      </c>
      <c r="C44" s="28" t="s">
        <v>537</v>
      </c>
      <c r="D44" s="41">
        <v>1275963</v>
      </c>
      <c r="E44" s="35" t="s">
        <v>509</v>
      </c>
      <c r="F44" s="35" t="s">
        <v>516</v>
      </c>
      <c r="G44" s="35" t="s">
        <v>507</v>
      </c>
      <c r="H44" s="39">
        <v>42370</v>
      </c>
      <c r="I44" s="31">
        <v>42872</v>
      </c>
      <c r="J44" s="6">
        <f t="shared" si="8"/>
        <v>502</v>
      </c>
      <c r="K44" s="6">
        <f t="shared" si="9"/>
        <v>16.733333333333334</v>
      </c>
      <c r="L44">
        <f t="shared" si="10"/>
        <v>1.3944444444444446</v>
      </c>
      <c r="M44" s="32" t="s">
        <v>530</v>
      </c>
      <c r="N44" s="40">
        <v>26</v>
      </c>
      <c r="O44" s="40">
        <v>158</v>
      </c>
    </row>
    <row r="45" spans="1:15" ht="19" x14ac:dyDescent="0.25">
      <c r="A45" s="28">
        <v>5</v>
      </c>
      <c r="B45" s="28" t="s">
        <v>539</v>
      </c>
      <c r="C45" s="28" t="s">
        <v>537</v>
      </c>
      <c r="D45" s="41">
        <v>1275963</v>
      </c>
      <c r="E45" s="35" t="s">
        <v>509</v>
      </c>
      <c r="F45" s="35" t="s">
        <v>516</v>
      </c>
      <c r="G45" s="35" t="s">
        <v>505</v>
      </c>
      <c r="H45" s="39">
        <v>42370</v>
      </c>
      <c r="I45" s="31">
        <v>42872</v>
      </c>
      <c r="J45" s="6">
        <f t="shared" si="8"/>
        <v>502</v>
      </c>
      <c r="K45" s="6">
        <f t="shared" si="9"/>
        <v>16.733333333333334</v>
      </c>
      <c r="L45">
        <f t="shared" si="10"/>
        <v>1.3944444444444446</v>
      </c>
      <c r="M45" s="32" t="s">
        <v>530</v>
      </c>
      <c r="N45" s="40">
        <v>25</v>
      </c>
      <c r="O45" s="40">
        <v>188</v>
      </c>
    </row>
    <row r="46" spans="1:15" ht="19" x14ac:dyDescent="0.25">
      <c r="A46" s="28">
        <v>7</v>
      </c>
      <c r="B46" s="28" t="s">
        <v>540</v>
      </c>
      <c r="C46" s="28" t="s">
        <v>537</v>
      </c>
      <c r="D46" s="41">
        <v>1275963</v>
      </c>
      <c r="E46" s="42" t="s">
        <v>509</v>
      </c>
      <c r="F46" s="42" t="s">
        <v>516</v>
      </c>
      <c r="G46" s="42" t="s">
        <v>517</v>
      </c>
      <c r="H46" s="43">
        <v>42422</v>
      </c>
      <c r="I46" s="31">
        <v>42872</v>
      </c>
      <c r="J46" s="6">
        <f t="shared" si="8"/>
        <v>450</v>
      </c>
      <c r="K46" s="6">
        <f t="shared" si="9"/>
        <v>15</v>
      </c>
      <c r="L46">
        <f t="shared" si="10"/>
        <v>1.25</v>
      </c>
      <c r="M46" s="32" t="s">
        <v>530</v>
      </c>
      <c r="N46" s="40">
        <v>24</v>
      </c>
      <c r="O46" s="40">
        <v>168</v>
      </c>
    </row>
    <row r="47" spans="1:15" ht="19" x14ac:dyDescent="0.25">
      <c r="A47" s="28">
        <v>10</v>
      </c>
      <c r="B47" s="28" t="s">
        <v>541</v>
      </c>
      <c r="C47" s="28" t="s">
        <v>537</v>
      </c>
      <c r="D47" s="41">
        <v>1275963</v>
      </c>
      <c r="E47" s="42" t="s">
        <v>509</v>
      </c>
      <c r="F47" s="42" t="s">
        <v>516</v>
      </c>
      <c r="G47" s="42" t="s">
        <v>517</v>
      </c>
      <c r="H47" s="43">
        <v>42436</v>
      </c>
      <c r="I47" s="31">
        <v>42872</v>
      </c>
      <c r="J47" s="6">
        <f t="shared" si="8"/>
        <v>436</v>
      </c>
      <c r="K47" s="6">
        <f t="shared" si="9"/>
        <v>14.533333333333333</v>
      </c>
      <c r="L47">
        <f t="shared" si="10"/>
        <v>1.211111111111111</v>
      </c>
      <c r="M47" s="32" t="s">
        <v>530</v>
      </c>
      <c r="N47" s="40">
        <v>24</v>
      </c>
      <c r="O47" s="40">
        <v>158</v>
      </c>
    </row>
    <row r="48" spans="1:15" ht="19" x14ac:dyDescent="0.25">
      <c r="A48" s="28">
        <v>13</v>
      </c>
      <c r="B48" s="28" t="s">
        <v>542</v>
      </c>
      <c r="C48" s="28" t="s">
        <v>543</v>
      </c>
      <c r="D48" s="41">
        <v>1324357</v>
      </c>
      <c r="E48" s="42" t="s">
        <v>502</v>
      </c>
      <c r="F48" s="42" t="s">
        <v>516</v>
      </c>
      <c r="G48" s="44" t="s">
        <v>517</v>
      </c>
      <c r="H48" s="45">
        <v>42436</v>
      </c>
      <c r="I48" s="31">
        <v>42872</v>
      </c>
      <c r="J48" s="6">
        <f t="shared" si="8"/>
        <v>436</v>
      </c>
      <c r="K48" s="6">
        <f t="shared" si="9"/>
        <v>14.533333333333333</v>
      </c>
      <c r="L48">
        <f t="shared" si="10"/>
        <v>1.211111111111111</v>
      </c>
      <c r="M48" s="32" t="s">
        <v>530</v>
      </c>
      <c r="N48" s="40">
        <v>32</v>
      </c>
      <c r="O48" s="40">
        <v>190</v>
      </c>
    </row>
    <row r="49" spans="1:15" ht="19" x14ac:dyDescent="0.25">
      <c r="A49" s="28">
        <v>9</v>
      </c>
      <c r="B49" s="28" t="s">
        <v>544</v>
      </c>
      <c r="C49" s="28" t="s">
        <v>543</v>
      </c>
      <c r="D49" s="41">
        <v>1324357</v>
      </c>
      <c r="E49" s="42" t="s">
        <v>509</v>
      </c>
      <c r="F49" s="42" t="s">
        <v>516</v>
      </c>
      <c r="G49" s="42" t="s">
        <v>503</v>
      </c>
      <c r="H49" s="43">
        <v>42422</v>
      </c>
      <c r="I49" s="31">
        <v>42872</v>
      </c>
      <c r="J49" s="6">
        <f t="shared" si="8"/>
        <v>450</v>
      </c>
      <c r="K49" s="6">
        <f t="shared" si="9"/>
        <v>15</v>
      </c>
      <c r="L49">
        <f t="shared" si="10"/>
        <v>1.25</v>
      </c>
      <c r="M49" s="32" t="s">
        <v>530</v>
      </c>
      <c r="N49" s="40">
        <v>31</v>
      </c>
      <c r="O49" s="40">
        <v>163</v>
      </c>
    </row>
    <row r="50" spans="1:15" ht="19" x14ac:dyDescent="0.25">
      <c r="A50" s="28">
        <v>12</v>
      </c>
      <c r="B50" s="28" t="s">
        <v>545</v>
      </c>
      <c r="C50" s="28" t="s">
        <v>543</v>
      </c>
      <c r="D50" s="41">
        <v>1324357</v>
      </c>
      <c r="E50" s="42" t="s">
        <v>509</v>
      </c>
      <c r="F50" s="42" t="s">
        <v>516</v>
      </c>
      <c r="G50" s="42" t="s">
        <v>503</v>
      </c>
      <c r="H50" s="43">
        <v>42436</v>
      </c>
      <c r="I50" s="31">
        <v>42872</v>
      </c>
      <c r="J50" s="6">
        <f t="shared" si="8"/>
        <v>436</v>
      </c>
      <c r="K50" s="6">
        <f t="shared" si="9"/>
        <v>14.533333333333333</v>
      </c>
      <c r="L50">
        <f t="shared" si="10"/>
        <v>1.211111111111111</v>
      </c>
      <c r="M50" s="32" t="s">
        <v>530</v>
      </c>
      <c r="N50" s="40">
        <v>28</v>
      </c>
      <c r="O50" s="40">
        <v>216</v>
      </c>
    </row>
    <row r="51" spans="1:15" ht="19" x14ac:dyDescent="0.25">
      <c r="A51" s="28">
        <v>15</v>
      </c>
      <c r="B51" s="28" t="s">
        <v>546</v>
      </c>
      <c r="C51" s="28" t="s">
        <v>547</v>
      </c>
      <c r="D51" s="41">
        <v>1324355</v>
      </c>
      <c r="E51" s="42" t="s">
        <v>502</v>
      </c>
      <c r="F51" s="42" t="s">
        <v>516</v>
      </c>
      <c r="G51" s="44" t="s">
        <v>503</v>
      </c>
      <c r="H51" s="45">
        <v>42436</v>
      </c>
      <c r="I51" s="31">
        <v>42872</v>
      </c>
      <c r="J51" s="6">
        <f t="shared" si="8"/>
        <v>436</v>
      </c>
      <c r="K51" s="6">
        <f t="shared" si="9"/>
        <v>14.533333333333333</v>
      </c>
      <c r="L51">
        <f t="shared" si="10"/>
        <v>1.211111111111111</v>
      </c>
      <c r="M51" s="32" t="s">
        <v>530</v>
      </c>
      <c r="N51" s="40">
        <v>31</v>
      </c>
      <c r="O51" s="40">
        <v>174</v>
      </c>
    </row>
    <row r="52" spans="1:15" ht="19" x14ac:dyDescent="0.25">
      <c r="A52" s="28">
        <v>8</v>
      </c>
      <c r="B52" s="28" t="s">
        <v>548</v>
      </c>
      <c r="C52" s="28" t="s">
        <v>547</v>
      </c>
      <c r="D52" s="41">
        <v>1324355</v>
      </c>
      <c r="E52" s="42" t="s">
        <v>509</v>
      </c>
      <c r="F52" s="42" t="s">
        <v>516</v>
      </c>
      <c r="G52" s="42" t="s">
        <v>510</v>
      </c>
      <c r="H52" s="43">
        <v>42422</v>
      </c>
      <c r="I52" s="31">
        <v>42872</v>
      </c>
      <c r="J52" s="6">
        <f t="shared" si="8"/>
        <v>450</v>
      </c>
      <c r="K52" s="6">
        <f t="shared" si="9"/>
        <v>15</v>
      </c>
      <c r="L52">
        <f t="shared" si="10"/>
        <v>1.25</v>
      </c>
      <c r="M52" s="32" t="s">
        <v>530</v>
      </c>
      <c r="N52" s="40">
        <v>31</v>
      </c>
      <c r="O52" s="40">
        <v>189</v>
      </c>
    </row>
    <row r="53" spans="1:15" ht="19" x14ac:dyDescent="0.25">
      <c r="A53" s="28">
        <v>11</v>
      </c>
      <c r="B53" s="28" t="s">
        <v>549</v>
      </c>
      <c r="C53" s="28" t="s">
        <v>547</v>
      </c>
      <c r="D53" s="41">
        <v>1324355</v>
      </c>
      <c r="E53" s="42" t="s">
        <v>509</v>
      </c>
      <c r="F53" s="42" t="s">
        <v>516</v>
      </c>
      <c r="G53" s="42" t="s">
        <v>510</v>
      </c>
      <c r="H53" s="43">
        <v>42436</v>
      </c>
      <c r="I53" s="31">
        <v>42872</v>
      </c>
      <c r="J53" s="6">
        <f t="shared" si="8"/>
        <v>436</v>
      </c>
      <c r="K53" s="6">
        <f t="shared" si="9"/>
        <v>14.533333333333333</v>
      </c>
      <c r="L53">
        <f t="shared" si="10"/>
        <v>1.211111111111111</v>
      </c>
      <c r="M53" s="32" t="s">
        <v>530</v>
      </c>
      <c r="N53" s="40">
        <v>34</v>
      </c>
      <c r="O53" s="40">
        <v>189</v>
      </c>
    </row>
    <row r="54" spans="1:15" ht="19" x14ac:dyDescent="0.25">
      <c r="A54" s="28">
        <v>14</v>
      </c>
      <c r="B54" s="28" t="s">
        <v>550</v>
      </c>
      <c r="C54" s="28" t="s">
        <v>551</v>
      </c>
      <c r="D54" s="47">
        <v>1253156</v>
      </c>
      <c r="E54" s="42" t="s">
        <v>502</v>
      </c>
      <c r="F54" s="42" t="s">
        <v>516</v>
      </c>
      <c r="G54" s="44" t="s">
        <v>510</v>
      </c>
      <c r="H54" s="45">
        <v>42436</v>
      </c>
      <c r="I54" s="31">
        <v>42872</v>
      </c>
      <c r="J54" s="6">
        <f t="shared" si="8"/>
        <v>436</v>
      </c>
      <c r="K54" s="6">
        <f t="shared" si="9"/>
        <v>14.533333333333333</v>
      </c>
      <c r="L54">
        <f t="shared" si="10"/>
        <v>1.211111111111111</v>
      </c>
      <c r="M54" s="32" t="s">
        <v>530</v>
      </c>
      <c r="N54" s="46">
        <v>33</v>
      </c>
      <c r="O54" s="46">
        <v>199</v>
      </c>
    </row>
    <row r="55" spans="1:15" ht="19" x14ac:dyDescent="0.25">
      <c r="A55" s="28">
        <v>3</v>
      </c>
      <c r="B55" s="28" t="s">
        <v>552</v>
      </c>
      <c r="C55" s="28" t="s">
        <v>551</v>
      </c>
      <c r="D55" s="47">
        <v>1253156</v>
      </c>
      <c r="E55" s="48" t="s">
        <v>502</v>
      </c>
      <c r="F55" s="49" t="s">
        <v>103</v>
      </c>
      <c r="G55" s="48" t="s">
        <v>517</v>
      </c>
      <c r="H55" s="50">
        <v>42438</v>
      </c>
      <c r="I55" s="31">
        <v>42872</v>
      </c>
      <c r="J55" s="6">
        <f t="shared" si="8"/>
        <v>434</v>
      </c>
      <c r="K55" s="6">
        <f t="shared" si="9"/>
        <v>14.466666666666667</v>
      </c>
      <c r="L55">
        <f t="shared" si="10"/>
        <v>1.2055555555555555</v>
      </c>
      <c r="M55" s="32" t="s">
        <v>530</v>
      </c>
      <c r="N55" s="46">
        <v>30</v>
      </c>
      <c r="O55" s="46">
        <v>172</v>
      </c>
    </row>
    <row r="56" spans="1:15" ht="19" x14ac:dyDescent="0.25">
      <c r="A56" s="28">
        <v>1</v>
      </c>
      <c r="B56" s="28" t="s">
        <v>553</v>
      </c>
      <c r="C56" s="28" t="s">
        <v>554</v>
      </c>
      <c r="D56" s="51">
        <v>1385322</v>
      </c>
      <c r="E56" s="48" t="s">
        <v>509</v>
      </c>
      <c r="F56" s="49" t="s">
        <v>103</v>
      </c>
      <c r="G56" s="48" t="s">
        <v>503</v>
      </c>
      <c r="H56" s="50">
        <v>42438</v>
      </c>
      <c r="I56" s="31">
        <v>42872</v>
      </c>
      <c r="J56" s="6">
        <f t="shared" si="8"/>
        <v>434</v>
      </c>
      <c r="K56" s="6">
        <f t="shared" si="9"/>
        <v>14.466666666666667</v>
      </c>
      <c r="L56">
        <f t="shared" si="10"/>
        <v>1.2055555555555555</v>
      </c>
      <c r="M56" s="32" t="s">
        <v>530</v>
      </c>
      <c r="N56" s="38">
        <v>29</v>
      </c>
      <c r="O56" s="38">
        <v>177</v>
      </c>
    </row>
    <row r="57" spans="1:15" ht="19" x14ac:dyDescent="0.25">
      <c r="A57" s="28">
        <v>5</v>
      </c>
      <c r="B57" s="28" t="s">
        <v>555</v>
      </c>
      <c r="C57" s="28" t="s">
        <v>531</v>
      </c>
      <c r="D57" s="49">
        <v>1324347</v>
      </c>
      <c r="E57" s="48" t="s">
        <v>502</v>
      </c>
      <c r="F57" s="49" t="s">
        <v>103</v>
      </c>
      <c r="G57" s="48" t="s">
        <v>503</v>
      </c>
      <c r="H57" s="50">
        <v>42438</v>
      </c>
      <c r="I57" s="31">
        <v>42872</v>
      </c>
      <c r="J57" s="6">
        <f t="shared" si="8"/>
        <v>434</v>
      </c>
      <c r="K57" s="6">
        <f t="shared" si="9"/>
        <v>14.466666666666667</v>
      </c>
      <c r="L57">
        <f t="shared" si="10"/>
        <v>1.2055555555555555</v>
      </c>
      <c r="M57" s="32" t="s">
        <v>530</v>
      </c>
      <c r="N57" s="48">
        <v>29</v>
      </c>
      <c r="O57" s="48">
        <v>158</v>
      </c>
    </row>
    <row r="58" spans="1:15" ht="19" x14ac:dyDescent="0.25">
      <c r="A58" s="28">
        <v>4</v>
      </c>
      <c r="B58" s="28" t="s">
        <v>556</v>
      </c>
      <c r="C58" s="28" t="s">
        <v>531</v>
      </c>
      <c r="D58" s="49">
        <v>1324347</v>
      </c>
      <c r="E58" s="48" t="s">
        <v>502</v>
      </c>
      <c r="F58" s="49" t="s">
        <v>103</v>
      </c>
      <c r="G58" s="48" t="s">
        <v>510</v>
      </c>
      <c r="H58" s="50">
        <v>42438</v>
      </c>
      <c r="I58" s="31">
        <v>42872</v>
      </c>
      <c r="J58" s="6">
        <f t="shared" si="8"/>
        <v>434</v>
      </c>
      <c r="K58" s="6">
        <f t="shared" si="9"/>
        <v>14.466666666666667</v>
      </c>
      <c r="L58">
        <f t="shared" si="10"/>
        <v>1.2055555555555555</v>
      </c>
      <c r="M58" s="32" t="s">
        <v>530</v>
      </c>
      <c r="N58" s="48">
        <v>30</v>
      </c>
      <c r="O58" s="48">
        <v>148</v>
      </c>
    </row>
    <row r="59" spans="1:15" ht="19" x14ac:dyDescent="0.25">
      <c r="A59" s="28">
        <v>2</v>
      </c>
      <c r="B59" s="28" t="s">
        <v>557</v>
      </c>
      <c r="C59" s="28" t="s">
        <v>537</v>
      </c>
      <c r="D59" s="49">
        <v>1299777</v>
      </c>
      <c r="E59" s="48" t="s">
        <v>509</v>
      </c>
      <c r="F59" s="49" t="s">
        <v>103</v>
      </c>
      <c r="G59" s="48" t="s">
        <v>505</v>
      </c>
      <c r="H59" s="50">
        <v>42438</v>
      </c>
      <c r="I59" s="31">
        <v>42872</v>
      </c>
      <c r="J59" s="6">
        <f t="shared" si="8"/>
        <v>434</v>
      </c>
      <c r="K59" s="6">
        <f t="shared" si="9"/>
        <v>14.466666666666667</v>
      </c>
      <c r="L59">
        <f t="shared" si="10"/>
        <v>1.2055555555555555</v>
      </c>
      <c r="M59" s="32" t="s">
        <v>530</v>
      </c>
      <c r="N59" s="48">
        <v>31</v>
      </c>
      <c r="O59" s="48">
        <v>197</v>
      </c>
    </row>
    <row r="60" spans="1:15" ht="19" x14ac:dyDescent="0.25">
      <c r="A60" s="28">
        <v>6</v>
      </c>
      <c r="B60" s="28" t="s">
        <v>558</v>
      </c>
      <c r="C60" s="28" t="s">
        <v>537</v>
      </c>
      <c r="D60" s="49">
        <v>1299777</v>
      </c>
      <c r="E60" s="48" t="s">
        <v>502</v>
      </c>
      <c r="F60" s="49" t="s">
        <v>103</v>
      </c>
      <c r="G60" s="48" t="s">
        <v>505</v>
      </c>
      <c r="H60" s="50">
        <v>42438</v>
      </c>
      <c r="I60" s="31">
        <v>42872</v>
      </c>
      <c r="J60" s="6">
        <f t="shared" si="8"/>
        <v>434</v>
      </c>
      <c r="K60" s="6">
        <f t="shared" si="9"/>
        <v>14.466666666666667</v>
      </c>
      <c r="L60">
        <f t="shared" si="10"/>
        <v>1.2055555555555555</v>
      </c>
      <c r="M60" s="32" t="s">
        <v>530</v>
      </c>
      <c r="N60" s="48">
        <v>37</v>
      </c>
      <c r="O60" s="48">
        <v>193</v>
      </c>
    </row>
    <row r="61" spans="1:15" ht="19" x14ac:dyDescent="0.25">
      <c r="A61" s="28">
        <v>6</v>
      </c>
      <c r="B61" s="28" t="s">
        <v>559</v>
      </c>
      <c r="C61" s="28" t="s">
        <v>537</v>
      </c>
      <c r="D61" s="49">
        <v>1299777</v>
      </c>
      <c r="E61" s="41" t="s">
        <v>509</v>
      </c>
      <c r="F61" s="41" t="s">
        <v>560</v>
      </c>
      <c r="G61" s="41" t="s">
        <v>517</v>
      </c>
      <c r="H61" s="52">
        <v>42432</v>
      </c>
      <c r="I61" s="31">
        <v>42880</v>
      </c>
      <c r="J61" s="6">
        <f t="shared" si="8"/>
        <v>448</v>
      </c>
      <c r="K61" s="6">
        <f t="shared" si="9"/>
        <v>14.933333333333334</v>
      </c>
      <c r="L61">
        <f t="shared" si="10"/>
        <v>1.2444444444444445</v>
      </c>
      <c r="M61" s="32" t="s">
        <v>530</v>
      </c>
      <c r="N61" s="48">
        <v>33</v>
      </c>
      <c r="O61" s="48">
        <v>153</v>
      </c>
    </row>
    <row r="62" spans="1:15" ht="19" x14ac:dyDescent="0.25">
      <c r="A62" s="28">
        <v>7</v>
      </c>
      <c r="B62" s="28" t="s">
        <v>561</v>
      </c>
      <c r="C62" s="28" t="s">
        <v>537</v>
      </c>
      <c r="D62" s="49">
        <v>1299777</v>
      </c>
      <c r="E62" s="41" t="s">
        <v>509</v>
      </c>
      <c r="F62" s="41" t="s">
        <v>560</v>
      </c>
      <c r="G62" s="41" t="s">
        <v>510</v>
      </c>
      <c r="H62" s="52">
        <v>42432</v>
      </c>
      <c r="I62" s="31">
        <v>42880</v>
      </c>
      <c r="J62" s="6">
        <f t="shared" si="8"/>
        <v>448</v>
      </c>
      <c r="K62" s="6">
        <f t="shared" si="9"/>
        <v>14.933333333333334</v>
      </c>
      <c r="L62">
        <f t="shared" si="10"/>
        <v>1.2444444444444445</v>
      </c>
      <c r="M62" s="32" t="s">
        <v>530</v>
      </c>
      <c r="N62" s="48">
        <v>32</v>
      </c>
      <c r="O62" s="48">
        <v>206</v>
      </c>
    </row>
    <row r="63" spans="1:15" ht="19" x14ac:dyDescent="0.25">
      <c r="A63" s="28">
        <v>8</v>
      </c>
      <c r="B63" s="28" t="s">
        <v>562</v>
      </c>
      <c r="C63" s="28" t="s">
        <v>543</v>
      </c>
      <c r="D63" s="42">
        <v>1299779</v>
      </c>
      <c r="E63" s="41" t="s">
        <v>509</v>
      </c>
      <c r="F63" s="41" t="s">
        <v>560</v>
      </c>
      <c r="G63" s="41" t="s">
        <v>503</v>
      </c>
      <c r="H63" s="52">
        <v>42432</v>
      </c>
      <c r="I63" s="31">
        <v>42880</v>
      </c>
      <c r="J63" s="6">
        <f t="shared" si="8"/>
        <v>448</v>
      </c>
      <c r="K63" s="6">
        <f t="shared" si="9"/>
        <v>14.933333333333334</v>
      </c>
      <c r="L63">
        <f t="shared" si="10"/>
        <v>1.2444444444444445</v>
      </c>
      <c r="M63" s="32" t="s">
        <v>530</v>
      </c>
      <c r="N63" s="44">
        <v>41</v>
      </c>
      <c r="O63" s="44">
        <v>186</v>
      </c>
    </row>
    <row r="64" spans="1:15" ht="19" x14ac:dyDescent="0.25">
      <c r="A64" s="28">
        <v>9</v>
      </c>
      <c r="B64" s="28" t="s">
        <v>563</v>
      </c>
      <c r="C64" s="28" t="s">
        <v>543</v>
      </c>
      <c r="D64" s="42">
        <v>1299779</v>
      </c>
      <c r="E64" s="41" t="s">
        <v>509</v>
      </c>
      <c r="F64" s="41" t="s">
        <v>560</v>
      </c>
      <c r="G64" s="41" t="s">
        <v>507</v>
      </c>
      <c r="H64" s="52">
        <v>42432</v>
      </c>
      <c r="I64" s="31">
        <v>42880</v>
      </c>
      <c r="J64" s="6">
        <f t="shared" si="8"/>
        <v>448</v>
      </c>
      <c r="K64" s="6">
        <f t="shared" si="9"/>
        <v>14.933333333333334</v>
      </c>
      <c r="L64">
        <f t="shared" si="10"/>
        <v>1.2444444444444445</v>
      </c>
      <c r="M64" s="32" t="s">
        <v>530</v>
      </c>
      <c r="N64" s="44">
        <v>31</v>
      </c>
      <c r="O64" s="44">
        <v>205</v>
      </c>
    </row>
    <row r="65" spans="1:16" ht="19" x14ac:dyDescent="0.25">
      <c r="A65" s="28">
        <v>10</v>
      </c>
      <c r="B65" s="28" t="s">
        <v>564</v>
      </c>
      <c r="C65" s="28" t="s">
        <v>543</v>
      </c>
      <c r="D65" s="42">
        <v>1299779</v>
      </c>
      <c r="E65" s="41" t="s">
        <v>509</v>
      </c>
      <c r="F65" s="41" t="s">
        <v>560</v>
      </c>
      <c r="G65" s="41" t="s">
        <v>505</v>
      </c>
      <c r="H65" s="52">
        <v>42432</v>
      </c>
      <c r="I65" s="31">
        <v>42880</v>
      </c>
      <c r="J65" s="6">
        <f t="shared" si="8"/>
        <v>448</v>
      </c>
      <c r="K65" s="6">
        <f t="shared" si="9"/>
        <v>14.933333333333334</v>
      </c>
      <c r="L65">
        <f t="shared" si="10"/>
        <v>1.2444444444444445</v>
      </c>
      <c r="M65" s="32" t="s">
        <v>530</v>
      </c>
      <c r="N65" s="44">
        <v>37</v>
      </c>
      <c r="O65" s="44">
        <v>182</v>
      </c>
    </row>
    <row r="66" spans="1:16" ht="19" x14ac:dyDescent="0.25">
      <c r="A66" s="28">
        <v>11</v>
      </c>
      <c r="B66" s="28" t="s">
        <v>565</v>
      </c>
      <c r="C66" s="28" t="s">
        <v>547</v>
      </c>
      <c r="D66" s="42">
        <v>1324351</v>
      </c>
      <c r="E66" s="41" t="s">
        <v>502</v>
      </c>
      <c r="F66" s="41" t="s">
        <v>560</v>
      </c>
      <c r="G66" s="41" t="s">
        <v>517</v>
      </c>
      <c r="H66" s="52">
        <v>42446</v>
      </c>
      <c r="I66" s="31">
        <v>42880</v>
      </c>
      <c r="J66" s="6">
        <f t="shared" si="8"/>
        <v>434</v>
      </c>
      <c r="K66" s="6">
        <f t="shared" si="9"/>
        <v>14.466666666666667</v>
      </c>
      <c r="L66">
        <f t="shared" si="10"/>
        <v>1.2055555555555555</v>
      </c>
      <c r="M66" s="32" t="s">
        <v>530</v>
      </c>
      <c r="N66" s="44">
        <v>29</v>
      </c>
      <c r="O66" s="44">
        <v>193</v>
      </c>
    </row>
    <row r="67" spans="1:16" ht="19" x14ac:dyDescent="0.25">
      <c r="A67" s="28">
        <v>12</v>
      </c>
      <c r="B67" s="28" t="s">
        <v>566</v>
      </c>
      <c r="C67" s="28" t="s">
        <v>547</v>
      </c>
      <c r="D67" s="42">
        <v>1324351</v>
      </c>
      <c r="E67" s="41" t="s">
        <v>502</v>
      </c>
      <c r="F67" s="41" t="s">
        <v>560</v>
      </c>
      <c r="G67" s="41" t="s">
        <v>510</v>
      </c>
      <c r="H67" s="52">
        <v>42446</v>
      </c>
      <c r="I67" s="31">
        <v>42880</v>
      </c>
      <c r="J67" s="6">
        <f t="shared" si="8"/>
        <v>434</v>
      </c>
      <c r="K67" s="6">
        <f t="shared" si="9"/>
        <v>14.466666666666667</v>
      </c>
      <c r="L67">
        <f t="shared" si="10"/>
        <v>1.2055555555555555</v>
      </c>
      <c r="M67" s="32" t="s">
        <v>530</v>
      </c>
      <c r="N67" s="44">
        <v>28</v>
      </c>
      <c r="O67" s="44">
        <v>158</v>
      </c>
    </row>
    <row r="68" spans="1:16" ht="19" x14ac:dyDescent="0.25">
      <c r="A68" s="28">
        <v>13</v>
      </c>
      <c r="B68" s="28" t="s">
        <v>567</v>
      </c>
      <c r="C68" s="28" t="s">
        <v>547</v>
      </c>
      <c r="D68" s="42">
        <v>1324351</v>
      </c>
      <c r="E68" s="41" t="s">
        <v>502</v>
      </c>
      <c r="F68" s="41" t="s">
        <v>560</v>
      </c>
      <c r="G68" s="41" t="s">
        <v>505</v>
      </c>
      <c r="H68" s="52">
        <v>42446</v>
      </c>
      <c r="I68" s="31">
        <v>42880</v>
      </c>
      <c r="J68" s="6">
        <f t="shared" si="8"/>
        <v>434</v>
      </c>
      <c r="K68" s="6">
        <f t="shared" si="9"/>
        <v>14.466666666666667</v>
      </c>
      <c r="L68">
        <f t="shared" si="10"/>
        <v>1.2055555555555555</v>
      </c>
      <c r="M68" s="32" t="s">
        <v>530</v>
      </c>
      <c r="N68" s="44">
        <v>27</v>
      </c>
      <c r="O68" s="44">
        <v>167</v>
      </c>
    </row>
    <row r="69" spans="1:16" ht="19" x14ac:dyDescent="0.25">
      <c r="A69" s="28">
        <v>14</v>
      </c>
      <c r="B69" s="28" t="s">
        <v>568</v>
      </c>
      <c r="C69" s="28" t="s">
        <v>551</v>
      </c>
      <c r="D69" s="42">
        <v>1324353</v>
      </c>
      <c r="E69" s="41" t="s">
        <v>502</v>
      </c>
      <c r="F69" s="41" t="s">
        <v>560</v>
      </c>
      <c r="G69" s="41" t="s">
        <v>503</v>
      </c>
      <c r="H69" s="52">
        <v>42432</v>
      </c>
      <c r="I69" s="31">
        <v>42880</v>
      </c>
      <c r="J69" s="6">
        <f t="shared" si="8"/>
        <v>448</v>
      </c>
      <c r="K69" s="6">
        <f t="shared" si="9"/>
        <v>14.933333333333334</v>
      </c>
      <c r="L69">
        <f t="shared" si="10"/>
        <v>1.2444444444444445</v>
      </c>
      <c r="M69" s="32" t="s">
        <v>530</v>
      </c>
      <c r="N69" s="44">
        <v>34</v>
      </c>
      <c r="O69" s="44">
        <v>171</v>
      </c>
    </row>
    <row r="70" spans="1:16" ht="19" x14ac:dyDescent="0.25">
      <c r="A70" s="28">
        <v>15</v>
      </c>
      <c r="B70" s="28" t="s">
        <v>569</v>
      </c>
      <c r="C70" s="28" t="s">
        <v>551</v>
      </c>
      <c r="D70" s="42">
        <v>1324353</v>
      </c>
      <c r="E70" s="41" t="s">
        <v>502</v>
      </c>
      <c r="F70" s="41" t="s">
        <v>560</v>
      </c>
      <c r="G70" s="41" t="s">
        <v>507</v>
      </c>
      <c r="H70" s="52">
        <v>42432</v>
      </c>
      <c r="I70" s="31">
        <v>42880</v>
      </c>
      <c r="J70" s="6">
        <f t="shared" si="8"/>
        <v>448</v>
      </c>
      <c r="K70" s="6">
        <f t="shared" si="9"/>
        <v>14.933333333333334</v>
      </c>
      <c r="L70">
        <f t="shared" si="10"/>
        <v>1.2444444444444445</v>
      </c>
      <c r="M70" s="32" t="s">
        <v>530</v>
      </c>
      <c r="N70" s="44">
        <v>33</v>
      </c>
      <c r="O70" s="44">
        <v>153</v>
      </c>
    </row>
    <row r="71" spans="1:16" ht="19" x14ac:dyDescent="0.25">
      <c r="A71" s="28">
        <v>16</v>
      </c>
      <c r="B71" s="28" t="s">
        <v>570</v>
      </c>
      <c r="C71" s="28" t="s">
        <v>551</v>
      </c>
      <c r="D71" s="42">
        <v>1324353</v>
      </c>
      <c r="E71" s="41" t="s">
        <v>502</v>
      </c>
      <c r="F71" s="41" t="s">
        <v>560</v>
      </c>
      <c r="G71" s="41" t="s">
        <v>505</v>
      </c>
      <c r="H71" s="52">
        <v>42432</v>
      </c>
      <c r="I71" s="31">
        <v>42880</v>
      </c>
      <c r="J71" s="6">
        <f t="shared" si="8"/>
        <v>448</v>
      </c>
      <c r="K71" s="6">
        <f t="shared" si="9"/>
        <v>14.933333333333334</v>
      </c>
      <c r="L71">
        <f t="shared" si="10"/>
        <v>1.2444444444444445</v>
      </c>
      <c r="M71" s="32" t="s">
        <v>530</v>
      </c>
      <c r="N71" s="44">
        <v>35</v>
      </c>
      <c r="O71" s="44">
        <v>182</v>
      </c>
    </row>
    <row r="72" spans="1:16" ht="19" x14ac:dyDescent="0.25">
      <c r="A72" s="28">
        <v>17</v>
      </c>
      <c r="B72" s="28" t="s">
        <v>571</v>
      </c>
      <c r="C72" s="28" t="s">
        <v>554</v>
      </c>
      <c r="D72" s="33">
        <v>1190436</v>
      </c>
      <c r="E72" s="47" t="s">
        <v>502</v>
      </c>
      <c r="F72" s="47" t="s">
        <v>560</v>
      </c>
      <c r="G72" s="47" t="s">
        <v>507</v>
      </c>
      <c r="H72" s="53">
        <v>42376</v>
      </c>
      <c r="I72" s="31">
        <v>42880</v>
      </c>
      <c r="J72" s="6">
        <f t="shared" si="8"/>
        <v>504</v>
      </c>
      <c r="K72" s="6">
        <f t="shared" si="9"/>
        <v>16.8</v>
      </c>
      <c r="L72">
        <f t="shared" si="10"/>
        <v>1.4000000000000001</v>
      </c>
      <c r="M72" s="32" t="s">
        <v>530</v>
      </c>
      <c r="N72" s="54">
        <v>28</v>
      </c>
      <c r="O72" s="54">
        <v>192</v>
      </c>
    </row>
    <row r="73" spans="1:16" ht="19" x14ac:dyDescent="0.25">
      <c r="A73" s="28">
        <v>18</v>
      </c>
      <c r="B73" s="28" t="s">
        <v>572</v>
      </c>
      <c r="C73" s="28" t="s">
        <v>554</v>
      </c>
      <c r="D73" s="33">
        <v>1190436</v>
      </c>
      <c r="E73" s="47" t="s">
        <v>502</v>
      </c>
      <c r="F73" s="47" t="s">
        <v>560</v>
      </c>
      <c r="G73" s="47" t="s">
        <v>505</v>
      </c>
      <c r="H73" s="53">
        <v>42376</v>
      </c>
      <c r="I73" s="31">
        <v>42880</v>
      </c>
      <c r="J73" s="6">
        <f t="shared" si="8"/>
        <v>504</v>
      </c>
      <c r="K73" s="6">
        <f t="shared" si="9"/>
        <v>16.8</v>
      </c>
      <c r="L73">
        <f t="shared" si="10"/>
        <v>1.4000000000000001</v>
      </c>
      <c r="M73" s="32" t="s">
        <v>530</v>
      </c>
      <c r="N73" s="54">
        <v>29</v>
      </c>
      <c r="O73" s="54">
        <v>138</v>
      </c>
    </row>
    <row r="75" spans="1:16" ht="17" thickBot="1" x14ac:dyDescent="0.25"/>
    <row r="76" spans="1:16" ht="17" thickTop="1" x14ac:dyDescent="0.2">
      <c r="A76" s="23" t="s">
        <v>0</v>
      </c>
      <c r="B76" s="23" t="s">
        <v>492</v>
      </c>
      <c r="C76" s="27" t="s">
        <v>526</v>
      </c>
      <c r="D76" s="23" t="s">
        <v>527</v>
      </c>
      <c r="E76" s="23" t="s">
        <v>8</v>
      </c>
      <c r="F76" s="23" t="s">
        <v>7</v>
      </c>
      <c r="G76" s="23" t="s">
        <v>498</v>
      </c>
      <c r="H76" s="23" t="s">
        <v>11</v>
      </c>
      <c r="I76" s="32" t="s">
        <v>499</v>
      </c>
      <c r="J76" s="23" t="s">
        <v>521</v>
      </c>
      <c r="K76" s="23" t="s">
        <v>522</v>
      </c>
      <c r="L76" s="23" t="s">
        <v>523</v>
      </c>
      <c r="M76" s="24" t="s">
        <v>520</v>
      </c>
      <c r="N76" s="25" t="s">
        <v>524</v>
      </c>
      <c r="O76" s="26" t="s">
        <v>525</v>
      </c>
      <c r="P76" s="26" t="s">
        <v>573</v>
      </c>
    </row>
    <row r="77" spans="1:16" x14ac:dyDescent="0.2">
      <c r="A77" s="28">
        <v>1</v>
      </c>
      <c r="B77" s="28" t="s">
        <v>534</v>
      </c>
      <c r="C77" s="28" t="s">
        <v>531</v>
      </c>
      <c r="D77" s="35">
        <v>1253165</v>
      </c>
      <c r="E77" s="35" t="s">
        <v>509</v>
      </c>
      <c r="F77" s="35" t="s">
        <v>516</v>
      </c>
      <c r="G77" s="35" t="s">
        <v>517</v>
      </c>
      <c r="H77" s="39">
        <v>42370</v>
      </c>
      <c r="I77" s="1">
        <v>42880</v>
      </c>
      <c r="J77" s="34">
        <f>K77/365</f>
        <v>1.3972602739726028</v>
      </c>
      <c r="K77" s="34">
        <f>_xlfn.DAYS(I77,H77)</f>
        <v>510</v>
      </c>
      <c r="L77" s="34">
        <f t="shared" ref="L77:L112" si="11">K77/30</f>
        <v>17</v>
      </c>
      <c r="M77" s="32" t="s">
        <v>530</v>
      </c>
      <c r="N77" s="34">
        <v>30</v>
      </c>
      <c r="O77" s="34">
        <v>125</v>
      </c>
      <c r="P77" s="34">
        <v>172</v>
      </c>
    </row>
    <row r="78" spans="1:16" x14ac:dyDescent="0.2">
      <c r="A78" s="28">
        <v>2</v>
      </c>
      <c r="B78" s="28" t="s">
        <v>535</v>
      </c>
      <c r="C78" s="28" t="s">
        <v>531</v>
      </c>
      <c r="D78" s="35">
        <v>1253165</v>
      </c>
      <c r="E78" s="35" t="s">
        <v>509</v>
      </c>
      <c r="F78" s="35" t="s">
        <v>516</v>
      </c>
      <c r="G78" s="35" t="s">
        <v>510</v>
      </c>
      <c r="H78" s="39">
        <v>42370</v>
      </c>
      <c r="I78" s="1">
        <v>42880</v>
      </c>
      <c r="J78" s="34">
        <f t="shared" ref="J78:J112" si="12">K78/365</f>
        <v>1.3972602739726028</v>
      </c>
      <c r="K78" s="34">
        <f>_xlfn.DAYS(I78,H78)</f>
        <v>510</v>
      </c>
      <c r="L78" s="34">
        <f t="shared" si="11"/>
        <v>17</v>
      </c>
      <c r="M78" s="32" t="s">
        <v>530</v>
      </c>
      <c r="N78" s="34">
        <v>30</v>
      </c>
      <c r="O78" s="34">
        <v>142</v>
      </c>
      <c r="P78" s="34">
        <v>193</v>
      </c>
    </row>
    <row r="79" spans="1:16" x14ac:dyDescent="0.2">
      <c r="A79" s="28">
        <v>3</v>
      </c>
      <c r="B79" s="28" t="s">
        <v>536</v>
      </c>
      <c r="C79" s="28" t="s">
        <v>531</v>
      </c>
      <c r="D79" s="35">
        <v>1253165</v>
      </c>
      <c r="E79" s="35" t="s">
        <v>509</v>
      </c>
      <c r="F79" s="35" t="s">
        <v>516</v>
      </c>
      <c r="G79" s="35" t="s">
        <v>503</v>
      </c>
      <c r="H79" s="39">
        <v>42370</v>
      </c>
      <c r="I79" s="1">
        <v>42880</v>
      </c>
      <c r="J79" s="34">
        <f t="shared" si="12"/>
        <v>1.3972602739726028</v>
      </c>
      <c r="K79" s="34">
        <f>_xlfn.DAYS(I79,H79)</f>
        <v>510</v>
      </c>
      <c r="L79" s="34">
        <f t="shared" si="11"/>
        <v>17</v>
      </c>
      <c r="M79" s="32" t="s">
        <v>530</v>
      </c>
      <c r="N79" s="34">
        <v>34</v>
      </c>
      <c r="O79" s="34">
        <v>126</v>
      </c>
      <c r="P79" s="34">
        <v>182</v>
      </c>
    </row>
    <row r="80" spans="1:16" x14ac:dyDescent="0.2">
      <c r="A80" s="28">
        <v>4</v>
      </c>
      <c r="B80" s="28" t="s">
        <v>538</v>
      </c>
      <c r="C80" s="28" t="s">
        <v>531</v>
      </c>
      <c r="D80" s="35">
        <v>1253165</v>
      </c>
      <c r="E80" s="35" t="s">
        <v>509</v>
      </c>
      <c r="F80" s="35" t="s">
        <v>516</v>
      </c>
      <c r="G80" s="35" t="s">
        <v>507</v>
      </c>
      <c r="H80" s="39">
        <v>42370</v>
      </c>
      <c r="I80" s="1">
        <v>42880</v>
      </c>
      <c r="J80" s="34">
        <f t="shared" si="12"/>
        <v>1.3972602739726028</v>
      </c>
      <c r="K80" s="34">
        <f>_xlfn.DAYS(I80,H80)</f>
        <v>510</v>
      </c>
      <c r="L80" s="34">
        <f t="shared" si="11"/>
        <v>17</v>
      </c>
      <c r="M80" s="32" t="s">
        <v>530</v>
      </c>
      <c r="N80" s="34">
        <v>33</v>
      </c>
      <c r="O80" s="34">
        <v>137</v>
      </c>
      <c r="P80" s="34">
        <v>142</v>
      </c>
    </row>
    <row r="81" spans="1:16" x14ac:dyDescent="0.2">
      <c r="A81" s="28">
        <v>5</v>
      </c>
      <c r="B81" s="28" t="s">
        <v>539</v>
      </c>
      <c r="C81" s="28" t="s">
        <v>531</v>
      </c>
      <c r="D81" s="35">
        <v>1253165</v>
      </c>
      <c r="E81" s="35" t="s">
        <v>509</v>
      </c>
      <c r="F81" s="35" t="s">
        <v>516</v>
      </c>
      <c r="G81" s="35" t="s">
        <v>505</v>
      </c>
      <c r="H81" s="39">
        <v>42370</v>
      </c>
      <c r="I81" s="1">
        <v>42880</v>
      </c>
      <c r="J81" s="34">
        <f t="shared" si="12"/>
        <v>1.3972602739726028</v>
      </c>
      <c r="K81" s="34">
        <f>_xlfn.DAYS(I81,H81)</f>
        <v>510</v>
      </c>
      <c r="L81" s="34">
        <f t="shared" si="11"/>
        <v>17</v>
      </c>
      <c r="M81" s="32" t="s">
        <v>530</v>
      </c>
      <c r="N81" s="34">
        <v>28</v>
      </c>
      <c r="O81" s="34">
        <v>127</v>
      </c>
      <c r="P81" s="34">
        <v>192</v>
      </c>
    </row>
    <row r="82" spans="1:16" x14ac:dyDescent="0.2">
      <c r="A82" s="55">
        <v>6</v>
      </c>
      <c r="B82" s="55" t="s">
        <v>559</v>
      </c>
      <c r="C82" s="28" t="s">
        <v>537</v>
      </c>
      <c r="D82" s="41">
        <v>1275963</v>
      </c>
      <c r="E82" s="41" t="s">
        <v>509</v>
      </c>
      <c r="F82" s="41" t="s">
        <v>560</v>
      </c>
      <c r="G82" s="41" t="s">
        <v>517</v>
      </c>
      <c r="H82" s="52">
        <v>42432</v>
      </c>
      <c r="I82" s="1">
        <v>42880</v>
      </c>
      <c r="J82" s="34">
        <f t="shared" si="12"/>
        <v>1.2273972602739727</v>
      </c>
      <c r="K82" s="34">
        <f>_xlfn.DAYS(I82,H82)</f>
        <v>448</v>
      </c>
      <c r="L82" s="40">
        <f t="shared" si="11"/>
        <v>14.933333333333334</v>
      </c>
      <c r="M82" s="32" t="s">
        <v>530</v>
      </c>
      <c r="N82" s="40">
        <v>27</v>
      </c>
      <c r="O82" s="40">
        <v>228</v>
      </c>
      <c r="P82" s="40">
        <v>185</v>
      </c>
    </row>
    <row r="83" spans="1:16" x14ac:dyDescent="0.2">
      <c r="A83" s="55">
        <v>7</v>
      </c>
      <c r="B83" s="55" t="s">
        <v>561</v>
      </c>
      <c r="C83" s="28" t="s">
        <v>537</v>
      </c>
      <c r="D83" s="41">
        <v>1275963</v>
      </c>
      <c r="E83" s="41" t="s">
        <v>509</v>
      </c>
      <c r="F83" s="41" t="s">
        <v>560</v>
      </c>
      <c r="G83" s="41" t="s">
        <v>510</v>
      </c>
      <c r="H83" s="52">
        <v>42432</v>
      </c>
      <c r="I83" s="1">
        <v>42880</v>
      </c>
      <c r="J83" s="34">
        <f t="shared" si="12"/>
        <v>1.2273972602739727</v>
      </c>
      <c r="K83" s="34">
        <f>_xlfn.DAYS(I83,H83)</f>
        <v>448</v>
      </c>
      <c r="L83" s="40">
        <f t="shared" si="11"/>
        <v>14.933333333333334</v>
      </c>
      <c r="M83" s="32" t="s">
        <v>530</v>
      </c>
      <c r="N83" s="40">
        <v>26</v>
      </c>
      <c r="O83" s="40">
        <v>158</v>
      </c>
      <c r="P83" s="40">
        <v>215</v>
      </c>
    </row>
    <row r="84" spans="1:16" x14ac:dyDescent="0.2">
      <c r="A84" s="55">
        <v>8</v>
      </c>
      <c r="B84" s="55" t="s">
        <v>562</v>
      </c>
      <c r="C84" s="28" t="s">
        <v>537</v>
      </c>
      <c r="D84" s="41">
        <v>1275963</v>
      </c>
      <c r="E84" s="41" t="s">
        <v>509</v>
      </c>
      <c r="F84" s="41" t="s">
        <v>560</v>
      </c>
      <c r="G84" s="41" t="s">
        <v>503</v>
      </c>
      <c r="H84" s="52">
        <v>42432</v>
      </c>
      <c r="I84" s="1">
        <v>42880</v>
      </c>
      <c r="J84" s="34">
        <f t="shared" si="12"/>
        <v>1.2273972602739727</v>
      </c>
      <c r="K84" s="34">
        <f>_xlfn.DAYS(I84,H84)</f>
        <v>448</v>
      </c>
      <c r="L84" s="40">
        <f t="shared" si="11"/>
        <v>14.933333333333334</v>
      </c>
      <c r="M84" s="32" t="s">
        <v>530</v>
      </c>
      <c r="N84" s="40">
        <v>25</v>
      </c>
      <c r="O84" s="40">
        <v>188</v>
      </c>
      <c r="P84" s="40">
        <v>214</v>
      </c>
    </row>
    <row r="85" spans="1:16" x14ac:dyDescent="0.2">
      <c r="A85" s="55">
        <v>9</v>
      </c>
      <c r="B85" s="55" t="s">
        <v>563</v>
      </c>
      <c r="C85" s="28" t="s">
        <v>537</v>
      </c>
      <c r="D85" s="41">
        <v>1275963</v>
      </c>
      <c r="E85" s="41" t="s">
        <v>509</v>
      </c>
      <c r="F85" s="41" t="s">
        <v>560</v>
      </c>
      <c r="G85" s="41" t="s">
        <v>507</v>
      </c>
      <c r="H85" s="52">
        <v>42432</v>
      </c>
      <c r="I85" s="1">
        <v>42880</v>
      </c>
      <c r="J85" s="34">
        <f t="shared" si="12"/>
        <v>1.2273972602739727</v>
      </c>
      <c r="K85" s="34">
        <f>_xlfn.DAYS(I85,H85)</f>
        <v>448</v>
      </c>
      <c r="L85" s="40">
        <f t="shared" si="11"/>
        <v>14.933333333333334</v>
      </c>
      <c r="M85" s="32" t="s">
        <v>530</v>
      </c>
      <c r="N85" s="40">
        <v>24</v>
      </c>
      <c r="O85" s="40">
        <v>168</v>
      </c>
      <c r="P85" s="40">
        <v>163</v>
      </c>
    </row>
    <row r="86" spans="1:16" x14ac:dyDescent="0.2">
      <c r="A86" s="28">
        <v>10</v>
      </c>
      <c r="B86" s="28" t="s">
        <v>564</v>
      </c>
      <c r="C86" s="28" t="s">
        <v>537</v>
      </c>
      <c r="D86" s="41">
        <v>1275963</v>
      </c>
      <c r="E86" s="41" t="s">
        <v>509</v>
      </c>
      <c r="F86" s="41" t="s">
        <v>560</v>
      </c>
      <c r="G86" s="41" t="s">
        <v>505</v>
      </c>
      <c r="H86" s="52">
        <v>42432</v>
      </c>
      <c r="I86" s="1">
        <v>42880</v>
      </c>
      <c r="J86" s="34">
        <f t="shared" si="12"/>
        <v>1.2273972602739727</v>
      </c>
      <c r="K86" s="34">
        <f>_xlfn.DAYS(I86,H86)</f>
        <v>448</v>
      </c>
      <c r="L86" s="40">
        <f t="shared" si="11"/>
        <v>14.933333333333334</v>
      </c>
      <c r="M86" s="32" t="s">
        <v>530</v>
      </c>
      <c r="N86" s="40">
        <v>24</v>
      </c>
      <c r="O86" s="40">
        <v>158</v>
      </c>
      <c r="P86" s="40">
        <v>200</v>
      </c>
    </row>
    <row r="87" spans="1:16" x14ac:dyDescent="0.2">
      <c r="A87" s="28">
        <v>11</v>
      </c>
      <c r="B87" s="28" t="s">
        <v>565</v>
      </c>
      <c r="C87" s="28" t="s">
        <v>543</v>
      </c>
      <c r="D87" s="41">
        <v>1324357</v>
      </c>
      <c r="E87" s="41" t="s">
        <v>502</v>
      </c>
      <c r="F87" s="41" t="s">
        <v>560</v>
      </c>
      <c r="G87" s="41" t="s">
        <v>517</v>
      </c>
      <c r="H87" s="52">
        <v>42446</v>
      </c>
      <c r="I87" s="1">
        <v>42880</v>
      </c>
      <c r="J87" s="34">
        <f t="shared" si="12"/>
        <v>1.189041095890411</v>
      </c>
      <c r="K87" s="34">
        <f>_xlfn.DAYS(I87,H87)</f>
        <v>434</v>
      </c>
      <c r="L87" s="40">
        <f t="shared" si="11"/>
        <v>14.466666666666667</v>
      </c>
      <c r="M87" s="32" t="s">
        <v>530</v>
      </c>
      <c r="N87" s="40">
        <v>32</v>
      </c>
      <c r="O87" s="40">
        <v>190</v>
      </c>
      <c r="P87" s="40">
        <v>178</v>
      </c>
    </row>
    <row r="88" spans="1:16" x14ac:dyDescent="0.2">
      <c r="A88" s="28">
        <v>12</v>
      </c>
      <c r="B88" s="28" t="s">
        <v>566</v>
      </c>
      <c r="C88" s="28" t="s">
        <v>543</v>
      </c>
      <c r="D88" s="41">
        <v>1324357</v>
      </c>
      <c r="E88" s="41" t="s">
        <v>502</v>
      </c>
      <c r="F88" s="41" t="s">
        <v>560</v>
      </c>
      <c r="G88" s="41" t="s">
        <v>510</v>
      </c>
      <c r="H88" s="52">
        <v>42446</v>
      </c>
      <c r="I88" s="1">
        <v>42880</v>
      </c>
      <c r="J88" s="34">
        <f t="shared" si="12"/>
        <v>1.189041095890411</v>
      </c>
      <c r="K88" s="34">
        <f>_xlfn.DAYS(I88,H88)</f>
        <v>434</v>
      </c>
      <c r="L88" s="40">
        <f t="shared" si="11"/>
        <v>14.466666666666667</v>
      </c>
      <c r="M88" s="32" t="s">
        <v>530</v>
      </c>
      <c r="N88" s="40">
        <v>31</v>
      </c>
      <c r="O88" s="40">
        <v>163</v>
      </c>
      <c r="P88" s="40">
        <v>213</v>
      </c>
    </row>
    <row r="89" spans="1:16" x14ac:dyDescent="0.2">
      <c r="A89" s="28">
        <v>13</v>
      </c>
      <c r="B89" s="28" t="s">
        <v>567</v>
      </c>
      <c r="C89" s="28" t="s">
        <v>543</v>
      </c>
      <c r="D89" s="41">
        <v>1324357</v>
      </c>
      <c r="E89" s="41" t="s">
        <v>502</v>
      </c>
      <c r="F89" s="41" t="s">
        <v>560</v>
      </c>
      <c r="G89" s="41" t="s">
        <v>505</v>
      </c>
      <c r="H89" s="52">
        <v>42446</v>
      </c>
      <c r="I89" s="1">
        <v>42880</v>
      </c>
      <c r="J89" s="34">
        <f t="shared" si="12"/>
        <v>1.189041095890411</v>
      </c>
      <c r="K89" s="34">
        <f>_xlfn.DAYS(I89,H89)</f>
        <v>434</v>
      </c>
      <c r="L89" s="40">
        <f t="shared" si="11"/>
        <v>14.466666666666667</v>
      </c>
      <c r="M89" s="32" t="s">
        <v>530</v>
      </c>
      <c r="N89" s="40">
        <v>28</v>
      </c>
      <c r="O89" s="40">
        <v>216</v>
      </c>
      <c r="P89" s="40">
        <v>179</v>
      </c>
    </row>
    <row r="90" spans="1:16" x14ac:dyDescent="0.2">
      <c r="A90" s="28">
        <v>14</v>
      </c>
      <c r="B90" s="28" t="s">
        <v>568</v>
      </c>
      <c r="C90" s="28" t="s">
        <v>547</v>
      </c>
      <c r="D90" s="41">
        <v>1324355</v>
      </c>
      <c r="E90" s="41" t="s">
        <v>502</v>
      </c>
      <c r="F90" s="41" t="s">
        <v>560</v>
      </c>
      <c r="G90" s="41" t="s">
        <v>503</v>
      </c>
      <c r="H90" s="52">
        <v>42432</v>
      </c>
      <c r="I90" s="1">
        <v>42880</v>
      </c>
      <c r="J90" s="34">
        <f t="shared" si="12"/>
        <v>1.2273972602739727</v>
      </c>
      <c r="K90" s="34">
        <f>_xlfn.DAYS(I90,H90)</f>
        <v>448</v>
      </c>
      <c r="L90" s="40">
        <f t="shared" si="11"/>
        <v>14.933333333333334</v>
      </c>
      <c r="M90" s="32" t="s">
        <v>530</v>
      </c>
      <c r="N90" s="40">
        <v>31</v>
      </c>
      <c r="O90" s="40">
        <v>174</v>
      </c>
      <c r="P90" s="40">
        <v>246</v>
      </c>
    </row>
    <row r="91" spans="1:16" x14ac:dyDescent="0.2">
      <c r="A91" s="28">
        <v>15</v>
      </c>
      <c r="B91" s="28" t="s">
        <v>569</v>
      </c>
      <c r="C91" s="28" t="s">
        <v>547</v>
      </c>
      <c r="D91" s="41">
        <v>1324355</v>
      </c>
      <c r="E91" s="41" t="s">
        <v>502</v>
      </c>
      <c r="F91" s="41" t="s">
        <v>560</v>
      </c>
      <c r="G91" s="41" t="s">
        <v>507</v>
      </c>
      <c r="H91" s="52">
        <v>42432</v>
      </c>
      <c r="I91" s="1">
        <v>42880</v>
      </c>
      <c r="J91" s="34">
        <f t="shared" si="12"/>
        <v>1.2273972602739727</v>
      </c>
      <c r="K91" s="34">
        <f>_xlfn.DAYS(I91,H91)</f>
        <v>448</v>
      </c>
      <c r="L91" s="40">
        <f t="shared" si="11"/>
        <v>14.933333333333334</v>
      </c>
      <c r="M91" s="32" t="s">
        <v>530</v>
      </c>
      <c r="N91" s="40">
        <v>31</v>
      </c>
      <c r="O91" s="40">
        <v>189</v>
      </c>
      <c r="P91" s="40">
        <v>214</v>
      </c>
    </row>
    <row r="92" spans="1:16" x14ac:dyDescent="0.2">
      <c r="A92" s="28">
        <v>16</v>
      </c>
      <c r="B92" s="28" t="s">
        <v>570</v>
      </c>
      <c r="C92" s="28" t="s">
        <v>547</v>
      </c>
      <c r="D92" s="41">
        <v>1324355</v>
      </c>
      <c r="E92" s="41" t="s">
        <v>502</v>
      </c>
      <c r="F92" s="41" t="s">
        <v>560</v>
      </c>
      <c r="G92" s="41" t="s">
        <v>505</v>
      </c>
      <c r="H92" s="52">
        <v>42432</v>
      </c>
      <c r="I92" s="1">
        <v>42880</v>
      </c>
      <c r="J92" s="34">
        <f t="shared" si="12"/>
        <v>1.2273972602739727</v>
      </c>
      <c r="K92" s="34">
        <f>_xlfn.DAYS(I92,H92)</f>
        <v>448</v>
      </c>
      <c r="L92" s="40">
        <f t="shared" si="11"/>
        <v>14.933333333333334</v>
      </c>
      <c r="M92" s="32" t="s">
        <v>530</v>
      </c>
      <c r="N92" s="40">
        <v>34</v>
      </c>
      <c r="O92" s="40">
        <v>189</v>
      </c>
      <c r="P92" s="40">
        <v>256</v>
      </c>
    </row>
    <row r="93" spans="1:16" x14ac:dyDescent="0.2">
      <c r="A93" s="28">
        <v>17</v>
      </c>
      <c r="B93" s="28" t="s">
        <v>571</v>
      </c>
      <c r="C93" s="28" t="s">
        <v>551</v>
      </c>
      <c r="D93" s="47">
        <v>1253156</v>
      </c>
      <c r="E93" s="47" t="s">
        <v>502</v>
      </c>
      <c r="F93" s="47" t="s">
        <v>560</v>
      </c>
      <c r="G93" s="47" t="s">
        <v>507</v>
      </c>
      <c r="H93" s="53">
        <v>42376</v>
      </c>
      <c r="I93" s="1">
        <v>42880</v>
      </c>
      <c r="J93" s="34">
        <f t="shared" si="12"/>
        <v>1.3808219178082193</v>
      </c>
      <c r="K93" s="34">
        <f>_xlfn.DAYS(I93,H93)</f>
        <v>504</v>
      </c>
      <c r="L93" s="46">
        <f t="shared" si="11"/>
        <v>16.8</v>
      </c>
      <c r="M93" s="32" t="s">
        <v>530</v>
      </c>
      <c r="N93" s="46">
        <v>33</v>
      </c>
      <c r="O93" s="46">
        <v>199</v>
      </c>
      <c r="P93" s="46">
        <v>217</v>
      </c>
    </row>
    <row r="94" spans="1:16" x14ac:dyDescent="0.2">
      <c r="A94" s="28">
        <v>18</v>
      </c>
      <c r="B94" s="28" t="s">
        <v>572</v>
      </c>
      <c r="C94" s="28" t="s">
        <v>551</v>
      </c>
      <c r="D94" s="47">
        <v>1253156</v>
      </c>
      <c r="E94" s="47" t="s">
        <v>502</v>
      </c>
      <c r="F94" s="47" t="s">
        <v>560</v>
      </c>
      <c r="G94" s="47" t="s">
        <v>505</v>
      </c>
      <c r="H94" s="53">
        <v>42376</v>
      </c>
      <c r="I94" s="1">
        <v>42880</v>
      </c>
      <c r="J94" s="34">
        <f t="shared" si="12"/>
        <v>1.3808219178082193</v>
      </c>
      <c r="K94" s="34">
        <f>_xlfn.DAYS(I94,H94)</f>
        <v>504</v>
      </c>
      <c r="L94" s="46">
        <f t="shared" si="11"/>
        <v>16.8</v>
      </c>
      <c r="M94" s="32" t="s">
        <v>530</v>
      </c>
      <c r="N94" s="46">
        <v>30</v>
      </c>
      <c r="O94" s="46">
        <v>172</v>
      </c>
      <c r="P94" s="46">
        <v>223</v>
      </c>
    </row>
    <row r="95" spans="1:16" x14ac:dyDescent="0.2">
      <c r="A95" s="28">
        <v>19</v>
      </c>
      <c r="B95" s="55" t="s">
        <v>533</v>
      </c>
      <c r="C95" s="28" t="s">
        <v>554</v>
      </c>
      <c r="D95" s="51">
        <v>1385322</v>
      </c>
      <c r="E95" s="36" t="s">
        <v>502</v>
      </c>
      <c r="F95" s="36" t="s">
        <v>100</v>
      </c>
      <c r="G95" s="36" t="s">
        <v>503</v>
      </c>
      <c r="H95" s="37">
        <v>42443</v>
      </c>
      <c r="I95" s="1">
        <v>42880</v>
      </c>
      <c r="J95" s="34">
        <f t="shared" si="12"/>
        <v>1.1972602739726028</v>
      </c>
      <c r="K95" s="34">
        <f>_xlfn.DAYS(I95,H95)</f>
        <v>437</v>
      </c>
      <c r="L95" s="38">
        <f t="shared" si="11"/>
        <v>14.566666666666666</v>
      </c>
      <c r="M95" s="32" t="s">
        <v>530</v>
      </c>
      <c r="N95" s="38">
        <v>29</v>
      </c>
      <c r="O95" s="38">
        <v>177</v>
      </c>
      <c r="P95" s="38">
        <v>226</v>
      </c>
    </row>
    <row r="96" spans="1:16" x14ac:dyDescent="0.2">
      <c r="A96" s="28">
        <v>1</v>
      </c>
      <c r="B96" s="55" t="s">
        <v>553</v>
      </c>
      <c r="C96" s="28" t="s">
        <v>531</v>
      </c>
      <c r="D96" s="49">
        <v>1324347</v>
      </c>
      <c r="E96" s="48" t="s">
        <v>509</v>
      </c>
      <c r="F96" s="48" t="s">
        <v>503</v>
      </c>
      <c r="G96" s="49" t="s">
        <v>103</v>
      </c>
      <c r="H96" s="50">
        <v>42438</v>
      </c>
      <c r="I96" s="1">
        <v>42880</v>
      </c>
      <c r="J96" s="34">
        <f t="shared" si="12"/>
        <v>1.210958904109589</v>
      </c>
      <c r="K96" s="34">
        <f>_xlfn.DAYS(I96,H96)</f>
        <v>442</v>
      </c>
      <c r="L96" s="49">
        <f t="shared" si="11"/>
        <v>14.733333333333333</v>
      </c>
      <c r="M96" s="32" t="s">
        <v>530</v>
      </c>
      <c r="N96" s="48">
        <v>29</v>
      </c>
      <c r="O96" s="48">
        <v>158</v>
      </c>
    </row>
    <row r="97" spans="1:16" x14ac:dyDescent="0.2">
      <c r="A97" s="28">
        <v>2</v>
      </c>
      <c r="B97" s="55" t="s">
        <v>557</v>
      </c>
      <c r="C97" s="28" t="s">
        <v>531</v>
      </c>
      <c r="D97" s="49">
        <v>1324347</v>
      </c>
      <c r="E97" s="48" t="s">
        <v>509</v>
      </c>
      <c r="F97" s="48" t="s">
        <v>505</v>
      </c>
      <c r="G97" s="49" t="s">
        <v>103</v>
      </c>
      <c r="H97" s="50">
        <v>42438</v>
      </c>
      <c r="I97" s="1">
        <v>42880</v>
      </c>
      <c r="J97" s="34">
        <f t="shared" si="12"/>
        <v>1.210958904109589</v>
      </c>
      <c r="K97" s="34">
        <f>_xlfn.DAYS(I97,H97)</f>
        <v>442</v>
      </c>
      <c r="L97" s="49">
        <f t="shared" si="11"/>
        <v>14.733333333333333</v>
      </c>
      <c r="M97" s="32" t="s">
        <v>530</v>
      </c>
      <c r="N97" s="48">
        <v>30</v>
      </c>
      <c r="O97" s="48">
        <v>148</v>
      </c>
    </row>
    <row r="98" spans="1:16" x14ac:dyDescent="0.2">
      <c r="A98" s="28">
        <v>3</v>
      </c>
      <c r="B98" s="55" t="s">
        <v>552</v>
      </c>
      <c r="C98" s="28" t="s">
        <v>537</v>
      </c>
      <c r="D98" s="49">
        <v>1299777</v>
      </c>
      <c r="E98" s="48" t="s">
        <v>502</v>
      </c>
      <c r="F98" s="48" t="s">
        <v>517</v>
      </c>
      <c r="G98" s="49" t="s">
        <v>103</v>
      </c>
      <c r="H98" s="50">
        <v>42438</v>
      </c>
      <c r="I98" s="1">
        <v>42880</v>
      </c>
      <c r="J98" s="34">
        <f t="shared" si="12"/>
        <v>1.210958904109589</v>
      </c>
      <c r="K98" s="34">
        <f>_xlfn.DAYS(I98,H98)</f>
        <v>442</v>
      </c>
      <c r="L98" s="49">
        <f t="shared" si="11"/>
        <v>14.733333333333333</v>
      </c>
      <c r="M98" s="32" t="s">
        <v>530</v>
      </c>
      <c r="N98" s="48">
        <v>31</v>
      </c>
      <c r="O98" s="48">
        <v>197</v>
      </c>
    </row>
    <row r="99" spans="1:16" x14ac:dyDescent="0.2">
      <c r="A99" s="28">
        <v>4</v>
      </c>
      <c r="B99" s="55" t="s">
        <v>556</v>
      </c>
      <c r="C99" s="28" t="s">
        <v>537</v>
      </c>
      <c r="D99" s="49">
        <v>1299777</v>
      </c>
      <c r="E99" s="48" t="s">
        <v>502</v>
      </c>
      <c r="F99" s="48" t="s">
        <v>510</v>
      </c>
      <c r="G99" s="49" t="s">
        <v>103</v>
      </c>
      <c r="H99" s="50">
        <v>42438</v>
      </c>
      <c r="I99" s="1">
        <v>42880</v>
      </c>
      <c r="J99" s="34">
        <f t="shared" si="12"/>
        <v>1.210958904109589</v>
      </c>
      <c r="K99" s="34">
        <f>_xlfn.DAYS(I99,H99)</f>
        <v>442</v>
      </c>
      <c r="L99" s="49">
        <f t="shared" si="11"/>
        <v>14.733333333333333</v>
      </c>
      <c r="M99" s="32" t="s">
        <v>530</v>
      </c>
      <c r="N99" s="48">
        <v>37</v>
      </c>
      <c r="O99" s="48">
        <v>193</v>
      </c>
    </row>
    <row r="100" spans="1:16" x14ac:dyDescent="0.2">
      <c r="A100" s="28">
        <v>5</v>
      </c>
      <c r="B100" s="55" t="s">
        <v>555</v>
      </c>
      <c r="C100" s="28" t="s">
        <v>537</v>
      </c>
      <c r="D100" s="49">
        <v>1299777</v>
      </c>
      <c r="E100" s="48" t="s">
        <v>502</v>
      </c>
      <c r="F100" s="48" t="s">
        <v>503</v>
      </c>
      <c r="G100" s="49" t="s">
        <v>103</v>
      </c>
      <c r="H100" s="50">
        <v>42438</v>
      </c>
      <c r="I100" s="1">
        <v>42880</v>
      </c>
      <c r="J100" s="34">
        <f t="shared" si="12"/>
        <v>1.210958904109589</v>
      </c>
      <c r="K100" s="34">
        <f>_xlfn.DAYS(I100,H100)</f>
        <v>442</v>
      </c>
      <c r="L100" s="49">
        <f t="shared" si="11"/>
        <v>14.733333333333333</v>
      </c>
      <c r="M100" s="32" t="s">
        <v>530</v>
      </c>
      <c r="N100" s="48">
        <v>33</v>
      </c>
      <c r="O100" s="48">
        <v>153</v>
      </c>
    </row>
    <row r="101" spans="1:16" x14ac:dyDescent="0.2">
      <c r="A101" s="28">
        <v>6</v>
      </c>
      <c r="B101" s="55" t="s">
        <v>558</v>
      </c>
      <c r="C101" s="28" t="s">
        <v>537</v>
      </c>
      <c r="D101" s="49">
        <v>1299777</v>
      </c>
      <c r="E101" s="48" t="s">
        <v>502</v>
      </c>
      <c r="F101" s="48" t="s">
        <v>505</v>
      </c>
      <c r="G101" s="49" t="s">
        <v>103</v>
      </c>
      <c r="H101" s="50">
        <v>42438</v>
      </c>
      <c r="I101" s="1">
        <v>42880</v>
      </c>
      <c r="J101" s="34">
        <f t="shared" si="12"/>
        <v>1.210958904109589</v>
      </c>
      <c r="K101" s="34">
        <f>_xlfn.DAYS(I101,H101)</f>
        <v>442</v>
      </c>
      <c r="L101" s="49">
        <f t="shared" si="11"/>
        <v>14.733333333333333</v>
      </c>
      <c r="M101" s="32" t="s">
        <v>530</v>
      </c>
      <c r="N101" s="48">
        <v>32</v>
      </c>
      <c r="O101" s="48">
        <v>206</v>
      </c>
    </row>
    <row r="102" spans="1:16" x14ac:dyDescent="0.2">
      <c r="A102" s="28">
        <v>7</v>
      </c>
      <c r="B102" s="28" t="s">
        <v>540</v>
      </c>
      <c r="C102" s="28" t="s">
        <v>543</v>
      </c>
      <c r="D102" s="42">
        <v>1299779</v>
      </c>
      <c r="E102" s="42" t="s">
        <v>509</v>
      </c>
      <c r="F102" s="42" t="s">
        <v>517</v>
      </c>
      <c r="G102" s="42" t="s">
        <v>516</v>
      </c>
      <c r="H102" s="43">
        <v>42422</v>
      </c>
      <c r="I102" s="1">
        <v>42880</v>
      </c>
      <c r="J102" s="34">
        <f t="shared" si="12"/>
        <v>1.2547945205479452</v>
      </c>
      <c r="K102" s="34">
        <f>_xlfn.DAYS(I102,H102)</f>
        <v>458</v>
      </c>
      <c r="L102" s="42">
        <f t="shared" si="11"/>
        <v>15.266666666666667</v>
      </c>
      <c r="M102" s="32" t="s">
        <v>530</v>
      </c>
      <c r="N102" s="44">
        <v>41</v>
      </c>
      <c r="O102" s="44">
        <v>186</v>
      </c>
      <c r="P102" t="s">
        <v>574</v>
      </c>
    </row>
    <row r="103" spans="1:16" x14ac:dyDescent="0.2">
      <c r="A103" s="28">
        <v>8</v>
      </c>
      <c r="B103" s="28" t="s">
        <v>548</v>
      </c>
      <c r="C103" s="28" t="s">
        <v>543</v>
      </c>
      <c r="D103" s="42">
        <v>1299779</v>
      </c>
      <c r="E103" s="42" t="s">
        <v>509</v>
      </c>
      <c r="F103" s="42" t="s">
        <v>510</v>
      </c>
      <c r="G103" s="42" t="s">
        <v>516</v>
      </c>
      <c r="H103" s="43">
        <v>42422</v>
      </c>
      <c r="I103" s="1">
        <v>42880</v>
      </c>
      <c r="J103" s="34">
        <f t="shared" si="12"/>
        <v>1.2547945205479452</v>
      </c>
      <c r="K103" s="34">
        <f>_xlfn.DAYS(I103,H103)</f>
        <v>458</v>
      </c>
      <c r="L103" s="42">
        <f t="shared" si="11"/>
        <v>15.266666666666667</v>
      </c>
      <c r="M103" s="32" t="s">
        <v>530</v>
      </c>
      <c r="N103" s="44">
        <v>31</v>
      </c>
      <c r="O103" s="44">
        <v>205</v>
      </c>
      <c r="P103" t="s">
        <v>574</v>
      </c>
    </row>
    <row r="104" spans="1:16" x14ac:dyDescent="0.2">
      <c r="A104" s="28">
        <v>9</v>
      </c>
      <c r="B104" s="28" t="s">
        <v>544</v>
      </c>
      <c r="C104" s="28" t="s">
        <v>543</v>
      </c>
      <c r="D104" s="42">
        <v>1299779</v>
      </c>
      <c r="E104" s="42" t="s">
        <v>509</v>
      </c>
      <c r="F104" s="42" t="s">
        <v>503</v>
      </c>
      <c r="G104" s="42" t="s">
        <v>516</v>
      </c>
      <c r="H104" s="43">
        <v>42422</v>
      </c>
      <c r="I104" s="1">
        <v>42880</v>
      </c>
      <c r="J104" s="34">
        <f t="shared" si="12"/>
        <v>1.2547945205479452</v>
      </c>
      <c r="K104" s="34">
        <f>_xlfn.DAYS(I104,H104)</f>
        <v>458</v>
      </c>
      <c r="L104" s="42">
        <f t="shared" si="11"/>
        <v>15.266666666666667</v>
      </c>
      <c r="M104" s="32" t="s">
        <v>530</v>
      </c>
      <c r="N104" s="44">
        <v>37</v>
      </c>
      <c r="O104" s="44">
        <v>182</v>
      </c>
      <c r="P104" t="s">
        <v>574</v>
      </c>
    </row>
    <row r="105" spans="1:16" x14ac:dyDescent="0.2">
      <c r="A105" s="28">
        <v>10</v>
      </c>
      <c r="B105" s="28" t="s">
        <v>541</v>
      </c>
      <c r="C105" s="28" t="s">
        <v>547</v>
      </c>
      <c r="D105" s="42">
        <v>1324351</v>
      </c>
      <c r="E105" s="42" t="s">
        <v>509</v>
      </c>
      <c r="F105" s="42" t="s">
        <v>517</v>
      </c>
      <c r="G105" s="42" t="s">
        <v>516</v>
      </c>
      <c r="H105" s="43">
        <v>42436</v>
      </c>
      <c r="I105" s="1">
        <v>42880</v>
      </c>
      <c r="J105" s="34">
        <f t="shared" si="12"/>
        <v>1.2164383561643837</v>
      </c>
      <c r="K105" s="34">
        <f>_xlfn.DAYS(I105,H105)</f>
        <v>444</v>
      </c>
      <c r="L105" s="42">
        <f t="shared" si="11"/>
        <v>14.8</v>
      </c>
      <c r="M105" s="32" t="s">
        <v>530</v>
      </c>
      <c r="N105" s="44">
        <v>29</v>
      </c>
      <c r="O105" s="44">
        <v>193</v>
      </c>
    </row>
    <row r="106" spans="1:16" x14ac:dyDescent="0.2">
      <c r="A106" s="28">
        <v>11</v>
      </c>
      <c r="B106" s="28" t="s">
        <v>549</v>
      </c>
      <c r="C106" s="28" t="s">
        <v>547</v>
      </c>
      <c r="D106" s="42">
        <v>1324351</v>
      </c>
      <c r="E106" s="42" t="s">
        <v>509</v>
      </c>
      <c r="F106" s="42" t="s">
        <v>510</v>
      </c>
      <c r="G106" s="42" t="s">
        <v>516</v>
      </c>
      <c r="H106" s="43">
        <v>42436</v>
      </c>
      <c r="I106" s="1">
        <v>42880</v>
      </c>
      <c r="J106" s="34">
        <f t="shared" si="12"/>
        <v>1.2164383561643837</v>
      </c>
      <c r="K106" s="34">
        <f>_xlfn.DAYS(I106,H106)</f>
        <v>444</v>
      </c>
      <c r="L106" s="42">
        <f t="shared" si="11"/>
        <v>14.8</v>
      </c>
      <c r="M106" s="32" t="s">
        <v>530</v>
      </c>
      <c r="N106" s="44">
        <v>28</v>
      </c>
      <c r="O106" s="44">
        <v>158</v>
      </c>
    </row>
    <row r="107" spans="1:16" x14ac:dyDescent="0.2">
      <c r="A107" s="28">
        <v>12</v>
      </c>
      <c r="B107" s="28" t="s">
        <v>545</v>
      </c>
      <c r="C107" s="28" t="s">
        <v>547</v>
      </c>
      <c r="D107" s="42">
        <v>1324351</v>
      </c>
      <c r="E107" s="42" t="s">
        <v>509</v>
      </c>
      <c r="F107" s="42" t="s">
        <v>503</v>
      </c>
      <c r="G107" s="42" t="s">
        <v>516</v>
      </c>
      <c r="H107" s="43">
        <v>42436</v>
      </c>
      <c r="I107" s="1">
        <v>42880</v>
      </c>
      <c r="J107" s="34">
        <f t="shared" si="12"/>
        <v>1.2164383561643837</v>
      </c>
      <c r="K107" s="34">
        <f>_xlfn.DAYS(I107,H107)</f>
        <v>444</v>
      </c>
      <c r="L107" s="42">
        <f t="shared" si="11"/>
        <v>14.8</v>
      </c>
      <c r="M107" s="32" t="s">
        <v>530</v>
      </c>
      <c r="N107" s="44">
        <v>27</v>
      </c>
      <c r="O107" s="44">
        <v>167</v>
      </c>
    </row>
    <row r="108" spans="1:16" x14ac:dyDescent="0.2">
      <c r="A108" s="28">
        <v>13</v>
      </c>
      <c r="B108" s="28" t="s">
        <v>542</v>
      </c>
      <c r="C108" s="28" t="s">
        <v>551</v>
      </c>
      <c r="D108" s="42">
        <v>1324353</v>
      </c>
      <c r="E108" s="42" t="s">
        <v>502</v>
      </c>
      <c r="F108" s="44" t="s">
        <v>517</v>
      </c>
      <c r="G108" s="42" t="s">
        <v>516</v>
      </c>
      <c r="H108" s="45">
        <v>42436</v>
      </c>
      <c r="I108" s="1">
        <v>42880</v>
      </c>
      <c r="J108" s="34">
        <f t="shared" si="12"/>
        <v>1.2164383561643837</v>
      </c>
      <c r="K108" s="34">
        <f>_xlfn.DAYS(I108,H108)</f>
        <v>444</v>
      </c>
      <c r="L108" s="42">
        <f t="shared" si="11"/>
        <v>14.8</v>
      </c>
      <c r="M108" s="32" t="s">
        <v>530</v>
      </c>
      <c r="N108" s="44">
        <v>34</v>
      </c>
      <c r="O108" s="44">
        <v>171</v>
      </c>
    </row>
    <row r="109" spans="1:16" x14ac:dyDescent="0.2">
      <c r="A109" s="28">
        <v>14</v>
      </c>
      <c r="B109" s="28" t="s">
        <v>550</v>
      </c>
      <c r="C109" s="28" t="s">
        <v>551</v>
      </c>
      <c r="D109" s="42">
        <v>1324353</v>
      </c>
      <c r="E109" s="42" t="s">
        <v>502</v>
      </c>
      <c r="F109" s="44" t="s">
        <v>510</v>
      </c>
      <c r="G109" s="42" t="s">
        <v>516</v>
      </c>
      <c r="H109" s="45">
        <v>42436</v>
      </c>
      <c r="I109" s="1">
        <v>42880</v>
      </c>
      <c r="J109" s="34">
        <f t="shared" si="12"/>
        <v>1.2164383561643837</v>
      </c>
      <c r="K109" s="34">
        <f>_xlfn.DAYS(I109,H109)</f>
        <v>444</v>
      </c>
      <c r="L109" s="42">
        <f t="shared" si="11"/>
        <v>14.8</v>
      </c>
      <c r="M109" s="32" t="s">
        <v>530</v>
      </c>
      <c r="N109" s="44">
        <v>33</v>
      </c>
      <c r="O109" s="44">
        <v>153</v>
      </c>
    </row>
    <row r="110" spans="1:16" x14ac:dyDescent="0.2">
      <c r="A110" s="28">
        <v>15</v>
      </c>
      <c r="B110" s="28" t="s">
        <v>546</v>
      </c>
      <c r="C110" s="28" t="s">
        <v>551</v>
      </c>
      <c r="D110" s="42">
        <v>1324353</v>
      </c>
      <c r="E110" s="42" t="s">
        <v>502</v>
      </c>
      <c r="F110" s="44" t="s">
        <v>503</v>
      </c>
      <c r="G110" s="42" t="s">
        <v>516</v>
      </c>
      <c r="H110" s="45">
        <v>42436</v>
      </c>
      <c r="I110" s="1">
        <v>42880</v>
      </c>
      <c r="J110" s="34">
        <f t="shared" si="12"/>
        <v>1.2164383561643837</v>
      </c>
      <c r="K110" s="34">
        <f>_xlfn.DAYS(I110,H110)</f>
        <v>444</v>
      </c>
      <c r="L110" s="42">
        <f t="shared" si="11"/>
        <v>14.8</v>
      </c>
      <c r="M110" s="32" t="s">
        <v>530</v>
      </c>
      <c r="N110" s="44">
        <v>35</v>
      </c>
      <c r="O110" s="44">
        <v>182</v>
      </c>
    </row>
    <row r="111" spans="1:16" x14ac:dyDescent="0.2">
      <c r="A111" s="28">
        <v>16</v>
      </c>
      <c r="B111" s="28" t="s">
        <v>528</v>
      </c>
      <c r="C111" s="28" t="s">
        <v>554</v>
      </c>
      <c r="D111" s="33">
        <v>1190436</v>
      </c>
      <c r="E111" s="29" t="s">
        <v>502</v>
      </c>
      <c r="F111" s="29" t="s">
        <v>517</v>
      </c>
      <c r="G111" s="29" t="s">
        <v>529</v>
      </c>
      <c r="H111" s="30">
        <v>42416</v>
      </c>
      <c r="I111" s="1">
        <v>42880</v>
      </c>
      <c r="J111" s="34">
        <f t="shared" si="12"/>
        <v>1.2712328767123289</v>
      </c>
      <c r="K111" s="34">
        <f>_xlfn.DAYS(I111,H111)</f>
        <v>464</v>
      </c>
      <c r="L111" s="33">
        <f t="shared" si="11"/>
        <v>15.466666666666667</v>
      </c>
      <c r="M111" s="32" t="s">
        <v>530</v>
      </c>
      <c r="N111" s="54">
        <v>28</v>
      </c>
      <c r="O111" s="54">
        <v>192</v>
      </c>
    </row>
    <row r="112" spans="1:16" x14ac:dyDescent="0.2">
      <c r="A112" s="28">
        <v>17</v>
      </c>
      <c r="B112" s="28" t="s">
        <v>532</v>
      </c>
      <c r="C112" s="28" t="s">
        <v>554</v>
      </c>
      <c r="D112" s="33">
        <v>1190436</v>
      </c>
      <c r="E112" s="29" t="s">
        <v>509</v>
      </c>
      <c r="F112" s="29" t="s">
        <v>517</v>
      </c>
      <c r="G112" s="29" t="s">
        <v>529</v>
      </c>
      <c r="H112" s="30">
        <v>42416</v>
      </c>
      <c r="I112" s="1">
        <v>42880</v>
      </c>
      <c r="J112" s="34">
        <f t="shared" si="12"/>
        <v>1.2712328767123289</v>
      </c>
      <c r="K112" s="34">
        <f>_xlfn.DAYS(I112,H112)</f>
        <v>464</v>
      </c>
      <c r="L112" s="33">
        <f t="shared" si="11"/>
        <v>15.466666666666667</v>
      </c>
      <c r="M112" s="32" t="s">
        <v>530</v>
      </c>
      <c r="N112" s="54">
        <v>29</v>
      </c>
      <c r="O112" s="54">
        <v>138</v>
      </c>
    </row>
    <row r="115" spans="1:20" x14ac:dyDescent="0.2">
      <c r="A115" s="71" t="s">
        <v>0</v>
      </c>
      <c r="B115" s="72" t="s">
        <v>492</v>
      </c>
      <c r="C115" s="73" t="s">
        <v>595</v>
      </c>
      <c r="D115" s="71" t="s">
        <v>497</v>
      </c>
      <c r="E115" s="71" t="s">
        <v>8</v>
      </c>
      <c r="F115" s="71" t="s">
        <v>498</v>
      </c>
      <c r="G115" s="71" t="s">
        <v>7</v>
      </c>
      <c r="H115" s="71" t="s">
        <v>11</v>
      </c>
      <c r="I115" t="s">
        <v>632</v>
      </c>
      <c r="J115" s="71" t="s">
        <v>521</v>
      </c>
      <c r="K115" s="71" t="s">
        <v>596</v>
      </c>
      <c r="L115" s="71" t="s">
        <v>597</v>
      </c>
      <c r="M115" s="71" t="s">
        <v>598</v>
      </c>
      <c r="N115" s="76" t="s">
        <v>602</v>
      </c>
      <c r="O115" s="75" t="s">
        <v>601</v>
      </c>
      <c r="P115" s="74" t="s">
        <v>599</v>
      </c>
      <c r="Q115" s="72" t="s">
        <v>600</v>
      </c>
    </row>
    <row r="116" spans="1:20" x14ac:dyDescent="0.2">
      <c r="A116" s="77">
        <v>1</v>
      </c>
      <c r="B116" s="77" t="s">
        <v>603</v>
      </c>
      <c r="C116" s="71" t="s">
        <v>604</v>
      </c>
      <c r="D116" s="78">
        <v>1275947</v>
      </c>
      <c r="E116" s="78" t="s">
        <v>502</v>
      </c>
      <c r="F116" s="78" t="s">
        <v>517</v>
      </c>
      <c r="G116" s="78" t="s">
        <v>516</v>
      </c>
      <c r="H116" s="79">
        <v>42289</v>
      </c>
      <c r="I116" s="1">
        <v>42915</v>
      </c>
      <c r="J116" s="78">
        <v>1.68</v>
      </c>
      <c r="K116" s="78">
        <v>613</v>
      </c>
      <c r="L116" s="78">
        <v>20.43333333</v>
      </c>
      <c r="M116" s="80" t="s">
        <v>530</v>
      </c>
      <c r="N116" s="82">
        <v>24</v>
      </c>
      <c r="O116" s="82">
        <v>172</v>
      </c>
      <c r="P116" s="81">
        <v>42857</v>
      </c>
      <c r="Q116" s="82">
        <v>18.93</v>
      </c>
      <c r="R116" s="77"/>
      <c r="S116" s="77"/>
      <c r="T116" s="1"/>
    </row>
    <row r="117" spans="1:20" x14ac:dyDescent="0.2">
      <c r="A117" s="77">
        <v>2</v>
      </c>
      <c r="B117" s="77" t="s">
        <v>605</v>
      </c>
      <c r="C117" s="71" t="s">
        <v>604</v>
      </c>
      <c r="D117" s="78">
        <v>1275947</v>
      </c>
      <c r="E117" s="78" t="s">
        <v>502</v>
      </c>
      <c r="F117" s="78" t="s">
        <v>510</v>
      </c>
      <c r="G117" s="78" t="s">
        <v>516</v>
      </c>
      <c r="H117" s="79">
        <v>42289</v>
      </c>
      <c r="I117" s="1">
        <v>42915</v>
      </c>
      <c r="J117" s="78">
        <v>1.68</v>
      </c>
      <c r="K117" s="78">
        <v>613</v>
      </c>
      <c r="L117" s="78">
        <v>20.43333333</v>
      </c>
      <c r="M117" s="80" t="s">
        <v>530</v>
      </c>
      <c r="N117" s="82">
        <v>26</v>
      </c>
      <c r="O117" s="82">
        <v>168</v>
      </c>
      <c r="P117" s="81">
        <v>42857</v>
      </c>
      <c r="Q117" s="82">
        <v>18.93</v>
      </c>
      <c r="R117" s="77"/>
      <c r="S117" s="77"/>
      <c r="T117" s="1"/>
    </row>
    <row r="118" spans="1:20" x14ac:dyDescent="0.2">
      <c r="A118" s="77">
        <v>3</v>
      </c>
      <c r="B118" s="77" t="s">
        <v>606</v>
      </c>
      <c r="C118" s="71" t="s">
        <v>604</v>
      </c>
      <c r="D118" s="78">
        <v>1275947</v>
      </c>
      <c r="E118" s="78" t="s">
        <v>502</v>
      </c>
      <c r="F118" s="78" t="s">
        <v>503</v>
      </c>
      <c r="G118" s="78" t="s">
        <v>516</v>
      </c>
      <c r="H118" s="79">
        <v>42289</v>
      </c>
      <c r="I118" s="1">
        <v>42915</v>
      </c>
      <c r="J118" s="78">
        <v>1.68</v>
      </c>
      <c r="K118" s="78">
        <v>613</v>
      </c>
      <c r="L118" s="78">
        <v>20.43333333</v>
      </c>
      <c r="M118" s="80" t="s">
        <v>530</v>
      </c>
      <c r="N118" s="82">
        <v>25</v>
      </c>
      <c r="O118" s="82">
        <v>155</v>
      </c>
      <c r="P118" s="81">
        <v>42857</v>
      </c>
      <c r="Q118" s="82">
        <v>18.93</v>
      </c>
      <c r="R118" s="77"/>
      <c r="S118" s="77"/>
      <c r="T118" s="1"/>
    </row>
    <row r="119" spans="1:20" x14ac:dyDescent="0.2">
      <c r="A119" s="77">
        <v>4</v>
      </c>
      <c r="B119" s="77" t="s">
        <v>607</v>
      </c>
      <c r="C119" s="71" t="s">
        <v>608</v>
      </c>
      <c r="D119" s="78">
        <v>1275956</v>
      </c>
      <c r="E119" s="78" t="s">
        <v>502</v>
      </c>
      <c r="F119" s="78" t="s">
        <v>517</v>
      </c>
      <c r="G119" s="78" t="s">
        <v>516</v>
      </c>
      <c r="H119" s="79">
        <v>42309</v>
      </c>
      <c r="I119" s="1">
        <v>42915</v>
      </c>
      <c r="J119" s="78">
        <v>1.63</v>
      </c>
      <c r="K119" s="78">
        <v>593</v>
      </c>
      <c r="L119" s="78">
        <v>19.766666669999999</v>
      </c>
      <c r="M119" s="80" t="s">
        <v>530</v>
      </c>
      <c r="N119" s="82">
        <v>23</v>
      </c>
      <c r="O119" s="82">
        <v>188</v>
      </c>
      <c r="P119" s="81">
        <v>42857</v>
      </c>
      <c r="Q119" s="82">
        <v>18.27</v>
      </c>
      <c r="R119" s="77"/>
      <c r="S119" s="77"/>
      <c r="T119" s="1"/>
    </row>
    <row r="120" spans="1:20" x14ac:dyDescent="0.2">
      <c r="A120" s="77">
        <v>5</v>
      </c>
      <c r="B120" s="77" t="s">
        <v>609</v>
      </c>
      <c r="C120" s="71" t="s">
        <v>608</v>
      </c>
      <c r="D120" s="78">
        <v>1275956</v>
      </c>
      <c r="E120" s="78" t="s">
        <v>502</v>
      </c>
      <c r="F120" s="78" t="s">
        <v>510</v>
      </c>
      <c r="G120" s="78" t="s">
        <v>516</v>
      </c>
      <c r="H120" s="79">
        <v>42309</v>
      </c>
      <c r="I120" s="1">
        <v>42915</v>
      </c>
      <c r="J120" s="78">
        <v>1.63</v>
      </c>
      <c r="K120" s="78">
        <v>593</v>
      </c>
      <c r="L120" s="78">
        <v>19.766666669999999</v>
      </c>
      <c r="M120" s="80" t="s">
        <v>530</v>
      </c>
      <c r="N120" s="82">
        <v>31</v>
      </c>
      <c r="O120" s="82">
        <v>210</v>
      </c>
      <c r="P120" s="81">
        <v>42857</v>
      </c>
      <c r="Q120" s="82">
        <v>18.27</v>
      </c>
      <c r="R120" s="77"/>
      <c r="S120" s="77"/>
      <c r="T120" s="1"/>
    </row>
    <row r="121" spans="1:20" x14ac:dyDescent="0.2">
      <c r="A121" s="77">
        <v>6</v>
      </c>
      <c r="B121" s="77" t="s">
        <v>610</v>
      </c>
      <c r="C121" s="71" t="s">
        <v>608</v>
      </c>
      <c r="D121" s="78">
        <v>1275956</v>
      </c>
      <c r="E121" s="78" t="s">
        <v>502</v>
      </c>
      <c r="F121" s="78" t="s">
        <v>503</v>
      </c>
      <c r="G121" s="78" t="s">
        <v>516</v>
      </c>
      <c r="H121" s="79">
        <v>42309</v>
      </c>
      <c r="I121" s="1">
        <v>42915</v>
      </c>
      <c r="J121" s="78">
        <v>1.63</v>
      </c>
      <c r="K121" s="78">
        <v>593</v>
      </c>
      <c r="L121" s="78">
        <v>19.766666669999999</v>
      </c>
      <c r="M121" s="80" t="s">
        <v>530</v>
      </c>
      <c r="N121" s="82">
        <v>30</v>
      </c>
      <c r="O121" s="82">
        <v>178</v>
      </c>
      <c r="P121" s="81">
        <v>42857</v>
      </c>
      <c r="Q121" s="82">
        <v>18.27</v>
      </c>
      <c r="R121" s="77"/>
      <c r="S121" s="77"/>
      <c r="T121" s="1"/>
    </row>
    <row r="122" spans="1:20" x14ac:dyDescent="0.2">
      <c r="A122" s="77">
        <v>7</v>
      </c>
      <c r="B122" s="77" t="s">
        <v>611</v>
      </c>
      <c r="C122" s="71" t="s">
        <v>612</v>
      </c>
      <c r="D122" s="78">
        <v>1275955</v>
      </c>
      <c r="E122" s="78" t="s">
        <v>509</v>
      </c>
      <c r="F122" s="78" t="s">
        <v>517</v>
      </c>
      <c r="G122" s="78" t="s">
        <v>516</v>
      </c>
      <c r="H122" s="79">
        <v>42309</v>
      </c>
      <c r="I122" s="1">
        <v>42915</v>
      </c>
      <c r="J122" s="78">
        <v>1.63</v>
      </c>
      <c r="K122" s="78">
        <v>593</v>
      </c>
      <c r="L122" s="78">
        <v>19.766666669999999</v>
      </c>
      <c r="M122" s="80" t="s">
        <v>530</v>
      </c>
      <c r="N122" s="82">
        <v>30</v>
      </c>
      <c r="O122" s="82">
        <v>166</v>
      </c>
      <c r="P122" s="81">
        <v>42857</v>
      </c>
      <c r="Q122" s="82">
        <v>18.27</v>
      </c>
      <c r="R122" s="77"/>
      <c r="S122" s="77"/>
      <c r="T122" s="1"/>
    </row>
    <row r="123" spans="1:20" x14ac:dyDescent="0.2">
      <c r="A123" s="77">
        <v>8</v>
      </c>
      <c r="B123" s="77" t="s">
        <v>613</v>
      </c>
      <c r="C123" s="71" t="s">
        <v>612</v>
      </c>
      <c r="D123" s="78">
        <v>1275955</v>
      </c>
      <c r="E123" s="78" t="s">
        <v>509</v>
      </c>
      <c r="F123" s="78" t="s">
        <v>510</v>
      </c>
      <c r="G123" s="78" t="s">
        <v>516</v>
      </c>
      <c r="H123" s="79">
        <v>42309</v>
      </c>
      <c r="I123" s="1">
        <v>42915</v>
      </c>
      <c r="J123" s="78">
        <v>1.63</v>
      </c>
      <c r="K123" s="78">
        <v>593</v>
      </c>
      <c r="L123" s="78">
        <v>19.766666669999999</v>
      </c>
      <c r="M123" s="80" t="s">
        <v>530</v>
      </c>
      <c r="N123" s="82">
        <v>29</v>
      </c>
      <c r="O123" s="82">
        <v>183</v>
      </c>
      <c r="P123" s="81">
        <v>42857</v>
      </c>
      <c r="Q123" s="82">
        <v>18.27</v>
      </c>
      <c r="R123" s="77"/>
      <c r="S123" s="77"/>
      <c r="T123" s="1"/>
    </row>
    <row r="124" spans="1:20" x14ac:dyDescent="0.2">
      <c r="A124" s="77">
        <v>9</v>
      </c>
      <c r="B124" s="77" t="s">
        <v>614</v>
      </c>
      <c r="C124" s="71" t="s">
        <v>612</v>
      </c>
      <c r="D124" s="78">
        <v>1275955</v>
      </c>
      <c r="E124" s="78" t="s">
        <v>509</v>
      </c>
      <c r="F124" s="78" t="s">
        <v>503</v>
      </c>
      <c r="G124" s="78" t="s">
        <v>516</v>
      </c>
      <c r="H124" s="79">
        <v>42309</v>
      </c>
      <c r="I124" s="1">
        <v>42915</v>
      </c>
      <c r="J124" s="78">
        <v>1.63</v>
      </c>
      <c r="K124" s="78">
        <v>593</v>
      </c>
      <c r="L124" s="78">
        <v>19.766666669999999</v>
      </c>
      <c r="M124" s="80" t="s">
        <v>530</v>
      </c>
      <c r="N124" s="82">
        <v>30</v>
      </c>
      <c r="O124" s="82">
        <v>188</v>
      </c>
      <c r="P124" s="81">
        <v>42857</v>
      </c>
      <c r="Q124" s="82">
        <v>18.27</v>
      </c>
      <c r="R124" s="77"/>
      <c r="S124" s="77"/>
      <c r="T124" s="1"/>
    </row>
    <row r="125" spans="1:20" x14ac:dyDescent="0.2">
      <c r="A125" s="77">
        <v>10</v>
      </c>
      <c r="B125" s="77" t="s">
        <v>615</v>
      </c>
      <c r="C125" s="71" t="s">
        <v>612</v>
      </c>
      <c r="D125" s="83">
        <v>1275955</v>
      </c>
      <c r="E125" s="83" t="s">
        <v>509</v>
      </c>
      <c r="F125" s="83" t="s">
        <v>507</v>
      </c>
      <c r="G125" s="83" t="s">
        <v>516</v>
      </c>
      <c r="H125" s="84">
        <v>42309</v>
      </c>
      <c r="I125" s="1">
        <v>42915</v>
      </c>
      <c r="J125" s="83">
        <v>1.63</v>
      </c>
      <c r="K125" s="83">
        <v>593</v>
      </c>
      <c r="L125" s="83">
        <v>19.766666669999999</v>
      </c>
      <c r="M125" s="85" t="s">
        <v>530</v>
      </c>
      <c r="N125" s="87">
        <v>26</v>
      </c>
      <c r="O125" s="87">
        <v>209</v>
      </c>
      <c r="P125" s="86">
        <v>42857</v>
      </c>
      <c r="Q125" s="87">
        <v>18.27</v>
      </c>
      <c r="R125" s="77"/>
      <c r="S125" s="77"/>
      <c r="T125" s="1"/>
    </row>
    <row r="126" spans="1:20" x14ac:dyDescent="0.2">
      <c r="A126" s="77">
        <v>11</v>
      </c>
      <c r="B126" s="77" t="s">
        <v>616</v>
      </c>
      <c r="C126" s="71" t="s">
        <v>612</v>
      </c>
      <c r="D126" s="78">
        <v>1275955</v>
      </c>
      <c r="E126" s="78" t="s">
        <v>509</v>
      </c>
      <c r="F126" s="78" t="s">
        <v>505</v>
      </c>
      <c r="G126" s="78" t="s">
        <v>516</v>
      </c>
      <c r="H126" s="79">
        <v>42309</v>
      </c>
      <c r="I126" s="1">
        <v>42915</v>
      </c>
      <c r="J126" s="78">
        <v>1.63</v>
      </c>
      <c r="K126" s="78">
        <v>593</v>
      </c>
      <c r="L126" s="78">
        <v>19.766666669999999</v>
      </c>
      <c r="M126" s="80" t="s">
        <v>530</v>
      </c>
      <c r="N126" s="82">
        <v>25</v>
      </c>
      <c r="O126" s="82">
        <v>187</v>
      </c>
      <c r="P126" s="81">
        <v>42857</v>
      </c>
      <c r="Q126" s="82">
        <v>18.27</v>
      </c>
      <c r="R126" s="77"/>
      <c r="S126" s="77"/>
      <c r="T126" s="1"/>
    </row>
    <row r="127" spans="1:20" x14ac:dyDescent="0.2">
      <c r="A127" s="77">
        <v>12</v>
      </c>
      <c r="B127" s="77" t="s">
        <v>617</v>
      </c>
      <c r="C127" s="71" t="s">
        <v>618</v>
      </c>
      <c r="D127" s="78">
        <v>1253154</v>
      </c>
      <c r="E127" s="78" t="s">
        <v>509</v>
      </c>
      <c r="F127" s="78" t="s">
        <v>517</v>
      </c>
      <c r="G127" s="78" t="s">
        <v>516</v>
      </c>
      <c r="H127" s="79">
        <v>42315</v>
      </c>
      <c r="I127" s="1">
        <v>42915</v>
      </c>
      <c r="J127" s="78">
        <v>1.61</v>
      </c>
      <c r="K127" s="78">
        <v>587</v>
      </c>
      <c r="L127" s="78">
        <v>19.56666667</v>
      </c>
      <c r="M127" s="80" t="s">
        <v>530</v>
      </c>
      <c r="N127" s="82">
        <v>28</v>
      </c>
      <c r="O127" s="82">
        <v>167</v>
      </c>
      <c r="P127" s="81">
        <v>42857</v>
      </c>
      <c r="Q127" s="82">
        <v>18.07</v>
      </c>
      <c r="R127" s="77"/>
      <c r="S127" s="77"/>
      <c r="T127" s="1"/>
    </row>
    <row r="128" spans="1:20" x14ac:dyDescent="0.2">
      <c r="A128" s="77">
        <v>13</v>
      </c>
      <c r="B128" s="77" t="s">
        <v>619</v>
      </c>
      <c r="C128" s="71" t="s">
        <v>618</v>
      </c>
      <c r="D128" s="78">
        <v>1253154</v>
      </c>
      <c r="E128" s="78" t="s">
        <v>509</v>
      </c>
      <c r="F128" s="78" t="s">
        <v>510</v>
      </c>
      <c r="G128" s="78" t="s">
        <v>516</v>
      </c>
      <c r="H128" s="79">
        <v>42315</v>
      </c>
      <c r="I128" s="1">
        <v>42915</v>
      </c>
      <c r="J128" s="78">
        <v>1.61</v>
      </c>
      <c r="K128" s="78">
        <v>587</v>
      </c>
      <c r="L128" s="78">
        <v>19.56666667</v>
      </c>
      <c r="M128" s="80" t="s">
        <v>530</v>
      </c>
      <c r="N128" s="82">
        <v>27</v>
      </c>
      <c r="O128" s="82">
        <v>198</v>
      </c>
      <c r="P128" s="81">
        <v>42857</v>
      </c>
      <c r="Q128" s="82">
        <v>18.07</v>
      </c>
      <c r="R128" s="77"/>
      <c r="S128" s="77"/>
      <c r="T128" s="1"/>
    </row>
    <row r="129" spans="1:20" x14ac:dyDescent="0.2">
      <c r="A129" s="77">
        <v>14</v>
      </c>
      <c r="B129" s="77" t="s">
        <v>620</v>
      </c>
      <c r="C129" s="71" t="s">
        <v>618</v>
      </c>
      <c r="D129" s="78">
        <v>1253154</v>
      </c>
      <c r="E129" s="78" t="s">
        <v>509</v>
      </c>
      <c r="F129" s="78" t="s">
        <v>503</v>
      </c>
      <c r="G129" s="78" t="s">
        <v>516</v>
      </c>
      <c r="H129" s="79">
        <v>42315</v>
      </c>
      <c r="I129" s="1">
        <v>42915</v>
      </c>
      <c r="J129" s="78">
        <v>1.61</v>
      </c>
      <c r="K129" s="78">
        <v>587</v>
      </c>
      <c r="L129" s="78">
        <v>19.56666667</v>
      </c>
      <c r="M129" s="80" t="s">
        <v>530</v>
      </c>
      <c r="N129" s="82">
        <v>29</v>
      </c>
      <c r="O129" s="82">
        <v>176</v>
      </c>
      <c r="P129" s="81">
        <v>42857</v>
      </c>
      <c r="Q129" s="82">
        <v>18.07</v>
      </c>
      <c r="R129" s="77"/>
      <c r="S129" s="77"/>
      <c r="T129" s="1"/>
    </row>
    <row r="130" spans="1:20" x14ac:dyDescent="0.2">
      <c r="A130" s="77">
        <v>15</v>
      </c>
      <c r="B130" s="77" t="s">
        <v>621</v>
      </c>
      <c r="C130" s="71" t="s">
        <v>618</v>
      </c>
      <c r="D130" s="78">
        <v>1253154</v>
      </c>
      <c r="E130" s="78" t="s">
        <v>509</v>
      </c>
      <c r="F130" s="78" t="s">
        <v>507</v>
      </c>
      <c r="G130" s="78" t="s">
        <v>516</v>
      </c>
      <c r="H130" s="79">
        <v>42315</v>
      </c>
      <c r="I130" s="1">
        <v>42915</v>
      </c>
      <c r="J130" s="78">
        <v>1.61</v>
      </c>
      <c r="K130" s="78">
        <v>587</v>
      </c>
      <c r="L130" s="78">
        <v>19.56666667</v>
      </c>
      <c r="M130" s="80" t="s">
        <v>530</v>
      </c>
      <c r="N130" s="82">
        <v>31</v>
      </c>
      <c r="O130" s="82">
        <v>180</v>
      </c>
      <c r="P130" s="81">
        <v>42857</v>
      </c>
      <c r="Q130" s="82">
        <v>18.07</v>
      </c>
      <c r="R130" s="77"/>
      <c r="S130" s="77"/>
      <c r="T130" s="1"/>
    </row>
    <row r="131" spans="1:20" x14ac:dyDescent="0.2">
      <c r="A131" s="77">
        <v>16</v>
      </c>
      <c r="B131" s="77" t="s">
        <v>622</v>
      </c>
      <c r="C131" s="71" t="s">
        <v>618</v>
      </c>
      <c r="D131" s="78">
        <v>1253154</v>
      </c>
      <c r="E131" s="78" t="s">
        <v>509</v>
      </c>
      <c r="F131" s="78" t="s">
        <v>505</v>
      </c>
      <c r="G131" s="78" t="s">
        <v>516</v>
      </c>
      <c r="H131" s="79">
        <v>42315</v>
      </c>
      <c r="I131" s="1">
        <v>42915</v>
      </c>
      <c r="J131" s="78">
        <v>1.61</v>
      </c>
      <c r="K131" s="78">
        <v>587</v>
      </c>
      <c r="L131" s="78">
        <v>19.56666667</v>
      </c>
      <c r="M131" s="80" t="s">
        <v>530</v>
      </c>
      <c r="N131" s="82">
        <v>27</v>
      </c>
      <c r="O131" s="82">
        <v>168</v>
      </c>
      <c r="P131" s="81">
        <v>42857</v>
      </c>
      <c r="Q131" s="82">
        <v>18.07</v>
      </c>
      <c r="R131" s="77"/>
      <c r="S131" s="77"/>
      <c r="T131" s="1"/>
    </row>
    <row r="132" spans="1:20" x14ac:dyDescent="0.2">
      <c r="A132" s="77"/>
      <c r="B132" s="77"/>
      <c r="C132" s="71"/>
      <c r="D132" s="78"/>
      <c r="E132" s="78"/>
      <c r="F132" s="78"/>
      <c r="G132" s="78"/>
      <c r="H132" s="79"/>
      <c r="I132" s="1">
        <v>42915</v>
      </c>
      <c r="J132" s="78"/>
      <c r="K132" s="78"/>
      <c r="L132" s="78"/>
      <c r="M132" s="80"/>
      <c r="N132" s="82"/>
      <c r="O132" s="82"/>
      <c r="P132" s="81"/>
      <c r="Q132" s="82"/>
      <c r="R132" s="77"/>
      <c r="S132" s="77"/>
      <c r="T132" s="1"/>
    </row>
    <row r="133" spans="1:20" x14ac:dyDescent="0.2">
      <c r="A133" s="77"/>
      <c r="B133" s="77"/>
      <c r="C133" s="71"/>
      <c r="D133" s="78"/>
      <c r="E133" s="78"/>
      <c r="F133" s="78"/>
      <c r="G133" s="78"/>
      <c r="H133" s="79"/>
      <c r="I133" s="1">
        <v>42915</v>
      </c>
      <c r="J133" s="78"/>
      <c r="K133" s="78"/>
      <c r="L133" s="78"/>
      <c r="M133" s="80"/>
      <c r="N133" s="82"/>
      <c r="O133" s="82"/>
      <c r="P133" s="81"/>
      <c r="Q133" s="82"/>
      <c r="R133" s="77"/>
      <c r="S133" s="77"/>
      <c r="T133" s="1"/>
    </row>
    <row r="134" spans="1:20" ht="17" thickBot="1" x14ac:dyDescent="0.25">
      <c r="A134" s="77">
        <v>17</v>
      </c>
      <c r="B134" s="77" t="s">
        <v>623</v>
      </c>
      <c r="C134" s="71" t="s">
        <v>624</v>
      </c>
      <c r="D134" s="78">
        <v>1272258</v>
      </c>
      <c r="E134" s="78" t="s">
        <v>509</v>
      </c>
      <c r="F134" s="78" t="s">
        <v>625</v>
      </c>
      <c r="G134" s="78" t="s">
        <v>516</v>
      </c>
      <c r="H134" s="79">
        <v>42192</v>
      </c>
      <c r="I134" s="1">
        <v>42915</v>
      </c>
      <c r="J134" s="78">
        <v>1.94</v>
      </c>
      <c r="K134" s="78">
        <v>710</v>
      </c>
      <c r="L134" s="88">
        <v>23.666666670000001</v>
      </c>
      <c r="M134" s="80" t="s">
        <v>530</v>
      </c>
      <c r="N134" s="82">
        <v>26</v>
      </c>
      <c r="O134" s="82">
        <v>191</v>
      </c>
      <c r="P134" s="81">
        <v>42857</v>
      </c>
      <c r="Q134" s="82">
        <v>22.17</v>
      </c>
      <c r="R134" s="77"/>
      <c r="S134" s="77"/>
      <c r="T134" s="1"/>
    </row>
    <row r="135" spans="1:20" x14ac:dyDescent="0.2">
      <c r="A135" s="77">
        <v>18</v>
      </c>
      <c r="B135" s="77" t="s">
        <v>626</v>
      </c>
      <c r="C135" s="71" t="s">
        <v>627</v>
      </c>
      <c r="D135" s="89">
        <v>1125471</v>
      </c>
      <c r="E135" s="89" t="s">
        <v>502</v>
      </c>
      <c r="F135" s="89" t="s">
        <v>517</v>
      </c>
      <c r="G135" s="89" t="s">
        <v>529</v>
      </c>
      <c r="H135" s="90">
        <v>42501</v>
      </c>
      <c r="I135" s="1">
        <v>42916</v>
      </c>
      <c r="J135" s="91">
        <v>1.1000000000000001</v>
      </c>
      <c r="K135" s="91">
        <v>401</v>
      </c>
      <c r="L135" s="91">
        <v>13.366666670000001</v>
      </c>
      <c r="M135" s="92" t="s">
        <v>530</v>
      </c>
      <c r="N135" s="95">
        <v>22</v>
      </c>
      <c r="O135" s="95">
        <v>172</v>
      </c>
      <c r="P135" s="93">
        <v>42857</v>
      </c>
      <c r="Q135" s="94">
        <v>11.87</v>
      </c>
      <c r="R135" s="96"/>
      <c r="S135" s="96"/>
      <c r="T135" s="1"/>
    </row>
    <row r="136" spans="1:20" x14ac:dyDescent="0.2">
      <c r="A136" s="77">
        <v>19</v>
      </c>
      <c r="B136" s="77" t="s">
        <v>628</v>
      </c>
      <c r="C136" s="71" t="s">
        <v>627</v>
      </c>
      <c r="D136" s="97">
        <v>1125471</v>
      </c>
      <c r="E136" s="97" t="s">
        <v>502</v>
      </c>
      <c r="F136" s="97" t="s">
        <v>510</v>
      </c>
      <c r="G136" s="97" t="s">
        <v>529</v>
      </c>
      <c r="H136" s="98">
        <v>42501</v>
      </c>
      <c r="I136" s="1">
        <v>42916</v>
      </c>
      <c r="J136" s="99">
        <v>1.1000000000000001</v>
      </c>
      <c r="K136" s="99">
        <v>401</v>
      </c>
      <c r="L136" s="99">
        <v>13.366666670000001</v>
      </c>
      <c r="M136" s="92" t="s">
        <v>530</v>
      </c>
      <c r="N136" s="102">
        <v>32</v>
      </c>
      <c r="O136" s="102">
        <v>201</v>
      </c>
      <c r="P136" s="100">
        <v>42857</v>
      </c>
      <c r="Q136" s="101">
        <v>11.87</v>
      </c>
      <c r="R136" s="96"/>
      <c r="S136" s="96"/>
      <c r="T136" s="1"/>
    </row>
    <row r="137" spans="1:20" x14ac:dyDescent="0.2">
      <c r="A137" s="77">
        <v>20</v>
      </c>
      <c r="B137" s="77" t="s">
        <v>629</v>
      </c>
      <c r="C137" s="71" t="s">
        <v>627</v>
      </c>
      <c r="D137" s="97">
        <v>1125471</v>
      </c>
      <c r="E137" s="97" t="s">
        <v>502</v>
      </c>
      <c r="F137" s="97" t="s">
        <v>503</v>
      </c>
      <c r="G137" s="97" t="s">
        <v>529</v>
      </c>
      <c r="H137" s="98">
        <v>42501</v>
      </c>
      <c r="I137" s="1">
        <v>42916</v>
      </c>
      <c r="J137" s="99">
        <v>1.1000000000000001</v>
      </c>
      <c r="K137" s="99">
        <v>401</v>
      </c>
      <c r="L137" s="99">
        <v>13.366666670000001</v>
      </c>
      <c r="M137" s="92" t="s">
        <v>530</v>
      </c>
      <c r="N137" s="102">
        <v>33</v>
      </c>
      <c r="O137" s="102">
        <v>187</v>
      </c>
      <c r="P137" s="100">
        <v>42857</v>
      </c>
      <c r="Q137" s="101">
        <v>11.87</v>
      </c>
      <c r="R137" s="96"/>
      <c r="S137" s="96"/>
      <c r="T137" s="1"/>
    </row>
    <row r="138" spans="1:20" x14ac:dyDescent="0.2">
      <c r="A138" s="77">
        <v>21</v>
      </c>
      <c r="B138" s="77" t="s">
        <v>630</v>
      </c>
      <c r="C138" s="71" t="s">
        <v>627</v>
      </c>
      <c r="D138" s="97">
        <v>1343445</v>
      </c>
      <c r="E138" s="97" t="s">
        <v>509</v>
      </c>
      <c r="F138" s="97" t="s">
        <v>517</v>
      </c>
      <c r="G138" s="97" t="s">
        <v>529</v>
      </c>
      <c r="H138" s="98">
        <v>42501</v>
      </c>
      <c r="I138" s="1">
        <v>42916</v>
      </c>
      <c r="J138" s="99">
        <v>1.1000000000000001</v>
      </c>
      <c r="K138" s="99">
        <v>401</v>
      </c>
      <c r="L138" s="99">
        <v>13.366666670000001</v>
      </c>
      <c r="M138" s="92" t="s">
        <v>530</v>
      </c>
      <c r="N138" s="102">
        <v>26</v>
      </c>
      <c r="O138" s="102">
        <v>188</v>
      </c>
      <c r="P138" s="100">
        <v>42857</v>
      </c>
      <c r="Q138" s="101">
        <v>11.87</v>
      </c>
      <c r="R138" s="96"/>
      <c r="S138" s="96"/>
      <c r="T138" s="1"/>
    </row>
    <row r="139" spans="1:20" ht="17" thickBot="1" x14ac:dyDescent="0.25">
      <c r="A139" s="77">
        <v>22</v>
      </c>
      <c r="B139" s="77" t="s">
        <v>631</v>
      </c>
      <c r="C139" s="71" t="s">
        <v>627</v>
      </c>
      <c r="D139" s="97">
        <v>1343445</v>
      </c>
      <c r="E139" s="97" t="s">
        <v>509</v>
      </c>
      <c r="F139" s="97" t="s">
        <v>510</v>
      </c>
      <c r="G139" s="97" t="s">
        <v>529</v>
      </c>
      <c r="H139" s="98">
        <v>42501</v>
      </c>
      <c r="I139" s="1">
        <v>42916</v>
      </c>
      <c r="J139" s="99">
        <v>1.1000000000000001</v>
      </c>
      <c r="K139" s="99">
        <v>401</v>
      </c>
      <c r="L139" s="99">
        <v>13.366666670000001</v>
      </c>
      <c r="M139" s="103" t="s">
        <v>530</v>
      </c>
      <c r="N139" s="102">
        <v>25</v>
      </c>
      <c r="O139" s="102">
        <v>192</v>
      </c>
      <c r="P139" s="100">
        <v>42857</v>
      </c>
      <c r="Q139" s="101">
        <v>11.87</v>
      </c>
      <c r="R139" s="96"/>
      <c r="S139" s="96"/>
      <c r="T139" s="1"/>
    </row>
  </sheetData>
  <hyperlinks>
    <hyperlink ref="B5" r:id="rId1" display="http://vlt-civmsrv.dhe.duke.edu:8080/mousedbweb/animaledit.do?key=210118-2:0&amp;refpage=/AnimalListForm.jsp"/>
    <hyperlink ref="B4" r:id="rId2" display="http://vlt-civmsrv.dhe.duke.edu:8080/mousedbweb/animaledit.do?key=210118-1:0&amp;refpage=/AnimalListForm.jsp"/>
    <hyperlink ref="B6" r:id="rId3" display="http://vlt-civmsrv.dhe.duke.edu:8080/mousedbweb/animaledit.do?key=210118-3:0&amp;refpage=/AnimalListForm.jsp"/>
    <hyperlink ref="B7" r:id="rId4" display="http://vlt-civmsrv.dhe.duke.edu:8080/mousedbweb/animaledit.do?key=210118-8:0&amp;refpage=/AnimalListForm.jsp"/>
    <hyperlink ref="B8" r:id="rId5" display="http://vlt-civmsrv.dhe.duke.edu:8080/mousedbweb/animaledit.do?key=210118-10:0&amp;refpage=/AnimalListForm.jsp"/>
    <hyperlink ref="B9" r:id="rId6" display="http://vlt-civmsrv.dhe.duke.edu:8080/mousedbweb/animaledit.do?key=210118-11:0&amp;refpage=/AnimalListForm.jsp"/>
    <hyperlink ref="B10" r:id="rId7" display="http://vlt-civmsrv.dhe.duke.edu:8080/mousedbweb/animaledit.do?key=210118-12:0&amp;refpage=/AnimalListForm.jsp"/>
    <hyperlink ref="B11" r:id="rId8" display="http://vlt-civmsrv.dhe.duke.edu:8080/mousedbweb/animaledit.do?key=210118-13:0&amp;refpage=/AnimalListForm.jsp"/>
    <hyperlink ref="B12" r:id="rId9" display="http://vlt-civmsrv.dhe.duke.edu:8080/mousedbweb/animaledit.do?key=210118-20:0&amp;refpage=/AnimalListForm.jsp"/>
    <hyperlink ref="B20" r:id="rId10" display="http://vlt-civmsrv.dhe.duke.edu:8080/mousedbweb/animaledit.do?key=210118-7:0&amp;refpage=/AnimalListForm.jsp"/>
    <hyperlink ref="B19" r:id="rId11" display="http://vlt-civmsrv.dhe.duke.edu:8080/mousedbweb/animaledit.do?key=210118-6:0&amp;refpage=/AnimalListForm.jsp"/>
    <hyperlink ref="B18" r:id="rId12" display="http://vlt-civmsrv.dhe.duke.edu:8080/mousedbweb/animaledit.do?key=210118-5:0&amp;refpage=/AnimalListForm.jsp"/>
    <hyperlink ref="B17" r:id="rId13" display="http://vlt-civmsrv.dhe.duke.edu:8080/mousedbweb/animaledit.do?key=210118-4:0&amp;refpage=/AnimalListForm.jsp"/>
    <hyperlink ref="B25" r:id="rId14" display="http://vlt-civmsrv.dhe.duke.edu:8080/mousedbweb/animaledit.do?key=210118-20:0&amp;refpage=/AnimalListForm.jsp"/>
    <hyperlink ref="B27" r:id="rId15" display="http://vlt-civmsrv.dhe.duke.edu:8080/mousedbweb/animaledit.do?key=210118-22:0&amp;refpage=/AnimalListForm.jsp"/>
    <hyperlink ref="B28" r:id="rId16" display="http://vlt-civmsrv.dhe.duke.edu:8080/mousedbweb/animaledit.do?key=210118-23:0&amp;refpage=/AnimalListForm.jsp"/>
    <hyperlink ref="B29" r:id="rId17" display="http://vlt-civmsrv.dhe.duke.edu:8080/mousedbweb/animaledit.do?key=210118-24:0&amp;refpage=/AnimalListForm.jsp"/>
    <hyperlink ref="B30" r:id="rId18" display="http://vlt-civmsrv.dhe.duke.edu:8080/mousedbweb/animaledit.do?key=210118-25:0&amp;refpage=/AnimalListForm.jsp"/>
    <hyperlink ref="B31" r:id="rId19" display="http://vlt-civmsrv.dhe.duke.edu:8080/mousedbweb/animaledit.do?key=210118-26:0&amp;refpage=/AnimalListForm.jsp"/>
    <hyperlink ref="B32" r:id="rId20" display="http://vlt-civmsrv.dhe.duke.edu:8080/mousedbweb/animaledit.do?key=210118-27:0&amp;refpage=/AnimalListForm.jsp"/>
    <hyperlink ref="B24" r:id="rId21" display="http://vlt-civmsrv.dhe.duke.edu:8080/mousedbweb/animaledit.do?key=210118-19:0&amp;refpage=/AnimalListForm.jsp"/>
    <hyperlink ref="B23" r:id="rId22" display="http://vlt-civmsrv.dhe.duke.edu:8080/mousedbweb/animaledit.do?key=210118-18:0&amp;refpage=/AnimalListForm.jsp"/>
    <hyperlink ref="B22" r:id="rId23" display="http://vlt-civmsrv.dhe.duke.edu:8080/mousedbweb/animaledit.do?key=210118-17:0&amp;refpage=/AnimalListForm.js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QCLAB_AD_mice062921</vt:lpstr>
      <vt:lpstr>UNCMICE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Badea, Ph.D.</dc:creator>
  <cp:lastModifiedBy>Alexandra Badea, Ph.D.</cp:lastModifiedBy>
  <dcterms:created xsi:type="dcterms:W3CDTF">2022-01-12T19:02:25Z</dcterms:created>
  <dcterms:modified xsi:type="dcterms:W3CDTF">2022-01-12T19:09:06Z</dcterms:modified>
</cp:coreProperties>
</file>