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8931d3af987eee4/Desktop/"/>
    </mc:Choice>
  </mc:AlternateContent>
  <xr:revisionPtr revIDLastSave="338" documentId="11_F25DC773A252ABDACC1048FF21D840AC5BDE58E6" xr6:coauthVersionLast="47" xr6:coauthVersionMax="47" xr10:uidLastSave="{4328657B-4B92-48C5-8BEF-C8C0947054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M9" i="1"/>
  <c r="M10" i="1"/>
  <c r="M11" i="1"/>
  <c r="M12" i="1"/>
  <c r="M13" i="1"/>
  <c r="M14" i="1"/>
  <c r="N14" i="1" s="1"/>
  <c r="M15" i="1"/>
  <c r="N15" i="1" s="1"/>
  <c r="M16" i="1"/>
  <c r="M17" i="1"/>
  <c r="N17" i="1" s="1"/>
  <c r="M18" i="1"/>
  <c r="N18" i="1" s="1"/>
  <c r="M19" i="1"/>
  <c r="M20" i="1"/>
  <c r="N20" i="1" s="1"/>
  <c r="M21" i="1"/>
  <c r="M22" i="1"/>
  <c r="M23" i="1"/>
  <c r="M24" i="1"/>
  <c r="M8" i="1"/>
  <c r="N8" i="1" s="1"/>
  <c r="N24" i="1"/>
  <c r="K19" i="1"/>
  <c r="K16" i="1"/>
  <c r="K13" i="1"/>
  <c r="N13" i="1" s="1"/>
  <c r="N9" i="1"/>
  <c r="N11" i="1"/>
  <c r="N12" i="1"/>
  <c r="N21" i="1"/>
  <c r="N22" i="1"/>
  <c r="N23" i="1"/>
  <c r="K9" i="1"/>
  <c r="K25" i="1" s="1"/>
  <c r="G24" i="1"/>
  <c r="G21" i="1"/>
  <c r="G22" i="1"/>
  <c r="G20" i="1"/>
  <c r="G19" i="1"/>
  <c r="G18" i="1"/>
  <c r="G16" i="1"/>
  <c r="G14" i="1"/>
  <c r="G13" i="1"/>
  <c r="G9" i="1"/>
  <c r="G8" i="1"/>
  <c r="F23" i="1"/>
  <c r="G23" i="1" s="1"/>
  <c r="F18" i="1"/>
  <c r="F17" i="1"/>
  <c r="G17" i="1" s="1"/>
  <c r="F15" i="1"/>
  <c r="G15" i="1" s="1"/>
  <c r="F14" i="1"/>
  <c r="F12" i="1"/>
  <c r="G12" i="1" s="1"/>
  <c r="F11" i="1"/>
  <c r="G11" i="1" s="1"/>
  <c r="N16" i="1" l="1"/>
  <c r="N25" i="1" s="1"/>
  <c r="O9" i="1"/>
  <c r="N19" i="1"/>
  <c r="O11" i="1"/>
  <c r="O12" i="1" s="1"/>
  <c r="O13" i="1"/>
  <c r="O14" i="1" s="1"/>
  <c r="O15" i="1" s="1"/>
  <c r="M25" i="1"/>
  <c r="O16" i="1" l="1"/>
  <c r="O17" i="1" s="1"/>
  <c r="O18" i="1" s="1"/>
  <c r="O19" i="1" s="1"/>
  <c r="O20" i="1" s="1"/>
  <c r="O21" i="1" s="1"/>
  <c r="O22" i="1" s="1"/>
  <c r="O23" i="1" s="1"/>
  <c r="O24" i="1" s="1"/>
  <c r="O25" i="1" l="1"/>
</calcChain>
</file>

<file path=xl/sharedStrings.xml><?xml version="1.0" encoding="utf-8"?>
<sst xmlns="http://schemas.openxmlformats.org/spreadsheetml/2006/main" count="34" uniqueCount="29">
  <si>
    <t>SL NO</t>
  </si>
  <si>
    <t>MONTH</t>
  </si>
  <si>
    <t>DATE</t>
  </si>
  <si>
    <t>MONTHLY AMOUNT</t>
  </si>
  <si>
    <t xml:space="preserve">AMOUNT </t>
  </si>
  <si>
    <t>BIT AMOUNT</t>
  </si>
  <si>
    <t>AGENT</t>
  </si>
  <si>
    <t>MAY</t>
  </si>
  <si>
    <t>JAN</t>
  </si>
  <si>
    <t>FEB</t>
  </si>
  <si>
    <t>MAR</t>
  </si>
  <si>
    <t>APR</t>
  </si>
  <si>
    <t>AUG</t>
  </si>
  <si>
    <t>JUL</t>
  </si>
  <si>
    <t>JUN</t>
  </si>
  <si>
    <t>SEP</t>
  </si>
  <si>
    <t>OCT</t>
  </si>
  <si>
    <t>NOV</t>
  </si>
  <si>
    <t>DEC</t>
  </si>
  <si>
    <t>SRI CHAMUNDESHWARI KRUPE</t>
  </si>
  <si>
    <t>Rs.1,00,000/-</t>
  </si>
  <si>
    <t>BALANCE AMOUNT</t>
  </si>
  <si>
    <t>COLLECTION AMOUNT</t>
  </si>
  <si>
    <t>PAYMENT AMOUNT</t>
  </si>
  <si>
    <t>MONTHLY</t>
  </si>
  <si>
    <t>81000          &amp;         81000</t>
  </si>
  <si>
    <t>85000         &amp;                            85000</t>
  </si>
  <si>
    <t>91000           &amp;          91000</t>
  </si>
  <si>
    <t>97000          &amp;          97000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</si>
</sst>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5"/>
  <sheetViews>
    <sheetView tabSelected="1" topLeftCell="A5" zoomScale="80" zoomScaleNormal="80" workbookViewId="0">
      <selection activeCell="I14" sqref="I14"/>
    </sheetView>
  </sheetViews>
  <sheetFormatPr defaultRowHeight="14.4" x14ac:dyDescent="0.3"/>
  <cols>
    <col min="2" max="2" width="6.6640625" bestFit="1" customWidth="1"/>
    <col min="3" max="3" width="8.44140625" bestFit="1" customWidth="1"/>
    <col min="4" max="4" width="11.21875" bestFit="1" customWidth="1"/>
    <col min="5" max="5" width="10.5546875" bestFit="1" customWidth="1"/>
    <col min="6" max="6" width="10.5546875" customWidth="1"/>
    <col min="7" max="7" width="9.109375" hidden="1" customWidth="1"/>
    <col min="11" max="11" width="9.21875" bestFit="1" customWidth="1"/>
    <col min="12" max="12" width="9.77734375" customWidth="1"/>
    <col min="13" max="13" width="11.88671875" bestFit="1" customWidth="1"/>
    <col min="15" max="15" width="11.77734375" customWidth="1"/>
    <col min="16" max="16" width="9.21875" bestFit="1" customWidth="1"/>
  </cols>
  <sheetData>
    <row r="4" spans="2:15" ht="21" x14ac:dyDescent="0.4">
      <c r="B4" s="20" t="s">
        <v>19</v>
      </c>
      <c r="C4" s="20"/>
      <c r="D4" s="20"/>
      <c r="E4" s="20"/>
      <c r="F4" s="20"/>
      <c r="G4" s="20"/>
    </row>
    <row r="5" spans="2:15" ht="21" x14ac:dyDescent="0.4">
      <c r="B5" s="21" t="s">
        <v>20</v>
      </c>
      <c r="C5" s="21"/>
      <c r="D5" s="21"/>
      <c r="E5" s="21"/>
      <c r="F5" s="21"/>
      <c r="G5" s="21"/>
    </row>
    <row r="6" spans="2:15" ht="15" thickBot="1" x14ac:dyDescent="0.35">
      <c r="B6" s="12"/>
      <c r="C6" s="12"/>
      <c r="D6" s="12"/>
      <c r="E6" s="12"/>
      <c r="F6" s="12"/>
      <c r="G6" s="12"/>
    </row>
    <row r="7" spans="2:15" ht="31.2" x14ac:dyDescent="0.3">
      <c r="B7" s="13" t="s">
        <v>0</v>
      </c>
      <c r="C7" s="14" t="s">
        <v>1</v>
      </c>
      <c r="D7" s="14" t="s">
        <v>2</v>
      </c>
      <c r="E7" s="15" t="s">
        <v>3</v>
      </c>
      <c r="F7" s="16" t="s">
        <v>4</v>
      </c>
      <c r="G7" s="17" t="s">
        <v>5</v>
      </c>
      <c r="K7" s="18" t="s">
        <v>23</v>
      </c>
      <c r="L7" s="18" t="s">
        <v>24</v>
      </c>
      <c r="M7" s="19" t="s">
        <v>22</v>
      </c>
      <c r="N7" s="18" t="s">
        <v>21</v>
      </c>
    </row>
    <row r="8" spans="2:15" ht="15.6" x14ac:dyDescent="0.3">
      <c r="B8" s="3">
        <v>1</v>
      </c>
      <c r="C8" s="4" t="s">
        <v>7</v>
      </c>
      <c r="D8" s="5">
        <v>45056</v>
      </c>
      <c r="E8" s="4">
        <v>6000</v>
      </c>
      <c r="F8" s="6">
        <v>80000</v>
      </c>
      <c r="G8" s="1">
        <f>120000-F8</f>
        <v>40000</v>
      </c>
      <c r="K8">
        <v>80000</v>
      </c>
      <c r="L8">
        <v>6000</v>
      </c>
      <c r="M8">
        <f>L8*20</f>
        <v>120000</v>
      </c>
      <c r="N8">
        <f>M8-K8</f>
        <v>40000</v>
      </c>
    </row>
    <row r="9" spans="2:15" ht="46.8" x14ac:dyDescent="0.3">
      <c r="B9" s="3">
        <v>2</v>
      </c>
      <c r="C9" s="4" t="s">
        <v>14</v>
      </c>
      <c r="D9" s="5">
        <v>45087</v>
      </c>
      <c r="E9" s="4">
        <v>6000</v>
      </c>
      <c r="F9" s="7" t="s">
        <v>25</v>
      </c>
      <c r="G9" s="1">
        <f>120000-81000-81000</f>
        <v>-42000</v>
      </c>
      <c r="K9">
        <f>81000+81000</f>
        <v>162000</v>
      </c>
      <c r="L9">
        <v>6000</v>
      </c>
      <c r="M9">
        <f t="shared" ref="M9:M24" si="0">L9*20</f>
        <v>120000</v>
      </c>
      <c r="N9">
        <f>M9-K9</f>
        <v>-42000</v>
      </c>
      <c r="O9">
        <f>N8+N9</f>
        <v>-2000</v>
      </c>
    </row>
    <row r="10" spans="2:15" ht="15.6" x14ac:dyDescent="0.3">
      <c r="B10" s="3">
        <v>3</v>
      </c>
      <c r="C10" s="4" t="s">
        <v>13</v>
      </c>
      <c r="D10" s="5">
        <v>45117</v>
      </c>
      <c r="E10" s="4">
        <v>6000</v>
      </c>
      <c r="F10" s="6" t="s">
        <v>6</v>
      </c>
      <c r="G10" s="1"/>
      <c r="L10">
        <v>6000</v>
      </c>
      <c r="M10">
        <f t="shared" si="0"/>
        <v>120000</v>
      </c>
    </row>
    <row r="11" spans="2:15" ht="15.6" x14ac:dyDescent="0.3">
      <c r="B11" s="3">
        <v>4</v>
      </c>
      <c r="C11" s="4" t="s">
        <v>12</v>
      </c>
      <c r="D11" s="5">
        <v>45148</v>
      </c>
      <c r="E11" s="4">
        <v>6000</v>
      </c>
      <c r="F11" s="6">
        <f>41500*2</f>
        <v>83000</v>
      </c>
      <c r="G11" s="1">
        <f>120000-F11</f>
        <v>37000</v>
      </c>
      <c r="K11">
        <v>83000</v>
      </c>
      <c r="L11">
        <v>6000</v>
      </c>
      <c r="M11">
        <f t="shared" si="0"/>
        <v>120000</v>
      </c>
      <c r="N11">
        <f t="shared" ref="N11:N24" si="1">M11-K11</f>
        <v>37000</v>
      </c>
      <c r="O11">
        <f>O9+N11</f>
        <v>35000</v>
      </c>
    </row>
    <row r="12" spans="2:15" ht="15.6" x14ac:dyDescent="0.3">
      <c r="B12" s="3">
        <v>5</v>
      </c>
      <c r="C12" s="4" t="s">
        <v>15</v>
      </c>
      <c r="D12" s="5">
        <v>45179</v>
      </c>
      <c r="E12" s="4">
        <v>6000</v>
      </c>
      <c r="F12" s="6">
        <f>42000*2</f>
        <v>84000</v>
      </c>
      <c r="G12" s="1">
        <f>120000-F12</f>
        <v>36000</v>
      </c>
      <c r="K12">
        <v>84000</v>
      </c>
      <c r="L12">
        <v>6000</v>
      </c>
      <c r="M12">
        <f t="shared" si="0"/>
        <v>120000</v>
      </c>
      <c r="N12">
        <f t="shared" si="1"/>
        <v>36000</v>
      </c>
      <c r="O12">
        <f>O11+N12</f>
        <v>71000</v>
      </c>
    </row>
    <row r="13" spans="2:15" ht="46.8" x14ac:dyDescent="0.3">
      <c r="B13" s="3">
        <v>6</v>
      </c>
      <c r="C13" s="4" t="s">
        <v>16</v>
      </c>
      <c r="D13" s="5">
        <v>45209</v>
      </c>
      <c r="E13" s="4">
        <v>6000</v>
      </c>
      <c r="F13" s="7" t="s">
        <v>26</v>
      </c>
      <c r="G13" s="1">
        <f>120000-85000-85000</f>
        <v>-50000</v>
      </c>
      <c r="K13">
        <f>85000+85000</f>
        <v>170000</v>
      </c>
      <c r="L13">
        <v>6000</v>
      </c>
      <c r="M13">
        <f t="shared" si="0"/>
        <v>120000</v>
      </c>
      <c r="N13">
        <f t="shared" si="1"/>
        <v>-50000</v>
      </c>
      <c r="O13">
        <f t="shared" ref="O13:O24" si="2">N13+O12</f>
        <v>21000</v>
      </c>
    </row>
    <row r="14" spans="2:15" ht="15.6" x14ac:dyDescent="0.3">
      <c r="B14" s="3">
        <v>7</v>
      </c>
      <c r="C14" s="4" t="s">
        <v>17</v>
      </c>
      <c r="D14" s="5">
        <v>45240</v>
      </c>
      <c r="E14" s="4">
        <v>6000</v>
      </c>
      <c r="F14" s="6">
        <f>43500*2</f>
        <v>87000</v>
      </c>
      <c r="G14" s="1">
        <f>120000-F14</f>
        <v>33000</v>
      </c>
      <c r="K14">
        <v>87000</v>
      </c>
      <c r="L14">
        <v>6000</v>
      </c>
      <c r="M14">
        <f t="shared" si="0"/>
        <v>120000</v>
      </c>
      <c r="N14">
        <f t="shared" si="1"/>
        <v>33000</v>
      </c>
      <c r="O14">
        <f t="shared" si="2"/>
        <v>54000</v>
      </c>
    </row>
    <row r="15" spans="2:15" ht="15.6" x14ac:dyDescent="0.3">
      <c r="B15" s="3">
        <v>8</v>
      </c>
      <c r="C15" s="4" t="s">
        <v>18</v>
      </c>
      <c r="D15" s="5">
        <v>45270</v>
      </c>
      <c r="E15" s="4">
        <v>6000</v>
      </c>
      <c r="F15" s="6">
        <f>44500*2</f>
        <v>89000</v>
      </c>
      <c r="G15" s="1">
        <f>120000-F15</f>
        <v>31000</v>
      </c>
      <c r="K15">
        <v>89000</v>
      </c>
      <c r="L15">
        <v>6000</v>
      </c>
      <c r="M15">
        <f t="shared" si="0"/>
        <v>120000</v>
      </c>
      <c r="N15">
        <f t="shared" si="1"/>
        <v>31000</v>
      </c>
      <c r="O15">
        <f t="shared" si="2"/>
        <v>85000</v>
      </c>
    </row>
    <row r="16" spans="2:15" ht="46.8" x14ac:dyDescent="0.3">
      <c r="B16" s="3">
        <v>9</v>
      </c>
      <c r="C16" s="4" t="s">
        <v>8</v>
      </c>
      <c r="D16" s="5">
        <v>45301</v>
      </c>
      <c r="E16" s="4">
        <v>6000</v>
      </c>
      <c r="F16" s="7" t="s">
        <v>27</v>
      </c>
      <c r="G16" s="1">
        <f>120000-91000-91000</f>
        <v>-62000</v>
      </c>
      <c r="K16">
        <f>91000+91000</f>
        <v>182000</v>
      </c>
      <c r="L16">
        <v>6000</v>
      </c>
      <c r="M16">
        <f t="shared" si="0"/>
        <v>120000</v>
      </c>
      <c r="N16">
        <f t="shared" si="1"/>
        <v>-62000</v>
      </c>
      <c r="O16">
        <f t="shared" si="2"/>
        <v>23000</v>
      </c>
    </row>
    <row r="17" spans="2:15" ht="15.6" x14ac:dyDescent="0.3">
      <c r="B17" s="3">
        <v>10</v>
      </c>
      <c r="C17" s="4" t="s">
        <v>9</v>
      </c>
      <c r="D17" s="5">
        <v>45332</v>
      </c>
      <c r="E17" s="4">
        <v>6000</v>
      </c>
      <c r="F17" s="6">
        <f>46500*2</f>
        <v>93000</v>
      </c>
      <c r="G17" s="1">
        <f>120000-F17</f>
        <v>27000</v>
      </c>
      <c r="K17">
        <v>93000</v>
      </c>
      <c r="L17">
        <v>6000</v>
      </c>
      <c r="M17">
        <f t="shared" si="0"/>
        <v>120000</v>
      </c>
      <c r="N17">
        <f t="shared" si="1"/>
        <v>27000</v>
      </c>
      <c r="O17">
        <f t="shared" si="2"/>
        <v>50000</v>
      </c>
    </row>
    <row r="18" spans="2:15" ht="15.6" x14ac:dyDescent="0.3">
      <c r="B18" s="3">
        <v>11</v>
      </c>
      <c r="C18" s="4" t="s">
        <v>10</v>
      </c>
      <c r="D18" s="5">
        <v>45361</v>
      </c>
      <c r="E18" s="4">
        <v>6000</v>
      </c>
      <c r="F18" s="6">
        <f>47500*2</f>
        <v>95000</v>
      </c>
      <c r="G18" s="1">
        <f>120000-F18</f>
        <v>25000</v>
      </c>
      <c r="K18">
        <v>95000</v>
      </c>
      <c r="L18">
        <v>6000</v>
      </c>
      <c r="M18">
        <f t="shared" si="0"/>
        <v>120000</v>
      </c>
      <c r="N18">
        <f t="shared" si="1"/>
        <v>25000</v>
      </c>
      <c r="O18">
        <f t="shared" si="2"/>
        <v>75000</v>
      </c>
    </row>
    <row r="19" spans="2:15" ht="46.8" x14ac:dyDescent="0.3">
      <c r="B19" s="3">
        <v>12</v>
      </c>
      <c r="C19" s="4" t="s">
        <v>11</v>
      </c>
      <c r="D19" s="5">
        <v>45392</v>
      </c>
      <c r="E19" s="4">
        <v>6000</v>
      </c>
      <c r="F19" s="7" t="s">
        <v>28</v>
      </c>
      <c r="G19" s="1">
        <f>120000-97000-97000</f>
        <v>-74000</v>
      </c>
      <c r="K19">
        <f>97000+97000</f>
        <v>194000</v>
      </c>
      <c r="L19">
        <v>6000</v>
      </c>
      <c r="M19">
        <f t="shared" si="0"/>
        <v>120000</v>
      </c>
      <c r="N19">
        <f t="shared" si="1"/>
        <v>-74000</v>
      </c>
      <c r="O19">
        <f t="shared" si="2"/>
        <v>1000</v>
      </c>
    </row>
    <row r="20" spans="2:15" ht="15.6" x14ac:dyDescent="0.3">
      <c r="B20" s="3">
        <v>13</v>
      </c>
      <c r="C20" s="4" t="s">
        <v>7</v>
      </c>
      <c r="D20" s="5">
        <v>45422</v>
      </c>
      <c r="E20" s="4">
        <v>6000</v>
      </c>
      <c r="F20" s="6">
        <v>100000</v>
      </c>
      <c r="G20" s="1">
        <f>120000-F20</f>
        <v>20000</v>
      </c>
      <c r="K20">
        <v>100000</v>
      </c>
      <c r="L20">
        <v>6000</v>
      </c>
      <c r="M20">
        <f t="shared" si="0"/>
        <v>120000</v>
      </c>
      <c r="N20">
        <f t="shared" si="1"/>
        <v>20000</v>
      </c>
      <c r="O20">
        <f t="shared" si="2"/>
        <v>21000</v>
      </c>
    </row>
    <row r="21" spans="2:15" ht="15.6" x14ac:dyDescent="0.3">
      <c r="B21" s="3">
        <v>14</v>
      </c>
      <c r="C21" s="4" t="s">
        <v>14</v>
      </c>
      <c r="D21" s="5">
        <v>45453</v>
      </c>
      <c r="E21" s="4">
        <v>6000</v>
      </c>
      <c r="F21" s="6">
        <v>104000</v>
      </c>
      <c r="G21" s="1">
        <f t="shared" ref="G21:G23" si="3">120000-F21</f>
        <v>16000</v>
      </c>
      <c r="K21">
        <v>104000</v>
      </c>
      <c r="L21">
        <v>6000</v>
      </c>
      <c r="M21">
        <f t="shared" si="0"/>
        <v>120000</v>
      </c>
      <c r="N21">
        <f t="shared" si="1"/>
        <v>16000</v>
      </c>
      <c r="O21">
        <f t="shared" si="2"/>
        <v>37000</v>
      </c>
    </row>
    <row r="22" spans="2:15" ht="15.6" x14ac:dyDescent="0.3">
      <c r="B22" s="3">
        <v>15</v>
      </c>
      <c r="C22" s="4" t="s">
        <v>13</v>
      </c>
      <c r="D22" s="5">
        <v>45483</v>
      </c>
      <c r="E22" s="4">
        <v>6000</v>
      </c>
      <c r="F22" s="6">
        <v>108000</v>
      </c>
      <c r="G22" s="1">
        <f t="shared" si="3"/>
        <v>12000</v>
      </c>
      <c r="K22">
        <v>108000</v>
      </c>
      <c r="L22">
        <v>6000</v>
      </c>
      <c r="M22">
        <f t="shared" si="0"/>
        <v>120000</v>
      </c>
      <c r="N22">
        <f t="shared" si="1"/>
        <v>12000</v>
      </c>
      <c r="O22">
        <f t="shared" si="2"/>
        <v>49000</v>
      </c>
    </row>
    <row r="23" spans="2:15" ht="15.6" x14ac:dyDescent="0.3">
      <c r="B23" s="3">
        <v>16</v>
      </c>
      <c r="C23" s="4" t="s">
        <v>12</v>
      </c>
      <c r="D23" s="5">
        <v>45514</v>
      </c>
      <c r="E23" s="4">
        <v>6000</v>
      </c>
      <c r="F23" s="6">
        <f>57000*2</f>
        <v>114000</v>
      </c>
      <c r="G23" s="1">
        <f t="shared" si="3"/>
        <v>6000</v>
      </c>
      <c r="K23">
        <v>114000</v>
      </c>
      <c r="L23">
        <v>6000</v>
      </c>
      <c r="M23">
        <f t="shared" si="0"/>
        <v>120000</v>
      </c>
      <c r="N23">
        <f t="shared" si="1"/>
        <v>6000</v>
      </c>
      <c r="O23">
        <f t="shared" si="2"/>
        <v>55000</v>
      </c>
    </row>
    <row r="24" spans="2:15" ht="16.2" thickBot="1" x14ac:dyDescent="0.35">
      <c r="B24" s="8">
        <v>17</v>
      </c>
      <c r="C24" s="9" t="s">
        <v>15</v>
      </c>
      <c r="D24" s="10">
        <v>45545</v>
      </c>
      <c r="E24" s="9">
        <v>3250</v>
      </c>
      <c r="F24" s="11">
        <v>120000</v>
      </c>
      <c r="G24" s="2">
        <f>62000-F24</f>
        <v>-58000</v>
      </c>
      <c r="K24">
        <v>120000</v>
      </c>
      <c r="L24">
        <v>3250</v>
      </c>
      <c r="M24">
        <f t="shared" si="0"/>
        <v>65000</v>
      </c>
      <c r="N24">
        <f t="shared" si="1"/>
        <v>-55000</v>
      </c>
      <c r="O24">
        <f t="shared" si="2"/>
        <v>0</v>
      </c>
    </row>
    <row r="25" spans="2:15" x14ac:dyDescent="0.3">
      <c r="K25">
        <f>SUM(K8:K24)</f>
        <v>1865000</v>
      </c>
      <c r="L25">
        <f>SUM(L8:L24)</f>
        <v>99250</v>
      </c>
      <c r="M25">
        <f>SUM(M8:M24)</f>
        <v>1985000</v>
      </c>
      <c r="N25">
        <f>SUM(N8:N24)</f>
        <v>0</v>
      </c>
      <c r="O25">
        <f>SUM(O8:O24)</f>
        <v>575000</v>
      </c>
    </row>
  </sheetData>
  <mergeCells count="2">
    <mergeCell ref="B4:G4"/>
    <mergeCell ref="B5:G5"/>
  </mergeCells>
  <pageMargins left="0.7" right="0.7" top="0.66" bottom="0.28999999999999998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nikhilkc009@gmail.com</cp:lastModifiedBy>
  <cp:lastPrinted>2023-03-13T16:22:00Z</cp:lastPrinted>
  <dcterms:created xsi:type="dcterms:W3CDTF">2015-06-05T18:17:20Z</dcterms:created>
  <dcterms:modified xsi:type="dcterms:W3CDTF">2023-03-13T16:23:25Z</dcterms:modified>
</cp:coreProperties>
</file>