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<sst xmlns="http://schemas.openxmlformats.org/spreadsheetml/2006/main" count="66" uniqueCount="53">
  <si>
    <t>DCF Model</t>
  </si>
  <si>
    <t>All data in millions</t>
  </si>
  <si>
    <t>Historical Period</t>
  </si>
  <si>
    <t>Forecast Period</t>
  </si>
  <si>
    <t>HY 3</t>
  </si>
  <si>
    <t>HY 2</t>
  </si>
  <si>
    <t>HY 1</t>
  </si>
  <si>
    <t>FY 1</t>
  </si>
  <si>
    <t>FY 2</t>
  </si>
  <si>
    <t>FY 3</t>
  </si>
  <si>
    <t>FY 4</t>
  </si>
  <si>
    <t>FY 5</t>
  </si>
  <si>
    <t>Revenue</t>
  </si>
  <si>
    <t xml:space="preserve">  YoY </t>
  </si>
  <si>
    <t>Cost of Goods Sold</t>
  </si>
  <si>
    <t xml:space="preserve">  % of revenue</t>
  </si>
  <si>
    <t>Gross Profit</t>
  </si>
  <si>
    <t xml:space="preserve">  Margin</t>
  </si>
  <si>
    <t xml:space="preserve">SG&amp;A </t>
  </si>
  <si>
    <t>R&amp;D Expenses</t>
  </si>
  <si>
    <t>EBIT</t>
  </si>
  <si>
    <t>Taxes</t>
  </si>
  <si>
    <t xml:space="preserve">  Tax Rate</t>
  </si>
  <si>
    <t>Capex</t>
  </si>
  <si>
    <t>Depreciation</t>
  </si>
  <si>
    <t>∆ in Working Capital</t>
  </si>
  <si>
    <t>Free Cash Flow</t>
  </si>
  <si>
    <t>WACC Calculation</t>
  </si>
  <si>
    <t>NPV of Future Cash Flows</t>
  </si>
  <si>
    <t>Risk Free Rate</t>
  </si>
  <si>
    <t>Market Risk Premium</t>
  </si>
  <si>
    <t>Forecast - Multiples Method</t>
  </si>
  <si>
    <t>Beta</t>
  </si>
  <si>
    <t>Terminal EBITDA</t>
  </si>
  <si>
    <t>Equity Value</t>
  </si>
  <si>
    <t xml:space="preserve">CAPM </t>
  </si>
  <si>
    <t>Exit Multiple</t>
  </si>
  <si>
    <t>Shares Outstanding</t>
  </si>
  <si>
    <t>Equity</t>
  </si>
  <si>
    <t>Discounted Terminal Value</t>
  </si>
  <si>
    <t>Implied Share Price</t>
  </si>
  <si>
    <t>Debt</t>
  </si>
  <si>
    <t>Enterprise Value</t>
  </si>
  <si>
    <t>Current Share Price</t>
  </si>
  <si>
    <t>Debt and Equity</t>
  </si>
  <si>
    <t>% diff</t>
  </si>
  <si>
    <t>Cost of Equity</t>
  </si>
  <si>
    <t>Cost of Debt</t>
  </si>
  <si>
    <t>Forecast - Gordon Growth</t>
  </si>
  <si>
    <t>Tax Rate</t>
  </si>
  <si>
    <t>Terminal FCF</t>
  </si>
  <si>
    <t>WACC</t>
  </si>
  <si>
    <t>Perpetuity Growth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</si>
</sst>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8">
    <font>
      <sz val="10.0"/>
      <color rgb="FF000000"/>
      <name val="Arial"/>
      <scheme val="minor"/>
    </font>
    <font>
      <sz val="24.0"/>
      <color rgb="FFFFFFFF"/>
      <name val="Calibri"/>
    </font>
    <font>
      <sz val="12.0"/>
      <color theme="1"/>
      <name val="Calibri"/>
    </font>
    <font>
      <sz val="10.0"/>
      <color theme="0"/>
      <name val="Calibri"/>
    </font>
    <font>
      <sz val="12.0"/>
      <color theme="0"/>
      <name val="Calibri"/>
    </font>
    <font>
      <b/>
      <sz val="12.0"/>
      <color theme="0"/>
      <name val="Calibri"/>
    </font>
    <font/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0" fontId="2" numFmtId="0" xfId="0" applyFont="1"/>
    <xf borderId="0" fillId="3" fontId="3" numFmtId="0" xfId="0" applyAlignment="1" applyFill="1" applyFont="1">
      <alignment horizontal="center" readingOrder="0"/>
    </xf>
    <xf borderId="0" fillId="3" fontId="2" numFmtId="0" xfId="0" applyFont="1"/>
    <xf borderId="1" fillId="2" fontId="4" numFmtId="0" xfId="0" applyBorder="1" applyFont="1"/>
    <xf borderId="2" fillId="2" fontId="4" numFmtId="0" xfId="0" applyBorder="1" applyFont="1"/>
    <xf borderId="2" fillId="2" fontId="5" numFmtId="0" xfId="0" applyAlignment="1" applyBorder="1" applyFont="1">
      <alignment horizontal="left" readingOrder="0"/>
    </xf>
    <xf borderId="3" fillId="0" fontId="6" numFmtId="0" xfId="0" applyBorder="1" applyFont="1"/>
    <xf borderId="2" fillId="2" fontId="5" numFmtId="0" xfId="0" applyAlignment="1" applyBorder="1" applyFont="1">
      <alignment horizontal="right" readingOrder="0"/>
    </xf>
    <xf borderId="2" fillId="0" fontId="6" numFmtId="0" xfId="0" applyBorder="1" applyFont="1"/>
    <xf borderId="3" fillId="2" fontId="4" numFmtId="0" xfId="0" applyBorder="1" applyFont="1"/>
    <xf borderId="0" fillId="0" fontId="2" numFmtId="0" xfId="0" applyAlignment="1" applyFont="1">
      <alignment vertical="bottom"/>
    </xf>
    <xf borderId="4" fillId="2" fontId="4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6" fillId="2" fontId="4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7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9" fillId="0" fontId="2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8" fillId="0" fontId="2" numFmtId="0" xfId="0" applyAlignment="1" applyBorder="1" applyFont="1">
      <alignment readingOrder="0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readingOrder="0" vertical="bottom"/>
    </xf>
    <xf borderId="9" fillId="0" fontId="2" numFmtId="10" xfId="0" applyAlignment="1" applyBorder="1" applyFont="1" applyNumberFormat="1">
      <alignment horizontal="right" readingOrder="0" vertical="bottom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5" fillId="0" fontId="2" numFmtId="10" xfId="0" applyAlignment="1" applyBorder="1" applyFont="1" applyNumberFormat="1">
      <alignment horizontal="right" vertical="bottom"/>
    </xf>
    <xf borderId="6" fillId="0" fontId="2" numFmtId="10" xfId="0" applyAlignment="1" applyBorder="1" applyFont="1" applyNumberFormat="1">
      <alignment horizontal="right" vertical="bottom"/>
    </xf>
    <xf borderId="3" fillId="0" fontId="2" numFmtId="164" xfId="0" applyAlignment="1" applyBorder="1" applyFont="1" applyNumberFormat="1">
      <alignment horizontal="right" vertical="bottom"/>
    </xf>
    <xf borderId="9" fillId="0" fontId="2" numFmtId="10" xfId="0" applyAlignment="1" applyBorder="1" applyFont="1" applyNumberFormat="1">
      <alignment horizontal="right" vertical="bottom"/>
    </xf>
    <xf borderId="10" fillId="0" fontId="7" numFmtId="0" xfId="0" applyAlignment="1" applyBorder="1" applyFont="1">
      <alignment vertical="bottom"/>
    </xf>
    <xf borderId="11" fillId="0" fontId="2" numFmtId="164" xfId="0" applyAlignment="1" applyBorder="1" applyFont="1" applyNumberFormat="1">
      <alignment vertical="bottom"/>
    </xf>
    <xf borderId="12" fillId="0" fontId="2" numFmtId="164" xfId="0" applyAlignment="1" applyBorder="1" applyFont="1" applyNumberFormat="1">
      <alignment vertical="bottom"/>
    </xf>
    <xf borderId="10" fillId="2" fontId="5" numFmtId="0" xfId="0" applyAlignment="1" applyBorder="1" applyFont="1">
      <alignment shrinkToFit="0" vertical="bottom" wrapText="0"/>
    </xf>
    <xf borderId="12" fillId="2" fontId="4" numFmtId="0" xfId="0" applyBorder="1" applyFont="1"/>
    <xf borderId="10" fillId="2" fontId="5" numFmtId="0" xfId="0" applyAlignment="1" applyBorder="1" applyFont="1">
      <alignment readingOrder="0"/>
    </xf>
    <xf borderId="12" fillId="0" fontId="2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9" fillId="0" fontId="2" numFmtId="10" xfId="0" applyBorder="1" applyFont="1" applyNumberFormat="1"/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13" fillId="2" fontId="5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vertical="bottom"/>
    </xf>
    <xf borderId="11" fillId="2" fontId="4" numFmtId="0" xfId="0" applyAlignment="1" applyBorder="1" applyFont="1">
      <alignment vertical="bottom"/>
    </xf>
    <xf borderId="14" fillId="2" fontId="4" numFmtId="0" xfId="0" applyAlignment="1" applyBorder="1" applyFont="1">
      <alignment vertical="bottom"/>
    </xf>
    <xf borderId="8" fillId="0" fontId="2" numFmtId="0" xfId="0" applyAlignment="1" applyBorder="1" applyFont="1">
      <alignment readingOrder="0"/>
    </xf>
    <xf borderId="9" fillId="0" fontId="2" numFmtId="0" xfId="0" applyBorder="1" applyFont="1"/>
    <xf borderId="15" fillId="0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7" fillId="3" fontId="7" numFmtId="0" xfId="0" applyAlignment="1" applyBorder="1" applyFont="1">
      <alignment shrinkToFit="0" vertical="bottom" wrapText="0"/>
    </xf>
    <xf borderId="0" fillId="3" fontId="7" numFmtId="0" xfId="0" applyAlignment="1" applyFont="1">
      <alignment vertical="bottom"/>
    </xf>
    <xf borderId="9" fillId="3" fontId="7" numFmtId="0" xfId="0" applyBorder="1" applyFont="1"/>
    <xf borderId="15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Border="1" applyFont="1"/>
    <xf borderId="6" fillId="0" fontId="2" numFmtId="10" xfId="0" applyBorder="1" applyFont="1" applyNumberFormat="1"/>
    <xf borderId="0" fillId="0" fontId="2" numFmtId="0" xfId="0" applyAlignment="1" applyFont="1">
      <alignment readingOrder="0"/>
    </xf>
    <xf borderId="11" fillId="2" fontId="4" numFmtId="0" xfId="0" applyBorder="1" applyFont="1"/>
    <xf borderId="0" fillId="0" fontId="2" numFmtId="164" xfId="0" applyFont="1" applyNumberFormat="1"/>
    <xf borderId="4" fillId="0" fontId="2" numFmtId="0" xfId="0" applyAlignment="1" applyBorder="1" applyFont="1">
      <alignment readingOrder="0"/>
    </xf>
    <xf borderId="6" fillId="0" fontId="2" numFmtId="10" xfId="0" applyAlignment="1" applyBorder="1" applyFont="1" applyNumberFormat="1">
      <alignment readingOrder="0"/>
    </xf>
    <xf borderId="0" fillId="0" fontId="2" numFmtId="10" xfId="0" applyFont="1" applyNumberFormat="1"/>
    <xf borderId="0" fillId="3" fontId="7" numFmtId="0" xfId="0" applyFont="1"/>
    <xf borderId="7" fillId="4" fontId="2" numFmtId="0" xfId="0" applyAlignment="1" applyBorder="1" applyFill="1" applyFont="1">
      <alignment shrinkToFit="0" vertical="bottom" wrapText="0"/>
    </xf>
    <xf borderId="0" fillId="4" fontId="2" numFmtId="0" xfId="0" applyFont="1"/>
    <xf borderId="9" fillId="4" fontId="2" numFmtId="0" xfId="0" applyBorder="1" applyFont="1"/>
    <xf borderId="5" fillId="4" fontId="2" numFmtId="0" xfId="0" applyAlignment="1" applyBorder="1" applyFont="1">
      <alignment vertical="bottom"/>
    </xf>
    <xf borderId="5" fillId="4" fontId="2" numFmtId="0" xfId="0" applyBorder="1" applyFont="1"/>
    <xf borderId="6" fillId="4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2.63"/>
    <col customWidth="1" min="2" max="2" width="19.5"/>
    <col customWidth="1" min="4" max="5" width="12.63"/>
    <col customWidth="1" min="8" max="8" width="12.63"/>
  </cols>
  <sheetData>
    <row r="1">
      <c r="A1" s="1" t="s">
        <v>0</v>
      </c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1</v>
      </c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/>
      <c r="B5" s="6"/>
      <c r="C5" s="7"/>
      <c r="D5" s="8" t="s">
        <v>2</v>
      </c>
      <c r="E5" s="9"/>
      <c r="F5" s="7"/>
      <c r="G5" s="10" t="s">
        <v>3</v>
      </c>
      <c r="H5" s="11"/>
      <c r="I5" s="7"/>
      <c r="J5" s="1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3"/>
      <c r="B6" s="14"/>
      <c r="C6" s="15" t="s">
        <v>4</v>
      </c>
      <c r="D6" s="15" t="s">
        <v>5</v>
      </c>
      <c r="E6" s="16" t="s">
        <v>6</v>
      </c>
      <c r="F6" s="17" t="s">
        <v>7</v>
      </c>
      <c r="G6" s="17" t="s">
        <v>8</v>
      </c>
      <c r="H6" s="17" t="s">
        <v>9</v>
      </c>
      <c r="I6" s="17" t="s">
        <v>10</v>
      </c>
      <c r="J6" s="16" t="s">
        <v>11</v>
      </c>
      <c r="K6" s="18"/>
      <c r="L6" s="19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20"/>
      <c r="B7" s="21" t="s">
        <v>12</v>
      </c>
      <c r="C7" s="22"/>
      <c r="D7" s="22"/>
      <c r="E7" s="23"/>
      <c r="F7" s="24"/>
      <c r="G7" s="24"/>
      <c r="H7" s="24"/>
      <c r="I7" s="24"/>
      <c r="J7" s="2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3"/>
      <c r="B8" s="25" t="s">
        <v>13</v>
      </c>
      <c r="C8" s="26"/>
      <c r="D8" s="27" t="str">
        <f t="shared" ref="D8:J8" si="1">(D7-C7)/C7</f>
        <v>#DIV/0!</v>
      </c>
      <c r="E8" s="28" t="str">
        <f t="shared" si="1"/>
        <v>#DIV/0!</v>
      </c>
      <c r="F8" s="27" t="str">
        <f t="shared" si="1"/>
        <v>#DIV/0!</v>
      </c>
      <c r="G8" s="27" t="str">
        <f t="shared" si="1"/>
        <v>#DIV/0!</v>
      </c>
      <c r="H8" s="27" t="str">
        <f t="shared" si="1"/>
        <v>#DIV/0!</v>
      </c>
      <c r="I8" s="27" t="str">
        <f t="shared" si="1"/>
        <v>#DIV/0!</v>
      </c>
      <c r="J8" s="28" t="str">
        <f t="shared" si="1"/>
        <v>#DIV/0!</v>
      </c>
      <c r="K8" s="13"/>
      <c r="L8" s="2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3"/>
      <c r="B9" s="30" t="s">
        <v>14</v>
      </c>
      <c r="C9" s="24"/>
      <c r="D9" s="24"/>
      <c r="E9" s="23"/>
      <c r="F9" s="24"/>
      <c r="G9" s="24"/>
      <c r="H9" s="24"/>
      <c r="I9" s="24"/>
      <c r="J9" s="23"/>
      <c r="K9" s="1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3"/>
      <c r="B10" s="31" t="s">
        <v>15</v>
      </c>
      <c r="C10" s="32" t="str">
        <f t="shared" ref="C10:J10" si="2">C9/C7</f>
        <v>#DIV/0!</v>
      </c>
      <c r="D10" s="32" t="str">
        <f t="shared" si="2"/>
        <v>#DIV/0!</v>
      </c>
      <c r="E10" s="33" t="str">
        <f t="shared" si="2"/>
        <v>#DIV/0!</v>
      </c>
      <c r="F10" s="32" t="str">
        <f t="shared" si="2"/>
        <v>#DIV/0!</v>
      </c>
      <c r="G10" s="32" t="str">
        <f t="shared" si="2"/>
        <v>#DIV/0!</v>
      </c>
      <c r="H10" s="32" t="str">
        <f t="shared" si="2"/>
        <v>#DIV/0!</v>
      </c>
      <c r="I10" s="32" t="str">
        <f t="shared" si="2"/>
        <v>#DIV/0!</v>
      </c>
      <c r="J10" s="33" t="str">
        <f t="shared" si="2"/>
        <v>#DIV/0!</v>
      </c>
      <c r="K10" s="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3"/>
      <c r="B11" s="21" t="s">
        <v>16</v>
      </c>
      <c r="C11" s="24">
        <f t="shared" ref="C11:J11" si="3">C7-C9</f>
        <v>0</v>
      </c>
      <c r="D11" s="24">
        <f t="shared" si="3"/>
        <v>0</v>
      </c>
      <c r="E11" s="23">
        <f t="shared" si="3"/>
        <v>0</v>
      </c>
      <c r="F11" s="24">
        <f t="shared" si="3"/>
        <v>0</v>
      </c>
      <c r="G11" s="24">
        <f t="shared" si="3"/>
        <v>0</v>
      </c>
      <c r="H11" s="24">
        <f t="shared" si="3"/>
        <v>0</v>
      </c>
      <c r="I11" s="24">
        <f t="shared" si="3"/>
        <v>0</v>
      </c>
      <c r="J11" s="34">
        <f t="shared" si="3"/>
        <v>0</v>
      </c>
      <c r="K11" s="1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3"/>
      <c r="B12" s="25" t="s">
        <v>17</v>
      </c>
      <c r="C12" s="26" t="str">
        <f t="shared" ref="C12:J12" si="4">C11/C7</f>
        <v>#DIV/0!</v>
      </c>
      <c r="D12" s="26" t="str">
        <f t="shared" si="4"/>
        <v>#DIV/0!</v>
      </c>
      <c r="E12" s="35" t="str">
        <f t="shared" si="4"/>
        <v>#DIV/0!</v>
      </c>
      <c r="F12" s="26" t="str">
        <f t="shared" si="4"/>
        <v>#DIV/0!</v>
      </c>
      <c r="G12" s="26" t="str">
        <f t="shared" si="4"/>
        <v>#DIV/0!</v>
      </c>
      <c r="H12" s="26" t="str">
        <f t="shared" si="4"/>
        <v>#DIV/0!</v>
      </c>
      <c r="I12" s="26" t="str">
        <f t="shared" si="4"/>
        <v>#DIV/0!</v>
      </c>
      <c r="J12" s="35" t="str">
        <f t="shared" si="4"/>
        <v>#DIV/0!</v>
      </c>
      <c r="K12" s="1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3"/>
      <c r="B13" s="30" t="s">
        <v>18</v>
      </c>
      <c r="C13" s="24"/>
      <c r="D13" s="24"/>
      <c r="E13" s="23"/>
      <c r="F13" s="24"/>
      <c r="G13" s="24"/>
      <c r="H13" s="24"/>
      <c r="I13" s="24"/>
      <c r="J13" s="23"/>
      <c r="K13" s="1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3"/>
      <c r="B14" s="25" t="s">
        <v>15</v>
      </c>
      <c r="C14" s="26" t="str">
        <f t="shared" ref="C14:J14" si="5">C13/C7</f>
        <v>#DIV/0!</v>
      </c>
      <c r="D14" s="26" t="str">
        <f t="shared" si="5"/>
        <v>#DIV/0!</v>
      </c>
      <c r="E14" s="35" t="str">
        <f t="shared" si="5"/>
        <v>#DIV/0!</v>
      </c>
      <c r="F14" s="26" t="str">
        <f t="shared" si="5"/>
        <v>#DIV/0!</v>
      </c>
      <c r="G14" s="26" t="str">
        <f t="shared" si="5"/>
        <v>#DIV/0!</v>
      </c>
      <c r="H14" s="26" t="str">
        <f t="shared" si="5"/>
        <v>#DIV/0!</v>
      </c>
      <c r="I14" s="26" t="str">
        <f t="shared" si="5"/>
        <v>#DIV/0!</v>
      </c>
      <c r="J14" s="35" t="str">
        <f t="shared" si="5"/>
        <v>#DIV/0!</v>
      </c>
      <c r="K14" s="1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3"/>
      <c r="B15" s="30" t="s">
        <v>19</v>
      </c>
      <c r="C15" s="24"/>
      <c r="D15" s="24"/>
      <c r="E15" s="23"/>
      <c r="F15" s="24"/>
      <c r="G15" s="24"/>
      <c r="H15" s="24"/>
      <c r="I15" s="24"/>
      <c r="J15" s="23"/>
      <c r="K15" s="1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20"/>
      <c r="B16" s="31" t="s">
        <v>15</v>
      </c>
      <c r="C16" s="32" t="str">
        <f t="shared" ref="C16:J16" si="6">C15/C7</f>
        <v>#DIV/0!</v>
      </c>
      <c r="D16" s="32" t="str">
        <f t="shared" si="6"/>
        <v>#DIV/0!</v>
      </c>
      <c r="E16" s="33" t="str">
        <f t="shared" si="6"/>
        <v>#DIV/0!</v>
      </c>
      <c r="F16" s="32" t="str">
        <f t="shared" si="6"/>
        <v>#DIV/0!</v>
      </c>
      <c r="G16" s="32" t="str">
        <f t="shared" si="6"/>
        <v>#DIV/0!</v>
      </c>
      <c r="H16" s="32" t="str">
        <f t="shared" si="6"/>
        <v>#DIV/0!</v>
      </c>
      <c r="I16" s="32" t="str">
        <f t="shared" si="6"/>
        <v>#DIV/0!</v>
      </c>
      <c r="J16" s="33" t="str">
        <f t="shared" si="6"/>
        <v>#DIV/0!</v>
      </c>
      <c r="K16" s="1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20"/>
      <c r="B17" s="21" t="s">
        <v>20</v>
      </c>
      <c r="C17" s="24">
        <f t="shared" ref="C17:J17" si="7">C11-C13-C15</f>
        <v>0</v>
      </c>
      <c r="D17" s="24">
        <f t="shared" si="7"/>
        <v>0</v>
      </c>
      <c r="E17" s="23">
        <f t="shared" si="7"/>
        <v>0</v>
      </c>
      <c r="F17" s="24">
        <f t="shared" si="7"/>
        <v>0</v>
      </c>
      <c r="G17" s="24">
        <f t="shared" si="7"/>
        <v>0</v>
      </c>
      <c r="H17" s="24">
        <f t="shared" si="7"/>
        <v>0</v>
      </c>
      <c r="I17" s="24">
        <f t="shared" si="7"/>
        <v>0</v>
      </c>
      <c r="J17" s="23">
        <f t="shared" si="7"/>
        <v>0</v>
      </c>
      <c r="K17" s="1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3"/>
      <c r="B18" s="25" t="s">
        <v>13</v>
      </c>
      <c r="C18" s="26"/>
      <c r="D18" s="26" t="str">
        <f t="shared" ref="D18:J18" si="8">(D17-C17)/C17</f>
        <v>#DIV/0!</v>
      </c>
      <c r="E18" s="35" t="str">
        <f t="shared" si="8"/>
        <v>#DIV/0!</v>
      </c>
      <c r="F18" s="26" t="str">
        <f t="shared" si="8"/>
        <v>#DIV/0!</v>
      </c>
      <c r="G18" s="26" t="str">
        <f t="shared" si="8"/>
        <v>#DIV/0!</v>
      </c>
      <c r="H18" s="26" t="str">
        <f t="shared" si="8"/>
        <v>#DIV/0!</v>
      </c>
      <c r="I18" s="26" t="str">
        <f t="shared" si="8"/>
        <v>#DIV/0!</v>
      </c>
      <c r="J18" s="35" t="str">
        <f t="shared" si="8"/>
        <v>#DIV/0!</v>
      </c>
      <c r="K18" s="1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3"/>
      <c r="B19" s="30" t="s">
        <v>21</v>
      </c>
      <c r="C19" s="24"/>
      <c r="D19" s="24"/>
      <c r="E19" s="23"/>
      <c r="F19" s="24"/>
      <c r="G19" s="24"/>
      <c r="H19" s="24"/>
      <c r="I19" s="24"/>
      <c r="J19" s="23"/>
      <c r="K19" s="1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3"/>
      <c r="B20" s="25" t="s">
        <v>22</v>
      </c>
      <c r="C20" s="26" t="str">
        <f t="shared" ref="C20:J20" si="9">C19/C17</f>
        <v>#DIV/0!</v>
      </c>
      <c r="D20" s="26" t="str">
        <f t="shared" si="9"/>
        <v>#DIV/0!</v>
      </c>
      <c r="E20" s="35" t="str">
        <f t="shared" si="9"/>
        <v>#DIV/0!</v>
      </c>
      <c r="F20" s="26" t="str">
        <f t="shared" si="9"/>
        <v>#DIV/0!</v>
      </c>
      <c r="G20" s="26" t="str">
        <f t="shared" si="9"/>
        <v>#DIV/0!</v>
      </c>
      <c r="H20" s="26" t="str">
        <f t="shared" si="9"/>
        <v>#DIV/0!</v>
      </c>
      <c r="I20" s="26" t="str">
        <f t="shared" si="9"/>
        <v>#DIV/0!</v>
      </c>
      <c r="J20" s="35" t="str">
        <f t="shared" si="9"/>
        <v>#DIV/0!</v>
      </c>
      <c r="K20" s="1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3"/>
      <c r="B21" s="30" t="s">
        <v>23</v>
      </c>
      <c r="C21" s="24"/>
      <c r="D21" s="24"/>
      <c r="E21" s="23"/>
      <c r="F21" s="24"/>
      <c r="G21" s="24"/>
      <c r="H21" s="24"/>
      <c r="I21" s="24"/>
      <c r="J21" s="23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3"/>
      <c r="B22" s="25" t="s">
        <v>15</v>
      </c>
      <c r="C22" s="26" t="str">
        <f t="shared" ref="C22:J22" si="10">C21/C7</f>
        <v>#DIV/0!</v>
      </c>
      <c r="D22" s="26" t="str">
        <f t="shared" si="10"/>
        <v>#DIV/0!</v>
      </c>
      <c r="E22" s="35" t="str">
        <f t="shared" si="10"/>
        <v>#DIV/0!</v>
      </c>
      <c r="F22" s="26" t="str">
        <f t="shared" si="10"/>
        <v>#DIV/0!</v>
      </c>
      <c r="G22" s="26" t="str">
        <f t="shared" si="10"/>
        <v>#DIV/0!</v>
      </c>
      <c r="H22" s="26" t="str">
        <f t="shared" si="10"/>
        <v>#DIV/0!</v>
      </c>
      <c r="I22" s="26" t="str">
        <f t="shared" si="10"/>
        <v>#DIV/0!</v>
      </c>
      <c r="J22" s="35" t="str">
        <f t="shared" si="10"/>
        <v>#DIV/0!</v>
      </c>
      <c r="K22" s="1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3"/>
      <c r="B23" s="30" t="s">
        <v>24</v>
      </c>
      <c r="C23" s="24"/>
      <c r="D23" s="24"/>
      <c r="E23" s="23"/>
      <c r="F23" s="24"/>
      <c r="G23" s="24"/>
      <c r="H23" s="24"/>
      <c r="I23" s="24"/>
      <c r="J23" s="23"/>
      <c r="K23" s="1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3"/>
      <c r="B24" s="30" t="s">
        <v>25</v>
      </c>
      <c r="C24" s="24"/>
      <c r="D24" s="24"/>
      <c r="E24" s="23"/>
      <c r="F24" s="24"/>
      <c r="G24" s="24"/>
      <c r="H24" s="24"/>
      <c r="I24" s="24"/>
      <c r="J24" s="23"/>
      <c r="K24" s="1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20"/>
      <c r="B25" s="36" t="s">
        <v>26</v>
      </c>
      <c r="C25" s="37">
        <f t="shared" ref="C25:J25" si="11">C17-C19+C21+C23-C24</f>
        <v>0</v>
      </c>
      <c r="D25" s="37">
        <f t="shared" si="11"/>
        <v>0</v>
      </c>
      <c r="E25" s="38">
        <f t="shared" si="11"/>
        <v>0</v>
      </c>
      <c r="F25" s="37">
        <f t="shared" si="11"/>
        <v>0</v>
      </c>
      <c r="G25" s="37">
        <f t="shared" si="11"/>
        <v>0</v>
      </c>
      <c r="H25" s="37">
        <f t="shared" si="11"/>
        <v>0</v>
      </c>
      <c r="I25" s="37">
        <f t="shared" si="11"/>
        <v>0</v>
      </c>
      <c r="J25" s="38">
        <f t="shared" si="11"/>
        <v>0</v>
      </c>
      <c r="K25" s="1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9" t="s">
        <v>27</v>
      </c>
      <c r="C28" s="40"/>
      <c r="D28" s="3"/>
      <c r="E28" s="41" t="s">
        <v>28</v>
      </c>
      <c r="F28" s="40"/>
      <c r="G28" s="42" t="str">
        <f>(F25/(1+C39))+(G25/(1+C39)^2)+(H25/(1+C39)^3)+(I25/(1+C39)^4)+(J25/(1+C39)^5)</f>
        <v>#DIV/0!</v>
      </c>
      <c r="H28" s="4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0" t="s">
        <v>29</v>
      </c>
      <c r="C29" s="44"/>
      <c r="D29" s="3"/>
      <c r="E29" s="45"/>
      <c r="F29" s="13"/>
      <c r="G29" s="13"/>
      <c r="H29" s="43"/>
      <c r="I29" s="1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46" t="s">
        <v>30</v>
      </c>
      <c r="C30" s="44"/>
      <c r="D30" s="3"/>
      <c r="E30" s="47" t="s">
        <v>31</v>
      </c>
      <c r="F30" s="48"/>
      <c r="G30" s="48"/>
      <c r="H30" s="49"/>
      <c r="I30" s="50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51" t="s">
        <v>32</v>
      </c>
      <c r="C31" s="52"/>
      <c r="D31" s="3"/>
      <c r="E31" s="53" t="s">
        <v>33</v>
      </c>
      <c r="F31" s="13"/>
      <c r="G31" s="54">
        <f>J17+J23</f>
        <v>0</v>
      </c>
      <c r="H31" s="43" t="s">
        <v>34</v>
      </c>
      <c r="I31" s="55"/>
      <c r="J31" s="52" t="str">
        <f>G34-G35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51" t="s">
        <v>35</v>
      </c>
      <c r="C32" s="44">
        <f>C29+(C30*C31)</f>
        <v>0</v>
      </c>
      <c r="D32" s="3"/>
      <c r="E32" s="56" t="s">
        <v>36</v>
      </c>
      <c r="F32" s="13"/>
      <c r="G32" s="13"/>
      <c r="H32" s="45" t="s">
        <v>37</v>
      </c>
      <c r="I32" s="55"/>
      <c r="J32" s="5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51" t="s">
        <v>38</v>
      </c>
      <c r="C33" s="52"/>
      <c r="D33" s="3"/>
      <c r="E33" s="53" t="s">
        <v>39</v>
      </c>
      <c r="F33" s="13"/>
      <c r="G33" s="13" t="str">
        <f>(G31*G32)/(1+C39)^5</f>
        <v>#DIV/0!</v>
      </c>
      <c r="H33" s="57" t="s">
        <v>40</v>
      </c>
      <c r="I33" s="58"/>
      <c r="J33" s="59" t="str">
        <f>J31/J32</f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51" t="s">
        <v>41</v>
      </c>
      <c r="C34" s="52"/>
      <c r="D34" s="3"/>
      <c r="E34" s="60" t="s">
        <v>42</v>
      </c>
      <c r="F34" s="13"/>
      <c r="G34" s="13" t="str">
        <f>G28+G33</f>
        <v>#DIV/0!</v>
      </c>
      <c r="H34" s="29" t="s">
        <v>43</v>
      </c>
      <c r="I34" s="13"/>
      <c r="J34" s="5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51" t="s">
        <v>44</v>
      </c>
      <c r="C35" s="52">
        <f>C33+C34</f>
        <v>0</v>
      </c>
      <c r="D35" s="3"/>
      <c r="E35" s="61" t="s">
        <v>41</v>
      </c>
      <c r="F35" s="62"/>
      <c r="G35" s="62"/>
      <c r="H35" s="62" t="s">
        <v>45</v>
      </c>
      <c r="I35" s="63"/>
      <c r="J35" s="64" t="str">
        <f>(J33-J34)/J34</f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51" t="s">
        <v>46</v>
      </c>
      <c r="C36" s="44">
        <f>C32</f>
        <v>0</v>
      </c>
      <c r="D36" s="3"/>
      <c r="E36" s="6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51" t="s">
        <v>47</v>
      </c>
      <c r="C37" s="52"/>
      <c r="D37" s="3"/>
      <c r="E37" s="41" t="s">
        <v>48</v>
      </c>
      <c r="F37" s="66"/>
      <c r="G37" s="66"/>
      <c r="H37" s="66"/>
      <c r="I37" s="66"/>
      <c r="J37" s="4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51" t="s">
        <v>49</v>
      </c>
      <c r="C38" s="44"/>
      <c r="D38" s="3"/>
      <c r="E38" s="51" t="s">
        <v>50</v>
      </c>
      <c r="F38" s="3"/>
      <c r="G38" s="67">
        <f>J25</f>
        <v>0</v>
      </c>
      <c r="H38" s="43" t="s">
        <v>34</v>
      </c>
      <c r="I38" s="3"/>
      <c r="J38" s="52" t="str">
        <f>G41-G42</f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68" t="s">
        <v>51</v>
      </c>
      <c r="C39" s="69" t="str">
        <f>(C36*(C33/C35))+(C37*(1-C38)*(C34/C35))</f>
        <v>#DIV/0!</v>
      </c>
      <c r="D39" s="3"/>
      <c r="E39" s="51" t="s">
        <v>52</v>
      </c>
      <c r="F39" s="3"/>
      <c r="G39" s="70"/>
      <c r="H39" s="45" t="s">
        <v>37</v>
      </c>
      <c r="I39" s="3"/>
      <c r="J39" s="5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51" t="s">
        <v>39</v>
      </c>
      <c r="F40" s="3"/>
      <c r="G40" s="3" t="str">
        <f>G38*(1+G39)/(C39-G39)</f>
        <v>#DIV/0!</v>
      </c>
      <c r="H40" s="57" t="s">
        <v>40</v>
      </c>
      <c r="I40" s="71"/>
      <c r="J40" s="59" t="str">
        <f>J38/J39</f>
        <v>#DIV/0!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60" t="s">
        <v>42</v>
      </c>
      <c r="F41" s="3"/>
      <c r="G41" s="3" t="str">
        <f>G28+G40</f>
        <v>#DIV/0!</v>
      </c>
      <c r="H41" s="72" t="s">
        <v>43</v>
      </c>
      <c r="I41" s="73"/>
      <c r="J41" s="7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61" t="s">
        <v>41</v>
      </c>
      <c r="F42" s="63"/>
      <c r="G42" s="63"/>
      <c r="H42" s="75" t="s">
        <v>45</v>
      </c>
      <c r="I42" s="76"/>
      <c r="J42" s="77" t="str">
        <f>(J40-J41)/J41</f>
        <v>#DIV/0!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4">
    <mergeCell ref="A1:L2"/>
    <mergeCell ref="A3:L3"/>
    <mergeCell ref="D5:E5"/>
    <mergeCell ref="G5:H5"/>
  </mergeCells>
  <drawing r:id="rId1"/>
</worksheet>
</file>