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2.xml" ContentType="application/vnd.openxmlformats-officedocument.spreadsheetml.pivotTable+xml"/>
  <Override PartName="/xl/drawings/drawing5.xml" ContentType="application/vnd.openxmlformats-officedocument.drawing+xml"/>
  <Override PartName="/xl/tables/table7.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9.xml" ContentType="application/vnd.openxmlformats-officedocument.drawing+xml"/>
  <Override PartName="/xl/tables/table12.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nikhi\Downloads\Fam_Assignment\Submission_files\"/>
    </mc:Choice>
  </mc:AlternateContent>
  <xr:revisionPtr revIDLastSave="0" documentId="13_ncr:1_{5E94E0C8-70D2-40CA-9015-03645C044EF5}" xr6:coauthVersionLast="47" xr6:coauthVersionMax="47" xr10:uidLastSave="{00000000-0000-0000-0000-000000000000}"/>
  <bookViews>
    <workbookView xWindow="-108" yWindow="-108" windowWidth="23256" windowHeight="12456" tabRatio="781" xr2:uid="{6DA560B5-BBED-4E3C-B97C-D58F82CB60E0}"/>
  </bookViews>
  <sheets>
    <sheet name="InsightsDashboard" sheetId="8" r:id="rId1"/>
    <sheet name="Joint_table_users_transactions" sheetId="1" r:id="rId2"/>
    <sheet name="AgegroupRetentionRate" sheetId="21" r:id="rId3"/>
    <sheet name="UserDetails" sheetId="13" r:id="rId4"/>
    <sheet name="Transactions" sheetId="14" r:id="rId5"/>
    <sheet name="Transaction_status_chart" sheetId="15" r:id="rId6"/>
    <sheet name="ReainedNotretainedAgeAnalysis" sheetId="5" r:id="rId7"/>
    <sheet name="PaymentStatus_retention" sheetId="6" r:id="rId8"/>
    <sheet name="checkChartprep" sheetId="7" r:id="rId9"/>
    <sheet name="retained_users_frquency" sheetId="16" r:id="rId10"/>
    <sheet name="spending_pattern_per_retainedus" sheetId="17" r:id="rId11"/>
    <sheet name="avg_age_retained_nonretained" sheetId="18" r:id="rId12"/>
    <sheet name="Final_Joined_with_retention_sta" sheetId="4" r:id="rId13"/>
    <sheet name="UserID_Transactio_pt" sheetId="19" r:id="rId14"/>
    <sheet name="active_users_transaction_type" sheetId="20" r:id="rId15"/>
    <sheet name="Misc_page" sheetId="2" r:id="rId16"/>
  </sheets>
  <definedNames>
    <definedName name="Slicer_age">#N/A</definedName>
    <definedName name="Slicer_Retention_status">#N/A</definedName>
    <definedName name="Slicer_status">#N/A</definedName>
  </definedNames>
  <calcPr calcId="191029"/>
  <pivotCaches>
    <pivotCache cacheId="55" r:id="rId17"/>
    <pivotCache cacheId="56" r:id="rId18"/>
    <pivotCache cacheId="57" r:id="rId19"/>
    <pivotCache cacheId="58" r:id="rId20"/>
    <pivotCache cacheId="59" r:id="rId21"/>
    <pivotCache cacheId="60" r:id="rId22"/>
  </pivotCaches>
  <extLst>
    <ext xmlns:x14="http://schemas.microsoft.com/office/spreadsheetml/2009/9/main" uri="{BBE1A952-AA13-448e-AADC-164F8A28A991}">
      <x14:slicerCaches>
        <x14:slicerCache r:id="rId23"/>
        <x14:slicerCache r:id="rId24"/>
        <x14:slicerCache r:id="rId2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5" l="1"/>
  <c r="H2" i="15"/>
  <c r="G3" i="15"/>
  <c r="H3" i="15"/>
  <c r="G4" i="15"/>
  <c r="H4" i="15"/>
  <c r="G5" i="15"/>
  <c r="H5" i="15"/>
  <c r="G6" i="15"/>
  <c r="H6" i="15"/>
  <c r="G7" i="15"/>
  <c r="H7" i="15"/>
  <c r="G8" i="15"/>
  <c r="H8" i="15"/>
  <c r="G9" i="15"/>
  <c r="H9" i="15"/>
  <c r="G10" i="15"/>
  <c r="H10" i="15"/>
  <c r="G11" i="15"/>
  <c r="H11" i="15"/>
  <c r="G12" i="15"/>
  <c r="H12" i="15"/>
  <c r="G13" i="15"/>
  <c r="H13" i="15"/>
  <c r="G14" i="15"/>
  <c r="H14" i="15"/>
  <c r="G15" i="15"/>
  <c r="H15" i="15"/>
  <c r="G16" i="15"/>
  <c r="H16" i="15"/>
  <c r="G17" i="15"/>
  <c r="H17" i="15"/>
  <c r="G18" i="15"/>
  <c r="H18" i="15"/>
  <c r="G19" i="15"/>
  <c r="H19" i="15"/>
  <c r="G20" i="15"/>
  <c r="H20" i="15"/>
  <c r="G21" i="15"/>
  <c r="H21" i="15"/>
  <c r="G22" i="15"/>
  <c r="H22" i="15"/>
  <c r="G23" i="15"/>
  <c r="H23" i="15"/>
  <c r="G24" i="15"/>
  <c r="H24" i="15"/>
  <c r="G25" i="15"/>
  <c r="H25" i="15"/>
  <c r="G26" i="15"/>
  <c r="H26" i="15"/>
  <c r="G27" i="15"/>
  <c r="H27" i="15"/>
  <c r="G28" i="15"/>
  <c r="H28" i="15"/>
  <c r="G29" i="15"/>
  <c r="H29" i="15"/>
  <c r="G30" i="15"/>
  <c r="H30" i="15"/>
  <c r="G31" i="15"/>
  <c r="H31" i="15"/>
  <c r="G32" i="15"/>
  <c r="H32" i="15"/>
  <c r="G33" i="15"/>
  <c r="H33" i="15"/>
  <c r="G34" i="15"/>
  <c r="H34" i="15"/>
  <c r="G35" i="15"/>
  <c r="H35" i="15"/>
  <c r="G36" i="15"/>
  <c r="H36" i="15"/>
  <c r="G37" i="15"/>
  <c r="H37" i="15"/>
  <c r="G38" i="15"/>
  <c r="H38" i="15"/>
  <c r="G39" i="15"/>
  <c r="H39" i="15"/>
  <c r="G40" i="15"/>
  <c r="H40" i="15"/>
  <c r="G41" i="15"/>
  <c r="H41" i="15"/>
  <c r="G42" i="15"/>
  <c r="H42" i="15"/>
  <c r="G43" i="15"/>
  <c r="H43" i="15"/>
  <c r="G44" i="15"/>
  <c r="H44" i="15"/>
  <c r="G45" i="15"/>
  <c r="H45" i="15"/>
  <c r="G46" i="15"/>
  <c r="H46" i="15"/>
  <c r="G47" i="15"/>
  <c r="H47" i="15"/>
  <c r="G48" i="15"/>
  <c r="H48" i="15"/>
  <c r="G49" i="15"/>
  <c r="H49" i="15"/>
  <c r="G50" i="15"/>
  <c r="H50" i="15"/>
  <c r="G51" i="15"/>
  <c r="H51" i="15"/>
  <c r="G52" i="15"/>
  <c r="H52" i="15"/>
  <c r="G53" i="15"/>
  <c r="H53" i="15"/>
  <c r="G54" i="15"/>
  <c r="H54" i="15"/>
  <c r="G55" i="15"/>
  <c r="H55" i="15"/>
  <c r="G56" i="15"/>
  <c r="H56" i="15"/>
  <c r="G57" i="15"/>
  <c r="H57" i="15"/>
  <c r="G58" i="15"/>
  <c r="H58" i="15"/>
  <c r="G59" i="15"/>
  <c r="H59" i="15"/>
  <c r="G60" i="15"/>
  <c r="H60" i="15"/>
  <c r="G61" i="15"/>
  <c r="H61" i="15"/>
  <c r="G62" i="15"/>
  <c r="H62" i="15"/>
  <c r="G63" i="15"/>
  <c r="H63" i="15"/>
  <c r="G64" i="15"/>
  <c r="H64" i="15"/>
  <c r="G65" i="15"/>
  <c r="H65" i="15"/>
  <c r="G66" i="15"/>
  <c r="H66" i="15"/>
  <c r="G67" i="15"/>
  <c r="H67" i="15"/>
  <c r="G68" i="15"/>
  <c r="H68" i="15"/>
  <c r="G69" i="15"/>
  <c r="H69" i="15"/>
  <c r="G70" i="15"/>
  <c r="H70" i="15"/>
  <c r="G71" i="15"/>
  <c r="H71" i="15"/>
  <c r="G72" i="15"/>
  <c r="H72" i="15"/>
  <c r="G73" i="15"/>
  <c r="H73" i="15"/>
  <c r="G74" i="15"/>
  <c r="H74" i="15"/>
  <c r="G75" i="15"/>
  <c r="H75" i="15"/>
  <c r="G76" i="15"/>
  <c r="H76" i="15"/>
  <c r="G77" i="15"/>
  <c r="H77" i="15"/>
  <c r="G78" i="15"/>
  <c r="H78" i="15"/>
  <c r="G79" i="15"/>
  <c r="H79" i="15"/>
  <c r="G80" i="15"/>
  <c r="H80" i="15"/>
  <c r="G81" i="15"/>
  <c r="H81" i="15"/>
  <c r="G82" i="15"/>
  <c r="H82" i="15"/>
  <c r="G83" i="15"/>
  <c r="H83" i="15"/>
  <c r="G84" i="15"/>
  <c r="H84" i="15"/>
  <c r="G85" i="15"/>
  <c r="H85" i="15"/>
  <c r="G86" i="15"/>
  <c r="H86" i="15"/>
  <c r="G87" i="15"/>
  <c r="H87" i="15"/>
  <c r="G88" i="15"/>
  <c r="H88" i="15"/>
  <c r="G89" i="15"/>
  <c r="H89" i="15"/>
  <c r="G90" i="15"/>
  <c r="H90" i="15"/>
  <c r="G91" i="15"/>
  <c r="H91" i="15"/>
  <c r="G92" i="15"/>
  <c r="H92" i="15"/>
  <c r="G93" i="15"/>
  <c r="H93" i="15"/>
  <c r="G94" i="15"/>
  <c r="H94" i="15"/>
  <c r="G95" i="15"/>
  <c r="H95" i="15"/>
  <c r="G96" i="15"/>
  <c r="H96" i="15"/>
  <c r="G97" i="15"/>
  <c r="H97" i="15"/>
  <c r="G98" i="15"/>
  <c r="H98" i="15"/>
  <c r="G99" i="15"/>
  <c r="H99" i="15"/>
  <c r="G100" i="15"/>
  <c r="H100" i="15"/>
  <c r="G101" i="15"/>
  <c r="H101" i="15"/>
  <c r="G102" i="15"/>
  <c r="H102" i="15"/>
  <c r="G103" i="15"/>
  <c r="H103" i="15"/>
  <c r="G104" i="15"/>
  <c r="H104" i="15"/>
  <c r="G105" i="15"/>
  <c r="H105" i="15"/>
  <c r="G106" i="15"/>
  <c r="H106" i="15"/>
  <c r="G107" i="15"/>
  <c r="H107" i="15"/>
  <c r="G108" i="15"/>
  <c r="H108" i="15"/>
  <c r="G109" i="15"/>
  <c r="H109" i="15"/>
  <c r="G110" i="15"/>
  <c r="H110" i="15"/>
  <c r="G111" i="15"/>
  <c r="H111" i="15"/>
  <c r="G112" i="15"/>
  <c r="H112" i="15"/>
  <c r="G113" i="15"/>
  <c r="H113" i="15"/>
  <c r="G114" i="15"/>
  <c r="H114" i="15"/>
  <c r="G115" i="15"/>
  <c r="H115" i="15"/>
  <c r="G116" i="15"/>
  <c r="H116" i="15"/>
  <c r="G117" i="15"/>
  <c r="H117" i="15"/>
  <c r="G118" i="15"/>
  <c r="H118" i="15"/>
  <c r="G119" i="15"/>
  <c r="H119" i="15"/>
  <c r="G120" i="15"/>
  <c r="H120" i="15"/>
  <c r="G121" i="15"/>
  <c r="H121" i="15"/>
  <c r="G122" i="15"/>
  <c r="H122" i="15"/>
  <c r="G123" i="15"/>
  <c r="H123" i="15"/>
  <c r="G124" i="15"/>
  <c r="H124" i="15"/>
  <c r="G125" i="15"/>
  <c r="H125" i="15"/>
  <c r="G126" i="15"/>
  <c r="H126" i="15"/>
  <c r="G127" i="15"/>
  <c r="H127" i="15"/>
  <c r="G128" i="15"/>
  <c r="H128" i="15"/>
  <c r="G129" i="15"/>
  <c r="H129" i="15"/>
  <c r="G130" i="15"/>
  <c r="H130" i="15"/>
  <c r="G131" i="15"/>
  <c r="H131" i="15"/>
  <c r="G132" i="15"/>
  <c r="H132" i="15"/>
  <c r="G133" i="15"/>
  <c r="H133" i="15"/>
  <c r="G134" i="15"/>
  <c r="H134" i="15"/>
  <c r="G135" i="15"/>
  <c r="H135" i="15"/>
  <c r="G136" i="15"/>
  <c r="H136" i="15"/>
  <c r="G137" i="15"/>
  <c r="H137" i="15"/>
  <c r="G138" i="15"/>
  <c r="H138" i="15"/>
  <c r="G139" i="15"/>
  <c r="H139" i="15"/>
  <c r="G140" i="15"/>
  <c r="H140" i="15"/>
  <c r="G141" i="15"/>
  <c r="H141" i="15"/>
  <c r="G142" i="15"/>
  <c r="H142" i="15"/>
  <c r="G143" i="15"/>
  <c r="H143" i="15"/>
  <c r="G144" i="15"/>
  <c r="H144" i="15"/>
  <c r="G145" i="15"/>
  <c r="H145" i="15"/>
  <c r="G146" i="15"/>
  <c r="H146" i="15"/>
  <c r="G147" i="15"/>
  <c r="H147" i="15"/>
  <c r="G148" i="15"/>
  <c r="H148" i="15"/>
  <c r="G149" i="15"/>
  <c r="H149" i="15"/>
  <c r="G150" i="15"/>
  <c r="H150" i="15"/>
  <c r="G151" i="15"/>
  <c r="H151" i="15"/>
  <c r="G152" i="15"/>
  <c r="H152" i="15"/>
  <c r="G153" i="15"/>
  <c r="H153" i="15"/>
  <c r="G154" i="15"/>
  <c r="H154" i="15"/>
  <c r="G155" i="15"/>
  <c r="H155" i="15"/>
  <c r="G156" i="15"/>
  <c r="H156" i="15"/>
  <c r="G157" i="15"/>
  <c r="H157" i="15"/>
  <c r="G158" i="15"/>
  <c r="H158" i="15"/>
  <c r="G159" i="15"/>
  <c r="H159" i="15"/>
  <c r="G160" i="15"/>
  <c r="H160" i="15"/>
  <c r="G161" i="15"/>
  <c r="H161" i="15"/>
  <c r="G162" i="15"/>
  <c r="H162" i="15"/>
  <c r="G163" i="15"/>
  <c r="H163" i="15"/>
  <c r="G164" i="15"/>
  <c r="H164" i="15"/>
  <c r="G165" i="15"/>
  <c r="H165" i="15"/>
  <c r="G166" i="15"/>
  <c r="H166" i="15"/>
  <c r="G167" i="15"/>
  <c r="H167" i="15"/>
  <c r="G168" i="15"/>
  <c r="H168" i="15"/>
  <c r="G169" i="15"/>
  <c r="H169" i="15"/>
  <c r="G170" i="15"/>
  <c r="H170" i="15"/>
  <c r="G171" i="15"/>
  <c r="H171" i="15"/>
  <c r="G172" i="15"/>
  <c r="H172" i="15"/>
  <c r="G173" i="15"/>
  <c r="H173" i="15"/>
  <c r="G174" i="15"/>
  <c r="H174" i="15"/>
  <c r="G175" i="15"/>
  <c r="H175" i="15"/>
  <c r="G176" i="15"/>
  <c r="H176" i="15"/>
  <c r="G177" i="15"/>
  <c r="H177" i="15"/>
  <c r="G178" i="15"/>
  <c r="H178" i="15"/>
  <c r="G179" i="15"/>
  <c r="H179" i="15"/>
  <c r="G180" i="15"/>
  <c r="H180" i="15"/>
  <c r="G181" i="15"/>
  <c r="H181" i="15"/>
  <c r="G182" i="15"/>
  <c r="H182" i="15"/>
  <c r="G183" i="15"/>
  <c r="H183" i="15"/>
  <c r="G184" i="15"/>
  <c r="H184" i="15"/>
  <c r="G185" i="15"/>
  <c r="H185" i="15"/>
  <c r="G186" i="15"/>
  <c r="H186" i="15"/>
  <c r="G187" i="15"/>
  <c r="H187" i="15"/>
  <c r="G188" i="15"/>
  <c r="H188" i="15"/>
  <c r="G189" i="15"/>
  <c r="H189" i="15"/>
  <c r="G190" i="15"/>
  <c r="H190" i="15"/>
  <c r="G191" i="15"/>
  <c r="H191" i="15"/>
  <c r="G192" i="15"/>
  <c r="H192" i="15"/>
  <c r="G193" i="15"/>
  <c r="H193" i="15"/>
  <c r="G194" i="15"/>
  <c r="H194" i="15"/>
  <c r="G195" i="15"/>
  <c r="H195" i="15"/>
  <c r="G196" i="15"/>
  <c r="H196" i="15"/>
  <c r="G197" i="15"/>
  <c r="H197" i="15"/>
  <c r="G198" i="15"/>
  <c r="H198" i="15"/>
  <c r="G199" i="15"/>
  <c r="H199" i="15"/>
  <c r="G200" i="15"/>
  <c r="H200" i="15"/>
  <c r="G201" i="15"/>
  <c r="H201" i="15"/>
  <c r="G202" i="15"/>
  <c r="H202" i="15"/>
  <c r="G203" i="15"/>
  <c r="H203" i="15"/>
  <c r="G204" i="15"/>
  <c r="H204" i="15"/>
  <c r="G205" i="15"/>
  <c r="H205" i="15"/>
  <c r="G206" i="15"/>
  <c r="H206" i="15"/>
  <c r="G207" i="15"/>
  <c r="H207" i="15"/>
  <c r="G208" i="15"/>
  <c r="H208" i="15"/>
  <c r="G209" i="15"/>
  <c r="H209" i="15"/>
  <c r="G210" i="15"/>
  <c r="H210" i="15"/>
  <c r="G211" i="15"/>
  <c r="H211" i="15"/>
  <c r="G212" i="15"/>
  <c r="H212" i="15"/>
  <c r="G213" i="15"/>
  <c r="H213" i="15"/>
  <c r="G214" i="15"/>
  <c r="H214" i="15"/>
  <c r="G215" i="15"/>
  <c r="H215" i="15"/>
  <c r="G216" i="15"/>
  <c r="H216" i="15"/>
  <c r="G217" i="15"/>
  <c r="H217" i="15"/>
  <c r="G218" i="15"/>
  <c r="H218" i="15"/>
  <c r="G219" i="15"/>
  <c r="H219" i="15"/>
  <c r="G220" i="15"/>
  <c r="H220" i="15"/>
  <c r="G221" i="15"/>
  <c r="H221" i="15"/>
  <c r="G222" i="15"/>
  <c r="H222" i="15"/>
  <c r="G223" i="15"/>
  <c r="H223" i="15"/>
  <c r="G224" i="15"/>
  <c r="H224" i="15"/>
  <c r="G225" i="15"/>
  <c r="H225" i="15"/>
  <c r="G226" i="15"/>
  <c r="H226" i="15"/>
  <c r="G227" i="15"/>
  <c r="H227" i="15"/>
  <c r="G228" i="15"/>
  <c r="H228" i="15"/>
  <c r="G229" i="15"/>
  <c r="H229" i="15"/>
  <c r="G230" i="15"/>
  <c r="H230" i="15"/>
  <c r="G231" i="15"/>
  <c r="H231" i="15"/>
  <c r="G232" i="15"/>
  <c r="H232" i="15"/>
  <c r="G233" i="15"/>
  <c r="H233" i="15"/>
  <c r="G234" i="15"/>
  <c r="H234" i="15"/>
  <c r="G235" i="15"/>
  <c r="H235" i="15"/>
  <c r="G236" i="15"/>
  <c r="H236" i="15"/>
  <c r="G237" i="15"/>
  <c r="H237" i="15"/>
  <c r="G238" i="15"/>
  <c r="H238" i="15"/>
  <c r="G239" i="15"/>
  <c r="H239" i="15"/>
  <c r="G240" i="15"/>
  <c r="H240" i="15"/>
  <c r="G241" i="15"/>
  <c r="H241" i="15"/>
  <c r="G242" i="15"/>
  <c r="H242" i="15"/>
  <c r="G243" i="15"/>
  <c r="H243" i="15"/>
  <c r="G244" i="15"/>
  <c r="H244" i="15"/>
  <c r="G245" i="15"/>
  <c r="H245" i="15"/>
  <c r="G246" i="15"/>
  <c r="H246" i="15"/>
  <c r="G247" i="15"/>
  <c r="H247" i="15"/>
  <c r="G248" i="15"/>
  <c r="H248" i="15"/>
  <c r="G249" i="15"/>
  <c r="H249" i="15"/>
  <c r="G250" i="15"/>
  <c r="H250" i="15"/>
  <c r="G251" i="15"/>
  <c r="H251" i="15"/>
  <c r="G252" i="15"/>
  <c r="H252" i="15"/>
  <c r="G253" i="15"/>
  <c r="H253" i="15"/>
  <c r="G254" i="15"/>
  <c r="H254" i="15"/>
  <c r="G255" i="15"/>
  <c r="H255" i="15"/>
  <c r="G256" i="15"/>
  <c r="H256" i="15"/>
  <c r="G257" i="15"/>
  <c r="H257" i="15"/>
  <c r="G258" i="15"/>
  <c r="H258" i="15"/>
  <c r="G259" i="15"/>
  <c r="H259" i="15"/>
  <c r="G260" i="15"/>
  <c r="H260" i="15"/>
  <c r="G261" i="15"/>
  <c r="H261" i="15"/>
  <c r="G262" i="15"/>
  <c r="H262" i="15"/>
  <c r="G263" i="15"/>
  <c r="H263" i="15"/>
  <c r="G264" i="15"/>
  <c r="H264" i="15"/>
  <c r="G265" i="15"/>
  <c r="H265" i="15"/>
  <c r="G266" i="15"/>
  <c r="H266" i="15"/>
  <c r="G267" i="15"/>
  <c r="H267" i="15"/>
  <c r="G268" i="15"/>
  <c r="H268" i="15"/>
  <c r="G269" i="15"/>
  <c r="H269" i="15"/>
  <c r="G270" i="15"/>
  <c r="H270" i="15"/>
  <c r="G271" i="15"/>
  <c r="H271" i="15"/>
  <c r="G272" i="15"/>
  <c r="H272" i="15"/>
  <c r="G273" i="15"/>
  <c r="H273" i="15"/>
  <c r="G274" i="15"/>
  <c r="H274" i="15"/>
  <c r="G275" i="15"/>
  <c r="H275" i="15"/>
  <c r="G276" i="15"/>
  <c r="H276" i="15"/>
  <c r="G277" i="15"/>
  <c r="H277" i="15"/>
  <c r="G278" i="15"/>
  <c r="H278" i="15"/>
  <c r="G279" i="15"/>
  <c r="H279" i="15"/>
  <c r="G280" i="15"/>
  <c r="H280" i="15"/>
  <c r="G281" i="15"/>
  <c r="H281" i="15"/>
  <c r="G282" i="15"/>
  <c r="H282" i="15"/>
  <c r="G283" i="15"/>
  <c r="H283" i="15"/>
  <c r="G284" i="15"/>
  <c r="H284" i="15"/>
  <c r="G285" i="15"/>
  <c r="H285" i="15"/>
  <c r="G286" i="15"/>
  <c r="H286" i="15"/>
  <c r="G287" i="15"/>
  <c r="H287" i="15"/>
  <c r="G288" i="15"/>
  <c r="H288" i="15"/>
  <c r="G289" i="15"/>
  <c r="H289" i="15"/>
  <c r="G290" i="15"/>
  <c r="H290" i="15"/>
  <c r="G291" i="15"/>
  <c r="H291" i="15"/>
  <c r="G292" i="15"/>
  <c r="H292" i="15"/>
  <c r="G293" i="15"/>
  <c r="H293" i="15"/>
  <c r="G294" i="15"/>
  <c r="H294" i="15"/>
  <c r="G295" i="15"/>
  <c r="H295" i="15"/>
  <c r="G296" i="15"/>
  <c r="H296" i="15"/>
  <c r="G297" i="15"/>
  <c r="H297" i="15"/>
  <c r="G298" i="15"/>
  <c r="H298" i="15"/>
  <c r="G299" i="15"/>
  <c r="H299" i="15"/>
  <c r="G300" i="15"/>
  <c r="H300" i="15"/>
  <c r="G301" i="15"/>
  <c r="H301" i="15"/>
  <c r="G302" i="15"/>
  <c r="H302" i="15"/>
  <c r="G303" i="15"/>
  <c r="H303" i="15"/>
  <c r="G304" i="15"/>
  <c r="H304" i="15"/>
  <c r="G305" i="15"/>
  <c r="H305" i="15"/>
  <c r="G306" i="15"/>
  <c r="H306" i="15"/>
  <c r="G307" i="15"/>
  <c r="H307" i="15"/>
  <c r="G308" i="15"/>
  <c r="H308" i="15"/>
  <c r="G309" i="15"/>
  <c r="H309" i="15"/>
  <c r="G310" i="15"/>
  <c r="H310" i="15"/>
  <c r="G311" i="15"/>
  <c r="H311" i="15"/>
  <c r="G312" i="15"/>
  <c r="H312" i="15"/>
  <c r="G313" i="15"/>
  <c r="H313" i="15"/>
  <c r="G314" i="15"/>
  <c r="H314" i="15"/>
  <c r="G315" i="15"/>
  <c r="H315" i="15"/>
  <c r="G316" i="15"/>
  <c r="H316" i="15"/>
  <c r="G317" i="15"/>
  <c r="H317" i="15"/>
  <c r="G318" i="15"/>
  <c r="H318" i="15"/>
  <c r="G319" i="15"/>
  <c r="H319" i="15"/>
  <c r="G320" i="15"/>
  <c r="H320" i="15"/>
  <c r="G321" i="15"/>
  <c r="H321" i="15"/>
  <c r="G322" i="15"/>
  <c r="H322" i="15"/>
  <c r="G323" i="15"/>
  <c r="H323" i="15"/>
  <c r="G324" i="15"/>
  <c r="H324" i="15"/>
  <c r="G325" i="15"/>
  <c r="H325" i="15"/>
  <c r="G326" i="15"/>
  <c r="H326" i="15"/>
  <c r="G327" i="15"/>
  <c r="H327" i="15"/>
  <c r="G328" i="15"/>
  <c r="H328" i="15"/>
  <c r="G329" i="15"/>
  <c r="H329" i="15"/>
  <c r="G330" i="15"/>
  <c r="H330" i="15"/>
  <c r="G331" i="15"/>
  <c r="H331" i="15"/>
  <c r="G332" i="15"/>
  <c r="H332" i="15"/>
  <c r="G333" i="15"/>
  <c r="H333" i="15"/>
  <c r="G334" i="15"/>
  <c r="H334" i="15"/>
  <c r="G335" i="15"/>
  <c r="H335" i="15"/>
  <c r="G336" i="15"/>
  <c r="H336" i="15"/>
  <c r="G337" i="15"/>
  <c r="H337" i="15"/>
  <c r="G338" i="15"/>
  <c r="H338" i="15"/>
  <c r="G339" i="15"/>
  <c r="H339" i="15"/>
  <c r="G340" i="15"/>
  <c r="H340" i="15"/>
  <c r="G341" i="15"/>
  <c r="H341" i="15"/>
  <c r="G342" i="15"/>
  <c r="H342" i="15"/>
  <c r="G343" i="15"/>
  <c r="H343" i="15"/>
  <c r="G344" i="15"/>
  <c r="H344" i="15"/>
  <c r="G345" i="15"/>
  <c r="H345" i="15"/>
  <c r="G346" i="15"/>
  <c r="H346" i="15"/>
  <c r="G347" i="15"/>
  <c r="H347" i="15"/>
  <c r="G348" i="15"/>
  <c r="H348" i="15"/>
  <c r="G349" i="15"/>
  <c r="H349" i="15"/>
  <c r="G350" i="15"/>
  <c r="H350" i="15"/>
  <c r="G351" i="15"/>
  <c r="H351" i="15"/>
  <c r="G352" i="15"/>
  <c r="H352" i="15"/>
  <c r="G353" i="15"/>
  <c r="H353" i="15"/>
  <c r="G354" i="15"/>
  <c r="H354" i="15"/>
  <c r="G355" i="15"/>
  <c r="H355" i="15"/>
  <c r="G356" i="15"/>
  <c r="H356" i="15"/>
  <c r="G357" i="15"/>
  <c r="H357" i="15"/>
  <c r="G358" i="15"/>
  <c r="H358" i="15"/>
  <c r="G359" i="15"/>
  <c r="H359" i="15"/>
  <c r="G360" i="15"/>
  <c r="H360" i="15"/>
  <c r="G361" i="15"/>
  <c r="H361" i="15"/>
  <c r="G362" i="15"/>
  <c r="H362" i="15"/>
  <c r="G363" i="15"/>
  <c r="H363" i="15"/>
  <c r="G364" i="15"/>
  <c r="H364" i="15"/>
  <c r="G365" i="15"/>
  <c r="H365" i="15"/>
  <c r="G366" i="15"/>
  <c r="H366" i="15"/>
  <c r="G367" i="15"/>
  <c r="H367" i="15"/>
  <c r="G368" i="15"/>
  <c r="H368" i="15"/>
  <c r="G369" i="15"/>
  <c r="H369" i="15"/>
  <c r="G370" i="15"/>
  <c r="H370" i="15"/>
  <c r="G371" i="15"/>
  <c r="H371" i="15"/>
  <c r="G372" i="15"/>
  <c r="H372" i="15"/>
  <c r="G373" i="15"/>
  <c r="H373" i="15"/>
  <c r="G374" i="15"/>
  <c r="H374" i="15"/>
  <c r="G375" i="15"/>
  <c r="H375" i="15"/>
  <c r="G376" i="15"/>
  <c r="H376" i="15"/>
  <c r="G377" i="15"/>
  <c r="H377" i="15"/>
  <c r="G378" i="15"/>
  <c r="H378" i="15"/>
  <c r="G379" i="15"/>
  <c r="H379" i="15"/>
  <c r="G380" i="15"/>
  <c r="H380" i="15"/>
  <c r="G381" i="15"/>
  <c r="H381" i="15"/>
  <c r="G382" i="15"/>
  <c r="H382" i="15"/>
  <c r="G383" i="15"/>
  <c r="H383" i="15"/>
  <c r="G384" i="15"/>
  <c r="H384" i="15"/>
  <c r="G385" i="15"/>
  <c r="H385" i="15"/>
  <c r="G386" i="15"/>
  <c r="H386" i="15"/>
  <c r="G387" i="15"/>
  <c r="H387" i="15"/>
  <c r="G388" i="15"/>
  <c r="H388" i="15"/>
  <c r="G389" i="15"/>
  <c r="H389" i="15"/>
  <c r="G390" i="15"/>
  <c r="H390" i="15"/>
  <c r="G391" i="15"/>
  <c r="H391" i="15"/>
  <c r="G392" i="15"/>
  <c r="H392" i="15"/>
  <c r="G393" i="15"/>
  <c r="H393" i="15"/>
  <c r="G394" i="15"/>
  <c r="H394" i="15"/>
  <c r="G395" i="15"/>
  <c r="H395" i="15"/>
  <c r="G396" i="15"/>
  <c r="H396" i="15"/>
  <c r="G397" i="15"/>
  <c r="H397" i="15"/>
  <c r="G398" i="15"/>
  <c r="H398" i="15"/>
  <c r="G399" i="15"/>
  <c r="H399" i="15"/>
  <c r="G400" i="15"/>
  <c r="H400" i="15"/>
  <c r="G401" i="15"/>
  <c r="H401" i="15"/>
  <c r="G402" i="15"/>
  <c r="H402" i="15"/>
  <c r="G403" i="15"/>
  <c r="H403" i="15"/>
  <c r="G404" i="15"/>
  <c r="H404" i="15"/>
  <c r="G405" i="15"/>
  <c r="H405" i="15"/>
  <c r="G406" i="15"/>
  <c r="H406" i="15"/>
  <c r="G407" i="15"/>
  <c r="H407" i="15"/>
  <c r="G408" i="15"/>
  <c r="H408" i="15"/>
  <c r="G409" i="15"/>
  <c r="H409" i="15"/>
  <c r="G410" i="15"/>
  <c r="H410" i="15"/>
  <c r="G411" i="15"/>
  <c r="H411" i="15"/>
  <c r="G412" i="15"/>
  <c r="H412" i="15"/>
  <c r="G413" i="15"/>
  <c r="H413" i="15"/>
  <c r="G414" i="15"/>
  <c r="H414" i="15"/>
  <c r="G415" i="15"/>
  <c r="H415" i="15"/>
  <c r="G416" i="15"/>
  <c r="H416" i="15"/>
  <c r="G417" i="15"/>
  <c r="H417" i="15"/>
  <c r="G418" i="15"/>
  <c r="H418" i="15"/>
  <c r="G419" i="15"/>
  <c r="H419" i="15"/>
  <c r="G420" i="15"/>
  <c r="H420" i="15"/>
  <c r="G421" i="15"/>
  <c r="H421" i="15"/>
  <c r="G422" i="15"/>
  <c r="H422" i="15"/>
  <c r="G423" i="15"/>
  <c r="H423" i="15"/>
  <c r="G424" i="15"/>
  <c r="H424" i="15"/>
  <c r="G425" i="15"/>
  <c r="H425" i="15"/>
  <c r="G426" i="15"/>
  <c r="H426" i="15"/>
  <c r="G427" i="15"/>
  <c r="H427" i="15"/>
  <c r="G428" i="15"/>
  <c r="H428" i="15"/>
  <c r="G429" i="15"/>
  <c r="H429" i="15"/>
  <c r="G430" i="15"/>
  <c r="H430" i="15"/>
  <c r="G431" i="15"/>
  <c r="H431" i="15"/>
  <c r="G432" i="15"/>
  <c r="H432" i="15"/>
  <c r="G433" i="15"/>
  <c r="H433" i="15"/>
  <c r="G434" i="15"/>
  <c r="H434" i="15"/>
  <c r="G435" i="15"/>
  <c r="H435" i="15"/>
  <c r="G436" i="15"/>
  <c r="H436" i="15"/>
  <c r="G437" i="15"/>
  <c r="H437" i="15"/>
  <c r="G438" i="15"/>
  <c r="H438" i="15"/>
  <c r="G439" i="15"/>
  <c r="H439" i="15"/>
  <c r="G440" i="15"/>
  <c r="H440" i="15"/>
  <c r="G441" i="15"/>
  <c r="H441" i="15"/>
  <c r="G442" i="15"/>
  <c r="H442" i="15"/>
  <c r="G443" i="15"/>
  <c r="H443" i="15"/>
  <c r="G444" i="15"/>
  <c r="H444" i="15"/>
  <c r="G445" i="15"/>
  <c r="H445" i="15"/>
  <c r="G446" i="15"/>
  <c r="H446" i="15"/>
  <c r="G447" i="15"/>
  <c r="H447" i="15"/>
  <c r="G448" i="15"/>
  <c r="H448" i="15"/>
  <c r="G449" i="15"/>
  <c r="H449" i="15"/>
  <c r="G450" i="15"/>
  <c r="H450" i="15"/>
  <c r="G451" i="15"/>
  <c r="H451" i="15"/>
  <c r="G452" i="15"/>
  <c r="H452" i="15"/>
  <c r="G453" i="15"/>
  <c r="H453" i="15"/>
  <c r="G454" i="15"/>
  <c r="H454" i="15"/>
  <c r="G455" i="15"/>
  <c r="H455" i="15"/>
  <c r="G456" i="15"/>
  <c r="H456" i="15"/>
  <c r="G457" i="15"/>
  <c r="H457" i="15"/>
  <c r="G458" i="15"/>
  <c r="H458" i="15"/>
  <c r="G459" i="15"/>
  <c r="H459" i="15"/>
  <c r="G460" i="15"/>
  <c r="H460" i="15"/>
  <c r="G461" i="15"/>
  <c r="H461" i="15"/>
  <c r="G462" i="15"/>
  <c r="H462" i="15"/>
  <c r="G463" i="15"/>
  <c r="H463" i="15"/>
  <c r="G464" i="15"/>
  <c r="H464" i="15"/>
  <c r="G465" i="15"/>
  <c r="H465" i="15"/>
  <c r="G466" i="15"/>
  <c r="H466" i="15"/>
  <c r="G467" i="15"/>
  <c r="H467" i="15"/>
  <c r="G468" i="15"/>
  <c r="H468" i="15"/>
  <c r="G469" i="15"/>
  <c r="H469" i="15"/>
  <c r="G470" i="15"/>
  <c r="H470" i="15"/>
  <c r="G471" i="15"/>
  <c r="H471" i="15"/>
  <c r="G472" i="15"/>
  <c r="H472" i="15"/>
  <c r="G473" i="15"/>
  <c r="H473" i="15"/>
  <c r="G474" i="15"/>
  <c r="H474" i="15"/>
  <c r="G475" i="15"/>
  <c r="H475" i="15"/>
  <c r="G476" i="15"/>
  <c r="H476" i="15"/>
  <c r="G477" i="15"/>
  <c r="H477" i="15"/>
  <c r="G478" i="15"/>
  <c r="H478" i="15"/>
  <c r="G479" i="15"/>
  <c r="H479" i="15"/>
  <c r="G480" i="15"/>
  <c r="H480" i="15"/>
  <c r="G481" i="15"/>
  <c r="H481" i="15"/>
  <c r="G482" i="15"/>
  <c r="H482" i="15"/>
  <c r="G483" i="15"/>
  <c r="H483" i="15"/>
  <c r="G484" i="15"/>
  <c r="H484" i="15"/>
  <c r="G485" i="15"/>
  <c r="H485" i="15"/>
  <c r="G486" i="15"/>
  <c r="H486" i="15"/>
  <c r="G487" i="15"/>
  <c r="H487" i="15"/>
  <c r="G488" i="15"/>
  <c r="H488" i="15"/>
  <c r="G489" i="15"/>
  <c r="H489" i="15"/>
  <c r="G490" i="15"/>
  <c r="H490" i="15"/>
  <c r="G491" i="15"/>
  <c r="H491" i="15"/>
  <c r="G492" i="15"/>
  <c r="H492" i="15"/>
  <c r="G493" i="15"/>
  <c r="H493" i="15"/>
  <c r="G494" i="15"/>
  <c r="H494" i="15"/>
  <c r="G495" i="15"/>
  <c r="H495" i="15"/>
  <c r="G496" i="15"/>
  <c r="H496" i="15"/>
  <c r="G497" i="15"/>
  <c r="H497" i="15"/>
  <c r="G498" i="15"/>
  <c r="H498" i="15"/>
  <c r="G499" i="15"/>
  <c r="H499" i="15"/>
  <c r="G500" i="15"/>
  <c r="H500" i="15"/>
  <c r="G501" i="15"/>
  <c r="H501" i="15"/>
  <c r="G502" i="15"/>
  <c r="H502" i="15"/>
  <c r="G503" i="15"/>
  <c r="H503" i="15"/>
  <c r="G504" i="15"/>
  <c r="H504" i="15"/>
  <c r="G505" i="15"/>
  <c r="H505" i="15"/>
  <c r="G506" i="15"/>
  <c r="H506" i="15"/>
  <c r="G507" i="15"/>
  <c r="H507" i="15"/>
  <c r="G508" i="15"/>
  <c r="H508" i="15"/>
  <c r="G509" i="15"/>
  <c r="H509" i="15"/>
  <c r="G510" i="15"/>
  <c r="H510" i="15"/>
  <c r="G511" i="15"/>
  <c r="H511" i="15"/>
  <c r="G512" i="15"/>
  <c r="H512" i="15"/>
  <c r="G513" i="15"/>
  <c r="H513" i="15"/>
  <c r="G514" i="15"/>
  <c r="H514" i="15"/>
  <c r="G515" i="15"/>
  <c r="H515" i="15"/>
  <c r="G516" i="15"/>
  <c r="H516" i="15"/>
  <c r="G517" i="15"/>
  <c r="H517" i="15"/>
  <c r="G518" i="15"/>
  <c r="H518" i="15"/>
  <c r="G519" i="15"/>
  <c r="H519" i="15"/>
  <c r="G520" i="15"/>
  <c r="H520" i="15"/>
  <c r="G521" i="15"/>
  <c r="H521" i="15"/>
  <c r="G522" i="15"/>
  <c r="H522" i="15"/>
  <c r="G523" i="15"/>
  <c r="H523" i="15"/>
  <c r="G524" i="15"/>
  <c r="H524" i="15"/>
  <c r="G525" i="15"/>
  <c r="H525" i="15"/>
  <c r="G526" i="15"/>
  <c r="H526" i="15"/>
  <c r="G527" i="15"/>
  <c r="H527" i="15"/>
  <c r="G528" i="15"/>
  <c r="H528" i="15"/>
  <c r="G529" i="15"/>
  <c r="H529" i="15"/>
  <c r="G530" i="15"/>
  <c r="H530" i="15"/>
  <c r="G531" i="15"/>
  <c r="H531" i="15"/>
  <c r="G532" i="15"/>
  <c r="H532" i="15"/>
  <c r="G533" i="15"/>
  <c r="H533" i="15"/>
  <c r="G534" i="15"/>
  <c r="H534" i="15"/>
  <c r="G535" i="15"/>
  <c r="H535" i="15"/>
  <c r="G536" i="15"/>
  <c r="H536" i="15"/>
  <c r="G537" i="15"/>
  <c r="H537" i="15"/>
  <c r="G538" i="15"/>
  <c r="H538" i="15"/>
  <c r="G539" i="15"/>
  <c r="H539" i="15"/>
  <c r="G540" i="15"/>
  <c r="H540" i="15"/>
  <c r="G541" i="15"/>
  <c r="H541" i="15"/>
  <c r="G542" i="15"/>
  <c r="H542" i="15"/>
  <c r="G2" i="14"/>
  <c r="H2" i="14"/>
  <c r="G3" i="14"/>
  <c r="H3" i="14"/>
  <c r="G4" i="14"/>
  <c r="H4" i="14"/>
  <c r="G5" i="14"/>
  <c r="H5" i="14"/>
  <c r="G6" i="14"/>
  <c r="H6" i="14"/>
  <c r="G7" i="14"/>
  <c r="H7" i="14"/>
  <c r="G8" i="14"/>
  <c r="H8" i="14"/>
  <c r="G9" i="14"/>
  <c r="H9" i="14"/>
  <c r="G10" i="14"/>
  <c r="H10" i="14"/>
  <c r="G11" i="14"/>
  <c r="H11" i="14"/>
  <c r="G12" i="14"/>
  <c r="H12" i="14"/>
  <c r="G13" i="14"/>
  <c r="H13" i="14"/>
  <c r="G14" i="14"/>
  <c r="H14" i="14"/>
  <c r="G15" i="14"/>
  <c r="H15" i="14"/>
  <c r="G16" i="14"/>
  <c r="H16" i="14"/>
  <c r="G17" i="14"/>
  <c r="H17" i="14"/>
  <c r="G18" i="14"/>
  <c r="H18" i="14"/>
  <c r="G19" i="14"/>
  <c r="H19" i="14"/>
  <c r="G20" i="14"/>
  <c r="H20" i="14"/>
  <c r="G21" i="14"/>
  <c r="H21" i="14"/>
  <c r="G22" i="14"/>
  <c r="H22" i="14"/>
  <c r="G23" i="14"/>
  <c r="H23" i="14"/>
  <c r="G24" i="14"/>
  <c r="H24" i="14"/>
  <c r="G25" i="14"/>
  <c r="H25" i="14"/>
  <c r="G26" i="14"/>
  <c r="H26" i="14"/>
  <c r="G27" i="14"/>
  <c r="H27" i="14"/>
  <c r="G28" i="14"/>
  <c r="H28" i="14"/>
  <c r="G29" i="14"/>
  <c r="H29" i="14"/>
  <c r="G30" i="14"/>
  <c r="H30" i="14"/>
  <c r="G31" i="14"/>
  <c r="H31" i="14"/>
  <c r="G32" i="14"/>
  <c r="H32" i="14"/>
  <c r="G33" i="14"/>
  <c r="H33" i="14"/>
  <c r="G34" i="14"/>
  <c r="H34" i="14"/>
  <c r="G35" i="14"/>
  <c r="H35" i="14"/>
  <c r="G36" i="14"/>
  <c r="H36" i="14"/>
  <c r="G37" i="14"/>
  <c r="H37" i="14"/>
  <c r="G38" i="14"/>
  <c r="H38" i="14"/>
  <c r="G39" i="14"/>
  <c r="H39" i="14"/>
  <c r="G40" i="14"/>
  <c r="H40" i="14"/>
  <c r="G41" i="14"/>
  <c r="H41" i="14"/>
  <c r="G42" i="14"/>
  <c r="H42" i="14"/>
  <c r="G43" i="14"/>
  <c r="H43" i="14"/>
  <c r="G44" i="14"/>
  <c r="H44" i="14"/>
  <c r="G45" i="14"/>
  <c r="H45" i="14"/>
  <c r="G46" i="14"/>
  <c r="H46" i="14"/>
  <c r="G47" i="14"/>
  <c r="H47" i="14"/>
  <c r="G48" i="14"/>
  <c r="H48" i="14"/>
  <c r="G49" i="14"/>
  <c r="H49" i="14"/>
  <c r="G50" i="14"/>
  <c r="H50" i="14"/>
  <c r="G51" i="14"/>
  <c r="H51" i="14"/>
  <c r="G52" i="14"/>
  <c r="H52" i="14"/>
  <c r="G53" i="14"/>
  <c r="H53" i="14"/>
  <c r="G54" i="14"/>
  <c r="H54" i="14"/>
  <c r="G55" i="14"/>
  <c r="H55" i="14"/>
  <c r="G56" i="14"/>
  <c r="H56" i="14"/>
  <c r="G57" i="14"/>
  <c r="H57" i="14"/>
  <c r="G58" i="14"/>
  <c r="H58" i="14"/>
  <c r="G59" i="14"/>
  <c r="H59" i="14"/>
  <c r="G60" i="14"/>
  <c r="H60" i="14"/>
  <c r="G61" i="14"/>
  <c r="H61" i="14"/>
  <c r="G62" i="14"/>
  <c r="H62" i="14"/>
  <c r="G63" i="14"/>
  <c r="H63" i="14"/>
  <c r="G64" i="14"/>
  <c r="H64" i="14"/>
  <c r="G65" i="14"/>
  <c r="H65" i="14"/>
  <c r="G66" i="14"/>
  <c r="H66" i="14"/>
  <c r="G67" i="14"/>
  <c r="H67" i="14"/>
  <c r="G68" i="14"/>
  <c r="H68" i="14"/>
  <c r="G69" i="14"/>
  <c r="H69" i="14"/>
  <c r="G70" i="14"/>
  <c r="H70" i="14"/>
  <c r="G71" i="14"/>
  <c r="H71" i="14"/>
  <c r="G72" i="14"/>
  <c r="H72" i="14"/>
  <c r="G73" i="14"/>
  <c r="H73" i="14"/>
  <c r="G74" i="14"/>
  <c r="H74" i="14"/>
  <c r="G75" i="14"/>
  <c r="H75" i="14"/>
  <c r="G76" i="14"/>
  <c r="H76" i="14"/>
  <c r="G77" i="14"/>
  <c r="H77" i="14"/>
  <c r="G78" i="14"/>
  <c r="H78" i="14"/>
  <c r="G79" i="14"/>
  <c r="H79" i="14"/>
  <c r="G80" i="14"/>
  <c r="H80" i="14"/>
  <c r="G81" i="14"/>
  <c r="H81" i="14"/>
  <c r="G82" i="14"/>
  <c r="H82" i="14"/>
  <c r="G83" i="14"/>
  <c r="H83" i="14"/>
  <c r="G84" i="14"/>
  <c r="H84" i="14"/>
  <c r="G85" i="14"/>
  <c r="H85" i="14"/>
  <c r="G86" i="14"/>
  <c r="H86" i="14"/>
  <c r="G87" i="14"/>
  <c r="H87" i="14"/>
  <c r="G88" i="14"/>
  <c r="H88" i="14"/>
  <c r="G89" i="14"/>
  <c r="H89" i="14"/>
  <c r="G90" i="14"/>
  <c r="H90" i="14"/>
  <c r="G91" i="14"/>
  <c r="H91" i="14"/>
  <c r="G92" i="14"/>
  <c r="H92" i="14"/>
  <c r="G93" i="14"/>
  <c r="H93" i="14"/>
  <c r="G94" i="14"/>
  <c r="H94" i="14"/>
  <c r="G95" i="14"/>
  <c r="H95" i="14"/>
  <c r="G96" i="14"/>
  <c r="H96" i="14"/>
  <c r="G97" i="14"/>
  <c r="H97" i="14"/>
  <c r="G98" i="14"/>
  <c r="H98" i="14"/>
  <c r="G99" i="14"/>
  <c r="H99" i="14"/>
  <c r="G100" i="14"/>
  <c r="H100" i="14"/>
  <c r="G101" i="14"/>
  <c r="H101" i="14"/>
  <c r="G102" i="14"/>
  <c r="H102" i="14"/>
  <c r="G103" i="14"/>
  <c r="H103" i="14"/>
  <c r="G104" i="14"/>
  <c r="H104" i="14"/>
  <c r="G105" i="14"/>
  <c r="H105" i="14"/>
  <c r="G106" i="14"/>
  <c r="H106" i="14"/>
  <c r="G107" i="14"/>
  <c r="H107" i="14"/>
  <c r="G108" i="14"/>
  <c r="H108" i="14"/>
  <c r="G109" i="14"/>
  <c r="H109" i="14"/>
  <c r="G110" i="14"/>
  <c r="H110" i="14"/>
  <c r="G111" i="14"/>
  <c r="H111" i="14"/>
  <c r="G112" i="14"/>
  <c r="H112" i="14"/>
  <c r="G113" i="14"/>
  <c r="H113" i="14"/>
  <c r="G114" i="14"/>
  <c r="H114" i="14"/>
  <c r="G115" i="14"/>
  <c r="H115" i="14"/>
  <c r="G116" i="14"/>
  <c r="H116" i="14"/>
  <c r="G117" i="14"/>
  <c r="H117" i="14"/>
  <c r="G118" i="14"/>
  <c r="H118" i="14"/>
  <c r="G119" i="14"/>
  <c r="H119" i="14"/>
  <c r="G120" i="14"/>
  <c r="H120" i="14"/>
  <c r="G121" i="14"/>
  <c r="H121" i="14"/>
  <c r="G122" i="14"/>
  <c r="H122" i="14"/>
  <c r="G123" i="14"/>
  <c r="H123" i="14"/>
  <c r="G124" i="14"/>
  <c r="H124" i="14"/>
  <c r="G125" i="14"/>
  <c r="H125" i="14"/>
  <c r="G126" i="14"/>
  <c r="H126" i="14"/>
  <c r="G127" i="14"/>
  <c r="H127" i="14"/>
  <c r="G128" i="14"/>
  <c r="H128" i="14"/>
  <c r="G129" i="14"/>
  <c r="H129" i="14"/>
  <c r="G130" i="14"/>
  <c r="H130" i="14"/>
  <c r="G131" i="14"/>
  <c r="H131" i="14"/>
  <c r="G132" i="14"/>
  <c r="H132" i="14"/>
  <c r="G133" i="14"/>
  <c r="H133" i="14"/>
  <c r="G134" i="14"/>
  <c r="H134" i="14"/>
  <c r="G135" i="14"/>
  <c r="H135" i="14"/>
  <c r="G136" i="14"/>
  <c r="H136" i="14"/>
  <c r="G137" i="14"/>
  <c r="H137" i="14"/>
  <c r="G138" i="14"/>
  <c r="H138" i="14"/>
  <c r="G139" i="14"/>
  <c r="H139" i="14"/>
  <c r="G140" i="14"/>
  <c r="H140" i="14"/>
  <c r="G141" i="14"/>
  <c r="H141" i="14"/>
  <c r="G142" i="14"/>
  <c r="H142" i="14"/>
  <c r="G143" i="14"/>
  <c r="H143" i="14"/>
  <c r="G144" i="14"/>
  <c r="H144" i="14"/>
  <c r="G145" i="14"/>
  <c r="H145" i="14"/>
  <c r="G146" i="14"/>
  <c r="H146" i="14"/>
  <c r="G147" i="14"/>
  <c r="H147" i="14"/>
  <c r="G148" i="14"/>
  <c r="H148" i="14"/>
  <c r="G149" i="14"/>
  <c r="H149" i="14"/>
  <c r="G150" i="14"/>
  <c r="H150" i="14"/>
  <c r="G151" i="14"/>
  <c r="H151" i="14"/>
  <c r="G152" i="14"/>
  <c r="H152" i="14"/>
  <c r="G153" i="14"/>
  <c r="H153" i="14"/>
  <c r="G154" i="14"/>
  <c r="H154" i="14"/>
  <c r="G155" i="14"/>
  <c r="H155" i="14"/>
  <c r="G156" i="14"/>
  <c r="H156" i="14"/>
  <c r="G157" i="14"/>
  <c r="H157" i="14"/>
  <c r="G158" i="14"/>
  <c r="H158" i="14"/>
  <c r="G159" i="14"/>
  <c r="H159" i="14"/>
  <c r="G160" i="14"/>
  <c r="H160" i="14"/>
  <c r="G161" i="14"/>
  <c r="H161" i="14"/>
  <c r="G162" i="14"/>
  <c r="H162" i="14"/>
  <c r="G163" i="14"/>
  <c r="H163" i="14"/>
  <c r="G164" i="14"/>
  <c r="H164" i="14"/>
  <c r="G165" i="14"/>
  <c r="H165" i="14"/>
  <c r="G166" i="14"/>
  <c r="H166" i="14"/>
  <c r="G167" i="14"/>
  <c r="H167" i="14"/>
  <c r="G168" i="14"/>
  <c r="H168" i="14"/>
  <c r="G169" i="14"/>
  <c r="H169" i="14"/>
  <c r="G170" i="14"/>
  <c r="H170" i="14"/>
  <c r="G171" i="14"/>
  <c r="H171" i="14"/>
  <c r="G172" i="14"/>
  <c r="H172" i="14"/>
  <c r="G173" i="14"/>
  <c r="H173" i="14"/>
  <c r="G174" i="14"/>
  <c r="H174" i="14"/>
  <c r="G175" i="14"/>
  <c r="H175" i="14"/>
  <c r="G176" i="14"/>
  <c r="H176" i="14"/>
  <c r="G177" i="14"/>
  <c r="H177" i="14"/>
  <c r="G178" i="14"/>
  <c r="H178" i="14"/>
  <c r="G179" i="14"/>
  <c r="H179" i="14"/>
  <c r="G180" i="14"/>
  <c r="H180" i="14"/>
  <c r="G181" i="14"/>
  <c r="H181" i="14"/>
  <c r="G182" i="14"/>
  <c r="H182" i="14"/>
  <c r="G183" i="14"/>
  <c r="H183" i="14"/>
  <c r="G184" i="14"/>
  <c r="H184" i="14"/>
  <c r="G185" i="14"/>
  <c r="H185" i="14"/>
  <c r="G186" i="14"/>
  <c r="H186" i="14"/>
  <c r="G187" i="14"/>
  <c r="H187" i="14"/>
  <c r="G188" i="14"/>
  <c r="H188" i="14"/>
  <c r="G189" i="14"/>
  <c r="H189" i="14"/>
  <c r="G190" i="14"/>
  <c r="H190" i="14"/>
  <c r="G191" i="14"/>
  <c r="H191" i="14"/>
  <c r="G192" i="14"/>
  <c r="H192" i="14"/>
  <c r="G193" i="14"/>
  <c r="H193" i="14"/>
  <c r="G194" i="14"/>
  <c r="H194" i="14"/>
  <c r="G195" i="14"/>
  <c r="H195" i="14"/>
  <c r="G196" i="14"/>
  <c r="H196" i="14"/>
  <c r="G197" i="14"/>
  <c r="H197" i="14"/>
  <c r="G198" i="14"/>
  <c r="H198" i="14"/>
  <c r="G199" i="14"/>
  <c r="H199" i="14"/>
  <c r="G200" i="14"/>
  <c r="H200" i="14"/>
  <c r="G201" i="14"/>
  <c r="H201" i="14"/>
  <c r="G202" i="14"/>
  <c r="H202" i="14"/>
  <c r="G203" i="14"/>
  <c r="H203" i="14"/>
  <c r="G204" i="14"/>
  <c r="H204" i="14"/>
  <c r="G205" i="14"/>
  <c r="H205" i="14"/>
  <c r="G206" i="14"/>
  <c r="H206" i="14"/>
  <c r="G207" i="14"/>
  <c r="H207" i="14"/>
  <c r="G208" i="14"/>
  <c r="H208" i="14"/>
  <c r="G209" i="14"/>
  <c r="H209" i="14"/>
  <c r="G210" i="14"/>
  <c r="H210" i="14"/>
  <c r="G211" i="14"/>
  <c r="H211" i="14"/>
  <c r="G212" i="14"/>
  <c r="H212" i="14"/>
  <c r="G213" i="14"/>
  <c r="H213" i="14"/>
  <c r="G214" i="14"/>
  <c r="H214" i="14"/>
  <c r="G215" i="14"/>
  <c r="H215" i="14"/>
  <c r="G216" i="14"/>
  <c r="H216" i="14"/>
  <c r="G217" i="14"/>
  <c r="H217" i="14"/>
  <c r="G218" i="14"/>
  <c r="H218" i="14"/>
  <c r="G219" i="14"/>
  <c r="H219" i="14"/>
  <c r="G220" i="14"/>
  <c r="H220" i="14"/>
  <c r="G221" i="14"/>
  <c r="H221" i="14"/>
  <c r="G222" i="14"/>
  <c r="H222" i="14"/>
  <c r="G223" i="14"/>
  <c r="H223" i="14"/>
  <c r="G224" i="14"/>
  <c r="H224" i="14"/>
  <c r="G225" i="14"/>
  <c r="H225" i="14"/>
  <c r="G226" i="14"/>
  <c r="H226" i="14"/>
  <c r="G227" i="14"/>
  <c r="H227" i="14"/>
  <c r="G228" i="14"/>
  <c r="H228" i="14"/>
  <c r="G229" i="14"/>
  <c r="H229" i="14"/>
  <c r="G230" i="14"/>
  <c r="H230" i="14"/>
  <c r="G231" i="14"/>
  <c r="H231" i="14"/>
  <c r="G232" i="14"/>
  <c r="H232" i="14"/>
  <c r="G233" i="14"/>
  <c r="H233" i="14"/>
  <c r="G234" i="14"/>
  <c r="H234" i="14"/>
  <c r="G235" i="14"/>
  <c r="H235" i="14"/>
  <c r="G236" i="14"/>
  <c r="H236" i="14"/>
  <c r="G237" i="14"/>
  <c r="H237" i="14"/>
  <c r="G238" i="14"/>
  <c r="H238" i="14"/>
  <c r="G239" i="14"/>
  <c r="H239" i="14"/>
  <c r="G240" i="14"/>
  <c r="H240" i="14"/>
  <c r="G241" i="14"/>
  <c r="H241" i="14"/>
  <c r="G242" i="14"/>
  <c r="H242" i="14"/>
  <c r="G243" i="14"/>
  <c r="H243" i="14"/>
  <c r="G244" i="14"/>
  <c r="H244" i="14"/>
  <c r="G245" i="14"/>
  <c r="H245" i="14"/>
  <c r="G246" i="14"/>
  <c r="H246" i="14"/>
  <c r="G247" i="14"/>
  <c r="H247" i="14"/>
  <c r="G248" i="14"/>
  <c r="H248" i="14"/>
  <c r="G249" i="14"/>
  <c r="H249" i="14"/>
  <c r="G250" i="14"/>
  <c r="H250" i="14"/>
  <c r="G251" i="14"/>
  <c r="H251" i="14"/>
  <c r="G252" i="14"/>
  <c r="H252" i="14"/>
  <c r="G253" i="14"/>
  <c r="H253" i="14"/>
  <c r="G254" i="14"/>
  <c r="H254" i="14"/>
  <c r="G255" i="14"/>
  <c r="H255" i="14"/>
  <c r="G256" i="14"/>
  <c r="H256" i="14"/>
  <c r="G257" i="14"/>
  <c r="H257" i="14"/>
  <c r="G258" i="14"/>
  <c r="H258" i="14"/>
  <c r="G259" i="14"/>
  <c r="H259" i="14"/>
  <c r="G260" i="14"/>
  <c r="H260" i="14"/>
  <c r="G261" i="14"/>
  <c r="H261" i="14"/>
  <c r="G262" i="14"/>
  <c r="H262" i="14"/>
  <c r="G263" i="14"/>
  <c r="H263" i="14"/>
  <c r="G264" i="14"/>
  <c r="H264" i="14"/>
  <c r="G265" i="14"/>
  <c r="H265" i="14"/>
  <c r="G266" i="14"/>
  <c r="H266" i="14"/>
  <c r="G267" i="14"/>
  <c r="H267" i="14"/>
  <c r="G268" i="14"/>
  <c r="H268" i="14"/>
  <c r="G269" i="14"/>
  <c r="H269" i="14"/>
  <c r="G270" i="14"/>
  <c r="H270" i="14"/>
  <c r="G271" i="14"/>
  <c r="H271" i="14"/>
  <c r="G272" i="14"/>
  <c r="H272" i="14"/>
  <c r="G273" i="14"/>
  <c r="H273" i="14"/>
  <c r="G274" i="14"/>
  <c r="H274" i="14"/>
  <c r="G275" i="14"/>
  <c r="H275" i="14"/>
  <c r="G276" i="14"/>
  <c r="H276" i="14"/>
  <c r="G277" i="14"/>
  <c r="H277" i="14"/>
  <c r="G278" i="14"/>
  <c r="H278" i="14"/>
  <c r="G279" i="14"/>
  <c r="H279" i="14"/>
  <c r="G280" i="14"/>
  <c r="H280" i="14"/>
  <c r="G281" i="14"/>
  <c r="H281" i="14"/>
  <c r="G282" i="14"/>
  <c r="H282" i="14"/>
  <c r="G283" i="14"/>
  <c r="H283" i="14"/>
  <c r="G284" i="14"/>
  <c r="H284" i="14"/>
  <c r="G285" i="14"/>
  <c r="H285" i="14"/>
  <c r="G286" i="14"/>
  <c r="H286" i="14"/>
  <c r="G287" i="14"/>
  <c r="H287" i="14"/>
  <c r="G288" i="14"/>
  <c r="H288" i="14"/>
  <c r="G289" i="14"/>
  <c r="H289" i="14"/>
  <c r="G290" i="14"/>
  <c r="H290" i="14"/>
  <c r="G291" i="14"/>
  <c r="H291" i="14"/>
  <c r="G292" i="14"/>
  <c r="H292" i="14"/>
  <c r="G293" i="14"/>
  <c r="H293" i="14"/>
  <c r="G294" i="14"/>
  <c r="H294" i="14"/>
  <c r="G295" i="14"/>
  <c r="H295" i="14"/>
  <c r="G296" i="14"/>
  <c r="H296" i="14"/>
  <c r="G297" i="14"/>
  <c r="H297" i="14"/>
  <c r="G298" i="14"/>
  <c r="H298" i="14"/>
  <c r="G299" i="14"/>
  <c r="H299" i="14"/>
  <c r="G300" i="14"/>
  <c r="H300" i="14"/>
  <c r="G301" i="14"/>
  <c r="H301" i="14"/>
  <c r="G302" i="14"/>
  <c r="H302" i="14"/>
  <c r="G303" i="14"/>
  <c r="H303" i="14"/>
  <c r="G304" i="14"/>
  <c r="H304" i="14"/>
  <c r="G305" i="14"/>
  <c r="H305" i="14"/>
  <c r="G306" i="14"/>
  <c r="H306" i="14"/>
  <c r="G307" i="14"/>
  <c r="H307" i="14"/>
  <c r="G308" i="14"/>
  <c r="H308" i="14"/>
  <c r="G309" i="14"/>
  <c r="H309" i="14"/>
  <c r="G310" i="14"/>
  <c r="H310" i="14"/>
  <c r="G311" i="14"/>
  <c r="H311" i="14"/>
  <c r="G312" i="14"/>
  <c r="H312" i="14"/>
  <c r="G313" i="14"/>
  <c r="H313" i="14"/>
  <c r="G314" i="14"/>
  <c r="H314" i="14"/>
  <c r="G315" i="14"/>
  <c r="H315" i="14"/>
  <c r="G316" i="14"/>
  <c r="H316" i="14"/>
  <c r="G317" i="14"/>
  <c r="H317" i="14"/>
  <c r="G318" i="14"/>
  <c r="H318" i="14"/>
  <c r="G319" i="14"/>
  <c r="H319" i="14"/>
  <c r="G320" i="14"/>
  <c r="H320" i="14"/>
  <c r="G321" i="14"/>
  <c r="H321" i="14"/>
  <c r="G322" i="14"/>
  <c r="H322" i="14"/>
  <c r="G323" i="14"/>
  <c r="H323" i="14"/>
  <c r="G324" i="14"/>
  <c r="H324" i="14"/>
  <c r="G325" i="14"/>
  <c r="H325" i="14"/>
  <c r="G326" i="14"/>
  <c r="H326" i="14"/>
  <c r="G327" i="14"/>
  <c r="H327" i="14"/>
  <c r="G328" i="14"/>
  <c r="H328" i="14"/>
  <c r="G329" i="14"/>
  <c r="H329" i="14"/>
  <c r="G330" i="14"/>
  <c r="H330" i="14"/>
  <c r="G331" i="14"/>
  <c r="H331" i="14"/>
  <c r="G332" i="14"/>
  <c r="H332" i="14"/>
  <c r="G333" i="14"/>
  <c r="H333" i="14"/>
  <c r="G334" i="14"/>
  <c r="H334" i="14"/>
  <c r="G335" i="14"/>
  <c r="H335" i="14"/>
  <c r="G336" i="14"/>
  <c r="H336" i="14"/>
  <c r="G337" i="14"/>
  <c r="H337" i="14"/>
  <c r="G338" i="14"/>
  <c r="H338" i="14"/>
  <c r="G339" i="14"/>
  <c r="H339" i="14"/>
  <c r="G340" i="14"/>
  <c r="H340" i="14"/>
  <c r="G341" i="14"/>
  <c r="H341" i="14"/>
  <c r="G342" i="14"/>
  <c r="H342" i="14"/>
  <c r="G343" i="14"/>
  <c r="H343" i="14"/>
  <c r="G344" i="14"/>
  <c r="H344" i="14"/>
  <c r="G345" i="14"/>
  <c r="H345" i="14"/>
  <c r="G346" i="14"/>
  <c r="H346" i="14"/>
  <c r="G347" i="14"/>
  <c r="H347" i="14"/>
  <c r="G348" i="14"/>
  <c r="H348" i="14"/>
  <c r="G349" i="14"/>
  <c r="H349" i="14"/>
  <c r="G350" i="14"/>
  <c r="H350" i="14"/>
  <c r="G351" i="14"/>
  <c r="H351" i="14"/>
  <c r="G352" i="14"/>
  <c r="H352" i="14"/>
  <c r="G353" i="14"/>
  <c r="H353" i="14"/>
  <c r="G354" i="14"/>
  <c r="H354" i="14"/>
  <c r="G355" i="14"/>
  <c r="H355" i="14"/>
  <c r="G356" i="14"/>
  <c r="H356" i="14"/>
  <c r="G357" i="14"/>
  <c r="H357" i="14"/>
  <c r="G358" i="14"/>
  <c r="H358" i="14"/>
  <c r="G359" i="14"/>
  <c r="H359" i="14"/>
  <c r="G360" i="14"/>
  <c r="H360" i="14"/>
  <c r="G361" i="14"/>
  <c r="H361" i="14"/>
  <c r="G362" i="14"/>
  <c r="H362" i="14"/>
  <c r="G363" i="14"/>
  <c r="H363" i="14"/>
  <c r="G364" i="14"/>
  <c r="H364" i="14"/>
  <c r="G365" i="14"/>
  <c r="H365" i="14"/>
  <c r="G366" i="14"/>
  <c r="H366" i="14"/>
  <c r="G367" i="14"/>
  <c r="H367" i="14"/>
  <c r="G368" i="14"/>
  <c r="H368" i="14"/>
  <c r="G369" i="14"/>
  <c r="H369" i="14"/>
  <c r="G370" i="14"/>
  <c r="H370" i="14"/>
  <c r="G371" i="14"/>
  <c r="H371" i="14"/>
  <c r="G372" i="14"/>
  <c r="H372" i="14"/>
  <c r="G373" i="14"/>
  <c r="H373" i="14"/>
  <c r="G374" i="14"/>
  <c r="H374" i="14"/>
  <c r="G375" i="14"/>
  <c r="H375" i="14"/>
  <c r="G376" i="14"/>
  <c r="H376" i="14"/>
  <c r="G377" i="14"/>
  <c r="H377" i="14"/>
  <c r="G378" i="14"/>
  <c r="H378" i="14"/>
  <c r="G379" i="14"/>
  <c r="H379" i="14"/>
  <c r="G380" i="14"/>
  <c r="H380" i="14"/>
  <c r="G381" i="14"/>
  <c r="H381" i="14"/>
  <c r="G382" i="14"/>
  <c r="H382" i="14"/>
  <c r="G383" i="14"/>
  <c r="H383" i="14"/>
  <c r="G384" i="14"/>
  <c r="H384" i="14"/>
  <c r="G385" i="14"/>
  <c r="H385" i="14"/>
  <c r="G386" i="14"/>
  <c r="H386" i="14"/>
  <c r="G387" i="14"/>
  <c r="H387" i="14"/>
  <c r="G388" i="14"/>
  <c r="H388" i="14"/>
  <c r="G389" i="14"/>
  <c r="H389" i="14"/>
  <c r="G390" i="14"/>
  <c r="H390" i="14"/>
  <c r="G391" i="14"/>
  <c r="H391" i="14"/>
  <c r="G392" i="14"/>
  <c r="H392" i="14"/>
  <c r="G393" i="14"/>
  <c r="H393" i="14"/>
  <c r="G394" i="14"/>
  <c r="H394" i="14"/>
  <c r="G395" i="14"/>
  <c r="H395" i="14"/>
  <c r="G396" i="14"/>
  <c r="H396" i="14"/>
  <c r="G397" i="14"/>
  <c r="H397" i="14"/>
  <c r="G398" i="14"/>
  <c r="H398" i="14"/>
  <c r="G399" i="14"/>
  <c r="H399" i="14"/>
  <c r="G400" i="14"/>
  <c r="H400" i="14"/>
  <c r="G401" i="14"/>
  <c r="H401" i="14"/>
  <c r="G402" i="14"/>
  <c r="H402" i="14"/>
  <c r="G403" i="14"/>
  <c r="H403" i="14"/>
  <c r="G404" i="14"/>
  <c r="H404" i="14"/>
  <c r="G405" i="14"/>
  <c r="H405" i="14"/>
  <c r="G406" i="14"/>
  <c r="H406" i="14"/>
  <c r="G407" i="14"/>
  <c r="H407" i="14"/>
  <c r="G408" i="14"/>
  <c r="H408" i="14"/>
  <c r="G409" i="14"/>
  <c r="H409" i="14"/>
  <c r="G410" i="14"/>
  <c r="H410" i="14"/>
  <c r="G411" i="14"/>
  <c r="H411" i="14"/>
  <c r="G412" i="14"/>
  <c r="H412" i="14"/>
  <c r="G413" i="14"/>
  <c r="H413" i="14"/>
  <c r="G414" i="14"/>
  <c r="H414" i="14"/>
  <c r="G415" i="14"/>
  <c r="H415" i="14"/>
  <c r="G416" i="14"/>
  <c r="H416" i="14"/>
  <c r="G417" i="14"/>
  <c r="H417" i="14"/>
  <c r="G418" i="14"/>
  <c r="H418" i="14"/>
  <c r="G419" i="14"/>
  <c r="H419" i="14"/>
  <c r="G420" i="14"/>
  <c r="H420" i="14"/>
  <c r="G421" i="14"/>
  <c r="H421" i="14"/>
  <c r="G422" i="14"/>
  <c r="H422" i="14"/>
  <c r="G423" i="14"/>
  <c r="H423" i="14"/>
  <c r="G424" i="14"/>
  <c r="H424" i="14"/>
  <c r="G425" i="14"/>
  <c r="H425" i="14"/>
  <c r="G426" i="14"/>
  <c r="H426" i="14"/>
  <c r="G427" i="14"/>
  <c r="H427" i="14"/>
  <c r="G428" i="14"/>
  <c r="H428" i="14"/>
  <c r="G429" i="14"/>
  <c r="H429" i="14"/>
  <c r="G430" i="14"/>
  <c r="H430" i="14"/>
  <c r="G431" i="14"/>
  <c r="H431" i="14"/>
  <c r="G432" i="14"/>
  <c r="H432" i="14"/>
  <c r="G433" i="14"/>
  <c r="H433" i="14"/>
  <c r="G434" i="14"/>
  <c r="H434" i="14"/>
  <c r="G435" i="14"/>
  <c r="H435" i="14"/>
  <c r="G436" i="14"/>
  <c r="H436" i="14"/>
  <c r="G437" i="14"/>
  <c r="H437" i="14"/>
  <c r="G438" i="14"/>
  <c r="H438" i="14"/>
  <c r="G439" i="14"/>
  <c r="H439" i="14"/>
  <c r="G440" i="14"/>
  <c r="H440" i="14"/>
  <c r="G441" i="14"/>
  <c r="H441" i="14"/>
  <c r="G442" i="14"/>
  <c r="H442" i="14"/>
  <c r="G443" i="14"/>
  <c r="H443" i="14"/>
  <c r="G444" i="14"/>
  <c r="H444" i="14"/>
  <c r="G445" i="14"/>
  <c r="H445" i="14"/>
  <c r="G446" i="14"/>
  <c r="H446" i="14"/>
  <c r="G447" i="14"/>
  <c r="H447" i="14"/>
  <c r="G448" i="14"/>
  <c r="H448" i="14"/>
  <c r="G449" i="14"/>
  <c r="H449" i="14"/>
  <c r="G450" i="14"/>
  <c r="H450" i="14"/>
  <c r="G451" i="14"/>
  <c r="H451" i="14"/>
  <c r="G452" i="14"/>
  <c r="H452" i="14"/>
  <c r="G453" i="14"/>
  <c r="H453" i="14"/>
  <c r="G454" i="14"/>
  <c r="H454" i="14"/>
  <c r="G455" i="14"/>
  <c r="H455" i="14"/>
  <c r="G456" i="14"/>
  <c r="H456" i="14"/>
  <c r="G457" i="14"/>
  <c r="H457" i="14"/>
  <c r="G458" i="14"/>
  <c r="H458" i="14"/>
  <c r="G459" i="14"/>
  <c r="H459" i="14"/>
  <c r="G460" i="14"/>
  <c r="H460" i="14"/>
  <c r="G461" i="14"/>
  <c r="H461" i="14"/>
  <c r="G462" i="14"/>
  <c r="H462" i="14"/>
  <c r="G463" i="14"/>
  <c r="H463" i="14"/>
  <c r="G464" i="14"/>
  <c r="H464" i="14"/>
  <c r="G465" i="14"/>
  <c r="H465" i="14"/>
  <c r="G466" i="14"/>
  <c r="H466" i="14"/>
  <c r="G467" i="14"/>
  <c r="H467" i="14"/>
  <c r="G468" i="14"/>
  <c r="H468" i="14"/>
  <c r="G469" i="14"/>
  <c r="H469" i="14"/>
  <c r="G470" i="14"/>
  <c r="H470" i="14"/>
  <c r="G471" i="14"/>
  <c r="H471" i="14"/>
  <c r="G472" i="14"/>
  <c r="H472" i="14"/>
  <c r="G473" i="14"/>
  <c r="H473" i="14"/>
  <c r="G474" i="14"/>
  <c r="H474" i="14"/>
  <c r="G475" i="14"/>
  <c r="H475" i="14"/>
  <c r="G476" i="14"/>
  <c r="H476" i="14"/>
  <c r="G477" i="14"/>
  <c r="H477" i="14"/>
  <c r="G478" i="14"/>
  <c r="H478" i="14"/>
  <c r="G479" i="14"/>
  <c r="H479" i="14"/>
  <c r="G480" i="14"/>
  <c r="H480" i="14"/>
  <c r="G481" i="14"/>
  <c r="H481" i="14"/>
  <c r="G482" i="14"/>
  <c r="H482" i="14"/>
  <c r="G483" i="14"/>
  <c r="H483" i="14"/>
  <c r="G484" i="14"/>
  <c r="H484" i="14"/>
  <c r="G485" i="14"/>
  <c r="H485" i="14"/>
  <c r="G486" i="14"/>
  <c r="H486" i="14"/>
  <c r="G487" i="14"/>
  <c r="H487" i="14"/>
  <c r="G488" i="14"/>
  <c r="H488" i="14"/>
  <c r="G489" i="14"/>
  <c r="H489" i="14"/>
  <c r="G490" i="14"/>
  <c r="H490" i="14"/>
  <c r="G491" i="14"/>
  <c r="H491" i="14"/>
  <c r="G492" i="14"/>
  <c r="H492" i="14"/>
  <c r="G493" i="14"/>
  <c r="H493" i="14"/>
  <c r="G494" i="14"/>
  <c r="H494" i="14"/>
  <c r="G495" i="14"/>
  <c r="H495" i="14"/>
  <c r="G496" i="14"/>
  <c r="H496" i="14"/>
  <c r="G497" i="14"/>
  <c r="H497" i="14"/>
  <c r="G498" i="14"/>
  <c r="H498" i="14"/>
  <c r="G499" i="14"/>
  <c r="H499" i="14"/>
  <c r="G500" i="14"/>
  <c r="H500" i="14"/>
  <c r="G501" i="14"/>
  <c r="H501" i="14"/>
  <c r="G502" i="14"/>
  <c r="H502" i="14"/>
  <c r="G503" i="14"/>
  <c r="H503" i="14"/>
  <c r="G504" i="14"/>
  <c r="H504" i="14"/>
  <c r="G505" i="14"/>
  <c r="H505" i="14"/>
  <c r="G506" i="14"/>
  <c r="H506" i="14"/>
  <c r="G507" i="14"/>
  <c r="H507" i="14"/>
  <c r="G508" i="14"/>
  <c r="H508" i="14"/>
  <c r="G509" i="14"/>
  <c r="H509" i="14"/>
  <c r="G510" i="14"/>
  <c r="H510" i="14"/>
  <c r="G511" i="14"/>
  <c r="H511" i="14"/>
  <c r="G512" i="14"/>
  <c r="H512" i="14"/>
  <c r="G513" i="14"/>
  <c r="H513" i="14"/>
  <c r="G514" i="14"/>
  <c r="H514" i="14"/>
  <c r="G515" i="14"/>
  <c r="H515" i="14"/>
  <c r="G516" i="14"/>
  <c r="H516" i="14"/>
  <c r="G517" i="14"/>
  <c r="H517" i="14"/>
  <c r="G518" i="14"/>
  <c r="H518" i="14"/>
  <c r="G519" i="14"/>
  <c r="H519" i="14"/>
  <c r="G520" i="14"/>
  <c r="H520" i="14"/>
  <c r="G521" i="14"/>
  <c r="H521" i="14"/>
  <c r="G522" i="14"/>
  <c r="H522" i="14"/>
  <c r="G523" i="14"/>
  <c r="H523" i="14"/>
  <c r="G524" i="14"/>
  <c r="H524" i="14"/>
  <c r="G525" i="14"/>
  <c r="H525" i="14"/>
  <c r="G526" i="14"/>
  <c r="H526" i="14"/>
  <c r="G527" i="14"/>
  <c r="H527" i="14"/>
  <c r="G528" i="14"/>
  <c r="H528" i="14"/>
  <c r="G529" i="14"/>
  <c r="H529" i="14"/>
  <c r="G530" i="14"/>
  <c r="H530" i="14"/>
  <c r="G531" i="14"/>
  <c r="H531" i="14"/>
  <c r="G532" i="14"/>
  <c r="H532" i="14"/>
  <c r="G533" i="14"/>
  <c r="H533" i="14"/>
  <c r="G534" i="14"/>
  <c r="H534" i="14"/>
  <c r="G535" i="14"/>
  <c r="H535" i="14"/>
  <c r="G536" i="14"/>
  <c r="H536" i="14"/>
  <c r="G537" i="14"/>
  <c r="H537" i="14"/>
  <c r="G538" i="14"/>
  <c r="H538" i="14"/>
  <c r="G539" i="14"/>
  <c r="H539" i="14"/>
  <c r="G540" i="14"/>
  <c r="H540" i="14"/>
  <c r="G541" i="14"/>
  <c r="H541" i="14"/>
  <c r="G542" i="14"/>
  <c r="H542" i="14"/>
  <c r="J542" i="4"/>
  <c r="J541" i="4"/>
  <c r="J540" i="4"/>
  <c r="J539" i="4"/>
  <c r="J538" i="4"/>
  <c r="J537" i="4"/>
  <c r="J536" i="4"/>
  <c r="J535" i="4"/>
  <c r="J534" i="4"/>
  <c r="J533" i="4"/>
  <c r="J532" i="4"/>
  <c r="J531" i="4"/>
  <c r="J530" i="4"/>
  <c r="J529" i="4"/>
  <c r="J528" i="4"/>
  <c r="J527" i="4"/>
  <c r="J526" i="4"/>
  <c r="J525" i="4"/>
  <c r="J524" i="4"/>
  <c r="J523" i="4"/>
  <c r="J522" i="4"/>
  <c r="J521" i="4"/>
  <c r="J520" i="4"/>
  <c r="J519" i="4"/>
  <c r="J518" i="4"/>
  <c r="J517" i="4"/>
  <c r="J516" i="4"/>
  <c r="J515" i="4"/>
  <c r="J514" i="4"/>
  <c r="J513" i="4"/>
  <c r="J512" i="4"/>
  <c r="J511" i="4"/>
  <c r="J510" i="4"/>
  <c r="J509" i="4"/>
  <c r="J508" i="4"/>
  <c r="J507" i="4"/>
  <c r="J506" i="4"/>
  <c r="J505" i="4"/>
  <c r="J504" i="4"/>
  <c r="J503" i="4"/>
  <c r="J502" i="4"/>
  <c r="J501" i="4"/>
  <c r="J500" i="4"/>
  <c r="J499" i="4"/>
  <c r="J498" i="4"/>
  <c r="J497" i="4"/>
  <c r="J496" i="4"/>
  <c r="J495" i="4"/>
  <c r="J494" i="4"/>
  <c r="J493" i="4"/>
  <c r="J492" i="4"/>
  <c r="J491" i="4"/>
  <c r="J490" i="4"/>
  <c r="J489" i="4"/>
  <c r="J488" i="4"/>
  <c r="J487" i="4"/>
  <c r="J486" i="4"/>
  <c r="J485" i="4"/>
  <c r="J484" i="4"/>
  <c r="J483" i="4"/>
  <c r="J482" i="4"/>
  <c r="J481" i="4"/>
  <c r="J480" i="4"/>
  <c r="J479" i="4"/>
  <c r="J478" i="4"/>
  <c r="J477" i="4"/>
  <c r="J476" i="4"/>
  <c r="J475" i="4"/>
  <c r="J474" i="4"/>
  <c r="J473" i="4"/>
  <c r="J472" i="4"/>
  <c r="J471" i="4"/>
  <c r="J470" i="4"/>
  <c r="J469" i="4"/>
  <c r="J468" i="4"/>
  <c r="J467" i="4"/>
  <c r="J466" i="4"/>
  <c r="J465" i="4"/>
  <c r="J464" i="4"/>
  <c r="J463" i="4"/>
  <c r="J462" i="4"/>
  <c r="J461" i="4"/>
  <c r="J460" i="4"/>
  <c r="J459" i="4"/>
  <c r="J458" i="4"/>
  <c r="J457" i="4"/>
  <c r="J456" i="4"/>
  <c r="J455" i="4"/>
  <c r="J454" i="4"/>
  <c r="J453" i="4"/>
  <c r="J452" i="4"/>
  <c r="J451" i="4"/>
  <c r="J450" i="4"/>
  <c r="J449" i="4"/>
  <c r="J448" i="4"/>
  <c r="J447" i="4"/>
  <c r="J446" i="4"/>
  <c r="J445" i="4"/>
  <c r="J444" i="4"/>
  <c r="J443" i="4"/>
  <c r="J442" i="4"/>
  <c r="J441" i="4"/>
  <c r="J440" i="4"/>
  <c r="J439" i="4"/>
  <c r="J438" i="4"/>
  <c r="J437" i="4"/>
  <c r="J436" i="4"/>
  <c r="J435" i="4"/>
  <c r="J434" i="4"/>
  <c r="J433" i="4"/>
  <c r="J432" i="4"/>
  <c r="J431" i="4"/>
  <c r="J430" i="4"/>
  <c r="J429" i="4"/>
  <c r="J428" i="4"/>
  <c r="J427" i="4"/>
  <c r="J426" i="4"/>
  <c r="J425" i="4"/>
  <c r="J424" i="4"/>
  <c r="J423" i="4"/>
  <c r="J422" i="4"/>
  <c r="J421" i="4"/>
  <c r="J420" i="4"/>
  <c r="J419" i="4"/>
  <c r="J418" i="4"/>
  <c r="J417" i="4"/>
  <c r="J416" i="4"/>
  <c r="J415" i="4"/>
  <c r="J414" i="4"/>
  <c r="J413" i="4"/>
  <c r="J412" i="4"/>
  <c r="J411" i="4"/>
  <c r="J410" i="4"/>
  <c r="J409" i="4"/>
  <c r="J408" i="4"/>
  <c r="J407" i="4"/>
  <c r="J406" i="4"/>
  <c r="J405" i="4"/>
  <c r="J404" i="4"/>
  <c r="J403" i="4"/>
  <c r="J402" i="4"/>
  <c r="J401" i="4"/>
  <c r="J400" i="4"/>
  <c r="J399" i="4"/>
  <c r="J398" i="4"/>
  <c r="J397" i="4"/>
  <c r="J396" i="4"/>
  <c r="J395" i="4"/>
  <c r="J394" i="4"/>
  <c r="J393" i="4"/>
  <c r="J392" i="4"/>
  <c r="J391" i="4"/>
  <c r="J390" i="4"/>
  <c r="J389" i="4"/>
  <c r="J388" i="4"/>
  <c r="J387" i="4"/>
  <c r="J386" i="4"/>
  <c r="J385" i="4"/>
  <c r="J384" i="4"/>
  <c r="J383" i="4"/>
  <c r="J382" i="4"/>
  <c r="J381" i="4"/>
  <c r="J380" i="4"/>
  <c r="J379" i="4"/>
  <c r="J378" i="4"/>
  <c r="J377" i="4"/>
  <c r="J376" i="4"/>
  <c r="J375" i="4"/>
  <c r="J374" i="4"/>
  <c r="J373" i="4"/>
  <c r="J372" i="4"/>
  <c r="J371" i="4"/>
  <c r="J370" i="4"/>
  <c r="J369" i="4"/>
  <c r="J368" i="4"/>
  <c r="J367" i="4"/>
  <c r="J366" i="4"/>
  <c r="J365" i="4"/>
  <c r="J364" i="4"/>
  <c r="J363" i="4"/>
  <c r="J362" i="4"/>
  <c r="J361" i="4"/>
  <c r="J360" i="4"/>
  <c r="J359" i="4"/>
  <c r="J358" i="4"/>
  <c r="J357" i="4"/>
  <c r="J356" i="4"/>
  <c r="J355" i="4"/>
  <c r="J354" i="4"/>
  <c r="J353" i="4"/>
  <c r="J352" i="4"/>
  <c r="J351" i="4"/>
  <c r="J350" i="4"/>
  <c r="J349" i="4"/>
  <c r="J348" i="4"/>
  <c r="J347" i="4"/>
  <c r="J346" i="4"/>
  <c r="J345" i="4"/>
  <c r="J344" i="4"/>
  <c r="J343" i="4"/>
  <c r="J342" i="4"/>
  <c r="J341" i="4"/>
  <c r="J340" i="4"/>
  <c r="J339" i="4"/>
  <c r="J338" i="4"/>
  <c r="J337" i="4"/>
  <c r="J336" i="4"/>
  <c r="J335" i="4"/>
  <c r="J334" i="4"/>
  <c r="J333" i="4"/>
  <c r="J332" i="4"/>
  <c r="J331" i="4"/>
  <c r="J330" i="4"/>
  <c r="J329" i="4"/>
  <c r="J328" i="4"/>
  <c r="J327" i="4"/>
  <c r="J326" i="4"/>
  <c r="J325" i="4"/>
  <c r="J324" i="4"/>
  <c r="J323" i="4"/>
  <c r="J322" i="4"/>
  <c r="J321" i="4"/>
  <c r="J320" i="4"/>
  <c r="J319" i="4"/>
  <c r="J318" i="4"/>
  <c r="J317" i="4"/>
  <c r="J316" i="4"/>
  <c r="J315" i="4"/>
  <c r="J314" i="4"/>
  <c r="J313" i="4"/>
  <c r="J312" i="4"/>
  <c r="J311" i="4"/>
  <c r="J310" i="4"/>
  <c r="J309" i="4"/>
  <c r="J308" i="4"/>
  <c r="J307" i="4"/>
  <c r="J306" i="4"/>
  <c r="J305" i="4"/>
  <c r="J304" i="4"/>
  <c r="J303" i="4"/>
  <c r="J302" i="4"/>
  <c r="J301" i="4"/>
  <c r="J300" i="4"/>
  <c r="J299" i="4"/>
  <c r="J298" i="4"/>
  <c r="J297" i="4"/>
  <c r="J296" i="4"/>
  <c r="J295" i="4"/>
  <c r="J294" i="4"/>
  <c r="J293" i="4"/>
  <c r="J292" i="4"/>
  <c r="J291" i="4"/>
  <c r="J290" i="4"/>
  <c r="J289" i="4"/>
  <c r="J288" i="4"/>
  <c r="J287" i="4"/>
  <c r="J286" i="4"/>
  <c r="J285" i="4"/>
  <c r="J284" i="4"/>
  <c r="J283" i="4"/>
  <c r="J282" i="4"/>
  <c r="J281" i="4"/>
  <c r="J280" i="4"/>
  <c r="J279" i="4"/>
  <c r="J278" i="4"/>
  <c r="J277" i="4"/>
  <c r="J276" i="4"/>
  <c r="J275" i="4"/>
  <c r="J274" i="4"/>
  <c r="J273" i="4"/>
  <c r="J272" i="4"/>
  <c r="J271" i="4"/>
  <c r="J270" i="4"/>
  <c r="J269" i="4"/>
  <c r="J268" i="4"/>
  <c r="J267" i="4"/>
  <c r="J266" i="4"/>
  <c r="J265" i="4"/>
  <c r="J264" i="4"/>
  <c r="J263" i="4"/>
  <c r="J262" i="4"/>
  <c r="J261" i="4"/>
  <c r="J260" i="4"/>
  <c r="J259" i="4"/>
  <c r="J258" i="4"/>
  <c r="J257" i="4"/>
  <c r="J256" i="4"/>
  <c r="J255" i="4"/>
  <c r="J254" i="4"/>
  <c r="J253" i="4"/>
  <c r="J252" i="4"/>
  <c r="J251" i="4"/>
  <c r="J250" i="4"/>
  <c r="J249" i="4"/>
  <c r="J248" i="4"/>
  <c r="J247" i="4"/>
  <c r="J246" i="4"/>
  <c r="J245" i="4"/>
  <c r="J244" i="4"/>
  <c r="J243" i="4"/>
  <c r="J242" i="4"/>
  <c r="J241" i="4"/>
  <c r="J240" i="4"/>
  <c r="J239" i="4"/>
  <c r="J238" i="4"/>
  <c r="J237" i="4"/>
  <c r="J236" i="4"/>
  <c r="J235" i="4"/>
  <c r="J234" i="4"/>
  <c r="J233" i="4"/>
  <c r="J232" i="4"/>
  <c r="J231" i="4"/>
  <c r="J230" i="4"/>
  <c r="J229" i="4"/>
  <c r="J228" i="4"/>
  <c r="J227" i="4"/>
  <c r="J226" i="4"/>
  <c r="J225" i="4"/>
  <c r="J224" i="4"/>
  <c r="J223" i="4"/>
  <c r="J222" i="4"/>
  <c r="J221" i="4"/>
  <c r="J220" i="4"/>
  <c r="J219" i="4"/>
  <c r="J218" i="4"/>
  <c r="J217" i="4"/>
  <c r="J216" i="4"/>
  <c r="J215" i="4"/>
  <c r="J214" i="4"/>
  <c r="J213" i="4"/>
  <c r="J212" i="4"/>
  <c r="J211" i="4"/>
  <c r="J210" i="4"/>
  <c r="J209" i="4"/>
  <c r="J208" i="4"/>
  <c r="J207" i="4"/>
  <c r="J206" i="4"/>
  <c r="J205" i="4"/>
  <c r="J204" i="4"/>
  <c r="J203" i="4"/>
  <c r="J202" i="4"/>
  <c r="J201" i="4"/>
  <c r="J200" i="4"/>
  <c r="J199" i="4"/>
  <c r="J198" i="4"/>
  <c r="J197" i="4"/>
  <c r="J196" i="4"/>
  <c r="J195" i="4"/>
  <c r="J194" i="4"/>
  <c r="J193" i="4"/>
  <c r="J192" i="4"/>
  <c r="J191" i="4"/>
  <c r="J190" i="4"/>
  <c r="J189" i="4"/>
  <c r="J188" i="4"/>
  <c r="J187" i="4"/>
  <c r="J186" i="4"/>
  <c r="J185" i="4"/>
  <c r="J184" i="4"/>
  <c r="J183" i="4"/>
  <c r="J182" i="4"/>
  <c r="J181" i="4"/>
  <c r="J180" i="4"/>
  <c r="J179" i="4"/>
  <c r="J178" i="4"/>
  <c r="J177" i="4"/>
  <c r="J176" i="4"/>
  <c r="J175" i="4"/>
  <c r="J174" i="4"/>
  <c r="J173" i="4"/>
  <c r="J172" i="4"/>
  <c r="J171" i="4"/>
  <c r="J170" i="4"/>
  <c r="J169" i="4"/>
  <c r="J168" i="4"/>
  <c r="J167" i="4"/>
  <c r="J166" i="4"/>
  <c r="J165" i="4"/>
  <c r="J164" i="4"/>
  <c r="J163" i="4"/>
  <c r="J162" i="4"/>
  <c r="J161" i="4"/>
  <c r="J160" i="4"/>
  <c r="J159" i="4"/>
  <c r="J158" i="4"/>
  <c r="J157" i="4"/>
  <c r="J156" i="4"/>
  <c r="J155" i="4"/>
  <c r="J154" i="4"/>
  <c r="J153" i="4"/>
  <c r="J152" i="4"/>
  <c r="J151" i="4"/>
  <c r="J150" i="4"/>
  <c r="J149" i="4"/>
  <c r="J148" i="4"/>
  <c r="J147" i="4"/>
  <c r="J146" i="4"/>
  <c r="J145" i="4"/>
  <c r="J144" i="4"/>
  <c r="J143" i="4"/>
  <c r="J142" i="4"/>
  <c r="J141" i="4"/>
  <c r="J140" i="4"/>
  <c r="J139" i="4"/>
  <c r="J138" i="4"/>
  <c r="J137" i="4"/>
  <c r="J136" i="4"/>
  <c r="J135" i="4"/>
  <c r="J134" i="4"/>
  <c r="J133" i="4"/>
  <c r="J132" i="4"/>
  <c r="J131" i="4"/>
  <c r="J130" i="4"/>
  <c r="J129" i="4"/>
  <c r="J128" i="4"/>
  <c r="J127" i="4"/>
  <c r="J126" i="4"/>
  <c r="J125" i="4"/>
  <c r="J124" i="4"/>
  <c r="J123" i="4"/>
  <c r="J122" i="4"/>
  <c r="J121" i="4"/>
  <c r="J120" i="4"/>
  <c r="J119" i="4"/>
  <c r="J118" i="4"/>
  <c r="J117" i="4"/>
  <c r="J116" i="4"/>
  <c r="J115" i="4"/>
  <c r="J114" i="4"/>
  <c r="J113" i="4"/>
  <c r="J112" i="4"/>
  <c r="J111" i="4"/>
  <c r="J110" i="4"/>
  <c r="J109" i="4"/>
  <c r="J108" i="4"/>
  <c r="J107" i="4"/>
  <c r="J106" i="4"/>
  <c r="J105" i="4"/>
  <c r="J104" i="4"/>
  <c r="J103" i="4"/>
  <c r="J102" i="4"/>
  <c r="J101" i="4"/>
  <c r="J100"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alcChain>
</file>

<file path=xl/sharedStrings.xml><?xml version="1.0" encoding="utf-8"?>
<sst xmlns="http://schemas.openxmlformats.org/spreadsheetml/2006/main" count="5923" uniqueCount="69">
  <si>
    <t>user_id</t>
  </si>
  <si>
    <t>txn_id</t>
  </si>
  <si>
    <t>type_of_transaction</t>
  </si>
  <si>
    <t>date_of_transaction</t>
  </si>
  <si>
    <t>status</t>
  </si>
  <si>
    <t>amount</t>
  </si>
  <si>
    <t>activation_date</t>
  </si>
  <si>
    <t>age</t>
  </si>
  <si>
    <t>name</t>
  </si>
  <si>
    <t>Credit</t>
  </si>
  <si>
    <t>Completed</t>
  </si>
  <si>
    <t>Mia</t>
  </si>
  <si>
    <t>Failed</t>
  </si>
  <si>
    <t>Xander</t>
  </si>
  <si>
    <t>Debit to merchant account</t>
  </si>
  <si>
    <t>Debit to personal account</t>
  </si>
  <si>
    <t>Karen</t>
  </si>
  <si>
    <t>Zack</t>
  </si>
  <si>
    <t>Card transaction</t>
  </si>
  <si>
    <t>Diana</t>
  </si>
  <si>
    <t>Hannah</t>
  </si>
  <si>
    <t>George</t>
  </si>
  <si>
    <t>Rachel</t>
  </si>
  <si>
    <t>Olivia</t>
  </si>
  <si>
    <t>Ethan</t>
  </si>
  <si>
    <t>Nathan</t>
  </si>
  <si>
    <t>Fiona</t>
  </si>
  <si>
    <t>Ian</t>
  </si>
  <si>
    <t>Charlie</t>
  </si>
  <si>
    <t>Bob</t>
  </si>
  <si>
    <t>Uma</t>
  </si>
  <si>
    <t>Alice</t>
  </si>
  <si>
    <t>Yara</t>
  </si>
  <si>
    <t>Paul</t>
  </si>
  <si>
    <t>Julia</t>
  </si>
  <si>
    <t>Wendy</t>
  </si>
  <si>
    <t>Victor</t>
  </si>
  <si>
    <t>Steve</t>
  </si>
  <si>
    <t>Quinn</t>
  </si>
  <si>
    <t>Tina</t>
  </si>
  <si>
    <t>Row Labels</t>
  </si>
  <si>
    <t>Grand Total</t>
  </si>
  <si>
    <t>Column Labels</t>
  </si>
  <si>
    <t>Sum of amount</t>
  </si>
  <si>
    <t>(All)</t>
  </si>
  <si>
    <t>Average of amount</t>
  </si>
  <si>
    <t>Retention_status</t>
  </si>
  <si>
    <t>Column1</t>
  </si>
  <si>
    <t>Retained</t>
  </si>
  <si>
    <t>Not_Retained</t>
  </si>
  <si>
    <t>Count of user_id</t>
  </si>
  <si>
    <t>Count of txn_id</t>
  </si>
  <si>
    <t>Retained_status</t>
  </si>
  <si>
    <t>transaction_month</t>
  </si>
  <si>
    <t>average_transaction_per_user</t>
  </si>
  <si>
    <t>total_transactions</t>
  </si>
  <si>
    <t>total_amount</t>
  </si>
  <si>
    <t>avg_amount</t>
  </si>
  <si>
    <t>Non Retained</t>
  </si>
  <si>
    <t>avg_age</t>
  </si>
  <si>
    <t>retention_status</t>
  </si>
  <si>
    <t>2023-11</t>
  </si>
  <si>
    <t>2023-10</t>
  </si>
  <si>
    <t>2023-09</t>
  </si>
  <si>
    <t>UserID</t>
  </si>
  <si>
    <t>Count_of_transaction_month</t>
  </si>
  <si>
    <t>Sum of percentage_of_total</t>
  </si>
  <si>
    <t>percentage_of_total</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</si>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</sst>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4" borderId="10" xfId="0" applyFill="1" applyBorder="1"/>
    <xf numFmtId="0" fontId="0" fillId="0" borderId="10" xfId="0" applyBorder="1"/>
    <xf numFmtId="0" fontId="13" fillId="33" borderId="11" xfId="0" applyFont="1" applyFill="1" applyBorder="1"/>
    <xf numFmtId="0" fontId="0" fillId="34" borderId="12" xfId="0" applyFill="1" applyBorder="1"/>
    <xf numFmtId="0" fontId="16" fillId="34" borderId="12"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0" formatCode="General"/>
    </dxf>
    <dxf>
      <numFmt numFmtId="19" formatCode="dd/mm/yyyy"/>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19" formatCode="dd/mm/yyyy"/>
    </dxf>
    <dxf>
      <numFmt numFmtId="19" formatCode="dd/mm/yyyy"/>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[UserTransaction_Insights_Dashboard.xlsx]checkChartprep!PivotTable5</c:name>
    <c:fmtId val="15"/>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checkChartprep!$B$3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B6B-4FED-9E93-F740BE86837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B6B-4FED-9E93-F740BE86837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B6B-4FED-9E93-F740BE86837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B6B-4FED-9E93-F740BE86837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checkChartprep!$A$4:$A$7</c:f>
              <c:strCache>
                <c:ptCount val="4"/>
                <c:pt idx="0">
                  <c:v>Card transaction</c:v>
                </c:pt>
                <c:pt idx="1">
                  <c:v>Credit</c:v>
                </c:pt>
                <c:pt idx="2">
                  <c:v>Debit to merchant account</c:v>
                </c:pt>
                <c:pt idx="3">
                  <c:v>Debit to personal account</c:v>
                </c:pt>
              </c:strCache>
            </c:strRef>
          </c:cat>
          <c:val>
            <c:numRef>
              <c:f>checkChartprep!$B$4:$B$7</c:f>
              <c:numCache>
                <c:formatCode>General</c:formatCode>
                <c:ptCount val="4"/>
                <c:pt idx="0">
                  <c:v>153965.58000000002</c:v>
                </c:pt>
                <c:pt idx="1">
                  <c:v>167615.82999999999</c:v>
                </c:pt>
                <c:pt idx="2">
                  <c:v>140808.57999999996</c:v>
                </c:pt>
                <c:pt idx="3">
                  <c:v>171463.84999999995</c:v>
                </c:pt>
              </c:numCache>
            </c:numRef>
          </c:val>
          <c:extLst>
            <c:ext xmlns:c16="http://schemas.microsoft.com/office/drawing/2014/chart" uri="{C3380CC4-5D6E-409C-BE32-E72D297353CC}">
              <c16:uniqueId val="{00000008-0B6B-4FED-9E93-F740BE86837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l"/>
      <c:layout>
        <c:manualLayout>
          <c:xMode val="edge"/>
          <c:yMode val="edge"/>
          <c:x val="1.9801980198019802E-2"/>
          <c:y val="0.20948203939566382"/>
          <c:w val="0.27373560978145056"/>
          <c:h val="0.6528480096805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[UserTransaction_Insights_Dashboard.xlsx]checkChartprep!PivotTable5</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 of Transaction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58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tint val="58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checkChartprep!$B$3</c:f>
              <c:strCache>
                <c:ptCount val="1"/>
                <c:pt idx="0">
                  <c:v>Total</c:v>
                </c:pt>
              </c:strCache>
            </c:strRef>
          </c:tx>
          <c:dPt>
            <c:idx val="0"/>
            <c:bubble3D val="0"/>
            <c:spPr>
              <a:solidFill>
                <a:schemeClr val="accent1">
                  <a:shade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D20-4A75-92F7-F015FFAFC670}"/>
              </c:ext>
            </c:extLst>
          </c:dPt>
          <c:dPt>
            <c:idx val="1"/>
            <c:bubble3D val="0"/>
            <c:spPr>
              <a:solidFill>
                <a:schemeClr val="accent1">
                  <a:shade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D20-4A75-92F7-F015FFAFC670}"/>
              </c:ext>
            </c:extLst>
          </c:dPt>
          <c:dPt>
            <c:idx val="2"/>
            <c:bubble3D val="0"/>
            <c:spPr>
              <a:solidFill>
                <a:schemeClr val="accent1">
                  <a:tint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D20-4A75-92F7-F015FFAFC670}"/>
              </c:ext>
            </c:extLst>
          </c:dPt>
          <c:dPt>
            <c:idx val="3"/>
            <c:bubble3D val="0"/>
            <c:spPr>
              <a:solidFill>
                <a:schemeClr val="accent1">
                  <a:tint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D20-4A75-92F7-F015FFAFC67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checkChartprep!$A$4:$A$7</c:f>
              <c:strCache>
                <c:ptCount val="4"/>
                <c:pt idx="0">
                  <c:v>Card transaction</c:v>
                </c:pt>
                <c:pt idx="1">
                  <c:v>Credit</c:v>
                </c:pt>
                <c:pt idx="2">
                  <c:v>Debit to merchant account</c:v>
                </c:pt>
                <c:pt idx="3">
                  <c:v>Debit to personal account</c:v>
                </c:pt>
              </c:strCache>
            </c:strRef>
          </c:cat>
          <c:val>
            <c:numRef>
              <c:f>checkChartprep!$B$4:$B$7</c:f>
              <c:numCache>
                <c:formatCode>General</c:formatCode>
                <c:ptCount val="4"/>
                <c:pt idx="0">
                  <c:v>153965.58000000002</c:v>
                </c:pt>
                <c:pt idx="1">
                  <c:v>167615.82999999999</c:v>
                </c:pt>
                <c:pt idx="2">
                  <c:v>140808.57999999996</c:v>
                </c:pt>
                <c:pt idx="3">
                  <c:v>171463.84999999995</c:v>
                </c:pt>
              </c:numCache>
            </c:numRef>
          </c:val>
          <c:extLst>
            <c:ext xmlns:c16="http://schemas.microsoft.com/office/drawing/2014/chart" uri="{C3380CC4-5D6E-409C-BE32-E72D297353CC}">
              <c16:uniqueId val="{00000000-67DE-43CB-94D0-E42D9D86407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[UserTransaction_Insights_Dashboard.xlsx]active_users_transaction_type!PivotTable18</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active_users_transaction_type!$G$12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9D-4A4E-98CE-204DDC2A6B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9D-4A4E-98CE-204DDC2A6B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9D-4A4E-98CE-204DDC2A6B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9D-4A4E-98CE-204DDC2A6B09}"/>
              </c:ext>
            </c:extLst>
          </c:dPt>
          <c:cat>
            <c:strRef>
              <c:f>active_users_transaction_type!$F$13:$F$17</c:f>
              <c:strCache>
                <c:ptCount val="4"/>
                <c:pt idx="0">
                  <c:v>Card transaction</c:v>
                </c:pt>
                <c:pt idx="1">
                  <c:v>Credit</c:v>
                </c:pt>
                <c:pt idx="2">
                  <c:v>Debit to merchant account</c:v>
                </c:pt>
                <c:pt idx="3">
                  <c:v>Debit to personal account</c:v>
                </c:pt>
              </c:strCache>
            </c:strRef>
          </c:cat>
          <c:val>
            <c:numRef>
              <c:f>active_users_transaction_type!$G$13:$G$17</c:f>
              <c:numCache>
                <c:formatCode>General</c:formatCode>
                <c:ptCount val="4"/>
                <c:pt idx="0">
                  <c:v>24.59</c:v>
                </c:pt>
                <c:pt idx="1">
                  <c:v>28.28</c:v>
                </c:pt>
                <c:pt idx="2">
                  <c:v>19.670000000000002</c:v>
                </c:pt>
                <c:pt idx="3">
                  <c:v>27.46</c:v>
                </c:pt>
              </c:numCache>
            </c:numRef>
          </c:val>
          <c:extLst>
            <c:ext xmlns:c16="http://schemas.microsoft.com/office/drawing/2014/chart" uri="{C3380CC4-5D6E-409C-BE32-E72D297353CC}">
              <c16:uniqueId val="{00000008-A69D-4A4E-98CE-204DDC2A6B0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[UserTransaction_Insights_Dashboard.xlsx]Misc_page!PivotTable1</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0.2419384653525995"/>
          <c:w val="0.7353635170603674"/>
          <c:h val="0.57801872150653544"/>
        </c:manualLayout>
      </c:layout>
      <c:lineChart>
        <c:grouping val="stacked"/>
        <c:varyColors val="0"/>
        <c:ser>
          <c:idx val="0"/>
          <c:order val="0"/>
          <c:tx>
            <c:strRef>
              <c:f>Misc_page!$B$5:$B$6</c:f>
              <c:strCache>
                <c:ptCount val="1"/>
                <c:pt idx="0">
                  <c:v>Completed</c:v>
                </c:pt>
              </c:strCache>
            </c:strRef>
          </c:tx>
          <c:spPr>
            <a:ln w="28575" cap="rnd">
              <a:solidFill>
                <a:schemeClr val="accent1"/>
              </a:solidFill>
              <a:round/>
            </a:ln>
            <a:effectLst/>
          </c:spPr>
          <c:marker>
            <c:symbol val="none"/>
          </c:marker>
          <c:cat>
            <c:strRef>
              <c:f>Misc_page!$A$7:$A$15</c:f>
              <c:strCache>
                <c:ptCount val="8"/>
                <c:pt idx="0">
                  <c:v>18</c:v>
                </c:pt>
                <c:pt idx="1">
                  <c:v>19</c:v>
                </c:pt>
                <c:pt idx="2">
                  <c:v>20</c:v>
                </c:pt>
                <c:pt idx="3">
                  <c:v>21</c:v>
                </c:pt>
                <c:pt idx="4">
                  <c:v>22</c:v>
                </c:pt>
                <c:pt idx="5">
                  <c:v>23</c:v>
                </c:pt>
                <c:pt idx="6">
                  <c:v>24</c:v>
                </c:pt>
                <c:pt idx="7">
                  <c:v>25</c:v>
                </c:pt>
              </c:strCache>
            </c:strRef>
          </c:cat>
          <c:val>
            <c:numRef>
              <c:f>Misc_page!$B$7:$B$15</c:f>
              <c:numCache>
                <c:formatCode>General</c:formatCode>
                <c:ptCount val="8"/>
                <c:pt idx="0">
                  <c:v>2408.3383333333336</c:v>
                </c:pt>
                <c:pt idx="1">
                  <c:v>2699.7993877551021</c:v>
                </c:pt>
                <c:pt idx="2">
                  <c:v>2841.7679310344834</c:v>
                </c:pt>
                <c:pt idx="3">
                  <c:v>2511.8879310344823</c:v>
                </c:pt>
                <c:pt idx="4">
                  <c:v>2083.7737499999998</c:v>
                </c:pt>
                <c:pt idx="5">
                  <c:v>2816.7718518518518</c:v>
                </c:pt>
                <c:pt idx="6">
                  <c:v>2663.5737777777767</c:v>
                </c:pt>
                <c:pt idx="7">
                  <c:v>2472.2642424242422</c:v>
                </c:pt>
              </c:numCache>
            </c:numRef>
          </c:val>
          <c:smooth val="0"/>
          <c:extLst>
            <c:ext xmlns:c16="http://schemas.microsoft.com/office/drawing/2014/chart" uri="{C3380CC4-5D6E-409C-BE32-E72D297353CC}">
              <c16:uniqueId val="{0000000D-3B74-4F2E-83F8-EDD9358720B0}"/>
            </c:ext>
          </c:extLst>
        </c:ser>
        <c:ser>
          <c:idx val="1"/>
          <c:order val="1"/>
          <c:tx>
            <c:strRef>
              <c:f>Misc_page!$C$5:$C$6</c:f>
              <c:strCache>
                <c:ptCount val="1"/>
                <c:pt idx="0">
                  <c:v>Failed</c:v>
                </c:pt>
              </c:strCache>
            </c:strRef>
          </c:tx>
          <c:spPr>
            <a:ln w="28575" cap="rnd">
              <a:solidFill>
                <a:schemeClr val="accent2"/>
              </a:solidFill>
              <a:round/>
            </a:ln>
            <a:effectLst/>
          </c:spPr>
          <c:marker>
            <c:symbol val="none"/>
          </c:marker>
          <c:cat>
            <c:strRef>
              <c:f>Misc_page!$A$7:$A$15</c:f>
              <c:strCache>
                <c:ptCount val="8"/>
                <c:pt idx="0">
                  <c:v>18</c:v>
                </c:pt>
                <c:pt idx="1">
                  <c:v>19</c:v>
                </c:pt>
                <c:pt idx="2">
                  <c:v>20</c:v>
                </c:pt>
                <c:pt idx="3">
                  <c:v>21</c:v>
                </c:pt>
                <c:pt idx="4">
                  <c:v>22</c:v>
                </c:pt>
                <c:pt idx="5">
                  <c:v>23</c:v>
                </c:pt>
                <c:pt idx="6">
                  <c:v>24</c:v>
                </c:pt>
                <c:pt idx="7">
                  <c:v>25</c:v>
                </c:pt>
              </c:strCache>
            </c:strRef>
          </c:cat>
          <c:val>
            <c:numRef>
              <c:f>Misc_page!$C$7:$C$15</c:f>
              <c:numCache>
                <c:formatCode>General</c:formatCode>
                <c:ptCount val="8"/>
                <c:pt idx="0">
                  <c:v>2063.4876666666664</c:v>
                </c:pt>
                <c:pt idx="1">
                  <c:v>2813.4498113207546</c:v>
                </c:pt>
                <c:pt idx="2">
                  <c:v>2315.330857142857</c:v>
                </c:pt>
                <c:pt idx="3">
                  <c:v>2079.9461111111113</c:v>
                </c:pt>
                <c:pt idx="4">
                  <c:v>2887.2449999999999</c:v>
                </c:pt>
                <c:pt idx="5">
                  <c:v>2753.3578571428575</c:v>
                </c:pt>
                <c:pt idx="6">
                  <c:v>2798.645384615384</c:v>
                </c:pt>
                <c:pt idx="7">
                  <c:v>2651.3373684210537</c:v>
                </c:pt>
              </c:numCache>
            </c:numRef>
          </c:val>
          <c:smooth val="0"/>
          <c:extLst>
            <c:ext xmlns:c16="http://schemas.microsoft.com/office/drawing/2014/chart" uri="{C3380CC4-5D6E-409C-BE32-E72D297353CC}">
              <c16:uniqueId val="{0000000E-3B74-4F2E-83F8-EDD9358720B0}"/>
            </c:ext>
          </c:extLst>
        </c:ser>
        <c:dLbls>
          <c:showLegendKey val="0"/>
          <c:showVal val="0"/>
          <c:showCatName val="0"/>
          <c:showSerName val="0"/>
          <c:showPercent val="0"/>
          <c:showBubbleSize val="0"/>
        </c:dLbls>
        <c:smooth val="0"/>
        <c:axId val="1054411295"/>
        <c:axId val="1055979935"/>
      </c:lineChart>
      <c:catAx>
        <c:axId val="105441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979935"/>
        <c:crosses val="autoZero"/>
        <c:auto val="1"/>
        <c:lblAlgn val="ctr"/>
        <c:lblOffset val="100"/>
        <c:noMultiLvlLbl val="0"/>
      </c:catAx>
      <c:valAx>
        <c:axId val="105597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41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[UserTransaction_Insights_Dashboard.xlsx]PaymentStatus_retention!PivotTable4</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9497802136435"/>
          <c:y val="3.780718336483932E-2"/>
          <c:w val="0.70036518041627771"/>
          <c:h val="0.82544641749648973"/>
        </c:manualLayout>
      </c:layout>
      <c:barChart>
        <c:barDir val="col"/>
        <c:grouping val="clustered"/>
        <c:varyColors val="0"/>
        <c:ser>
          <c:idx val="0"/>
          <c:order val="0"/>
          <c:tx>
            <c:strRef>
              <c:f>PaymentStatus_retention!$B$3:$B$4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PaymentStatus_retention!$A$5:$A$13</c:f>
              <c:strCache>
                <c:ptCount val="8"/>
                <c:pt idx="0">
                  <c:v>18</c:v>
                </c:pt>
                <c:pt idx="1">
                  <c:v>19</c:v>
                </c:pt>
                <c:pt idx="2">
                  <c:v>20</c:v>
                </c:pt>
                <c:pt idx="3">
                  <c:v>21</c:v>
                </c:pt>
                <c:pt idx="4">
                  <c:v>22</c:v>
                </c:pt>
                <c:pt idx="5">
                  <c:v>23</c:v>
                </c:pt>
                <c:pt idx="6">
                  <c:v>24</c:v>
                </c:pt>
                <c:pt idx="7">
                  <c:v>25</c:v>
                </c:pt>
              </c:strCache>
            </c:strRef>
          </c:cat>
          <c:val>
            <c:numRef>
              <c:f>PaymentStatus_retention!$B$5:$B$13</c:f>
              <c:numCache>
                <c:formatCode>General</c:formatCode>
                <c:ptCount val="8"/>
                <c:pt idx="0">
                  <c:v>2</c:v>
                </c:pt>
                <c:pt idx="1">
                  <c:v>21</c:v>
                </c:pt>
                <c:pt idx="2">
                  <c:v>15</c:v>
                </c:pt>
                <c:pt idx="3">
                  <c:v>6</c:v>
                </c:pt>
                <c:pt idx="4">
                  <c:v>5</c:v>
                </c:pt>
                <c:pt idx="5">
                  <c:v>16</c:v>
                </c:pt>
                <c:pt idx="6">
                  <c:v>36</c:v>
                </c:pt>
                <c:pt idx="7">
                  <c:v>17</c:v>
                </c:pt>
              </c:numCache>
            </c:numRef>
          </c:val>
          <c:extLst>
            <c:ext xmlns:c16="http://schemas.microsoft.com/office/drawing/2014/chart" uri="{C3380CC4-5D6E-409C-BE32-E72D297353CC}">
              <c16:uniqueId val="{00000000-1B07-46E1-91F4-11CB82B02473}"/>
            </c:ext>
          </c:extLst>
        </c:ser>
        <c:ser>
          <c:idx val="1"/>
          <c:order val="1"/>
          <c:tx>
            <c:strRef>
              <c:f>PaymentStatus_retention!$C$3:$C$4</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PaymentStatus_retention!$A$5:$A$13</c:f>
              <c:strCache>
                <c:ptCount val="8"/>
                <c:pt idx="0">
                  <c:v>18</c:v>
                </c:pt>
                <c:pt idx="1">
                  <c:v>19</c:v>
                </c:pt>
                <c:pt idx="2">
                  <c:v>20</c:v>
                </c:pt>
                <c:pt idx="3">
                  <c:v>21</c:v>
                </c:pt>
                <c:pt idx="4">
                  <c:v>22</c:v>
                </c:pt>
                <c:pt idx="5">
                  <c:v>23</c:v>
                </c:pt>
                <c:pt idx="6">
                  <c:v>24</c:v>
                </c:pt>
                <c:pt idx="7">
                  <c:v>25</c:v>
                </c:pt>
              </c:strCache>
            </c:strRef>
          </c:cat>
          <c:val>
            <c:numRef>
              <c:f>PaymentStatus_retention!$C$5:$C$13</c:f>
              <c:numCache>
                <c:formatCode>General</c:formatCode>
                <c:ptCount val="8"/>
                <c:pt idx="0">
                  <c:v>9</c:v>
                </c:pt>
                <c:pt idx="1">
                  <c:v>22</c:v>
                </c:pt>
                <c:pt idx="2">
                  <c:v>23</c:v>
                </c:pt>
                <c:pt idx="3">
                  <c:v>8</c:v>
                </c:pt>
                <c:pt idx="4">
                  <c:v>5</c:v>
                </c:pt>
                <c:pt idx="5">
                  <c:v>18</c:v>
                </c:pt>
                <c:pt idx="6">
                  <c:v>27</c:v>
                </c:pt>
                <c:pt idx="7">
                  <c:v>14</c:v>
                </c:pt>
              </c:numCache>
            </c:numRef>
          </c:val>
          <c:extLst>
            <c:ext xmlns:c16="http://schemas.microsoft.com/office/drawing/2014/chart" uri="{C3380CC4-5D6E-409C-BE32-E72D297353CC}">
              <c16:uniqueId val="{0000000E-1B07-46E1-91F4-11CB82B02473}"/>
            </c:ext>
          </c:extLst>
        </c:ser>
        <c:dLbls>
          <c:dLblPos val="outEnd"/>
          <c:showLegendKey val="0"/>
          <c:showVal val="1"/>
          <c:showCatName val="0"/>
          <c:showSerName val="0"/>
          <c:showPercent val="0"/>
          <c:showBubbleSize val="0"/>
        </c:dLbls>
        <c:gapWidth val="100"/>
        <c:overlap val="-24"/>
        <c:axId val="1127117407"/>
        <c:axId val="1127112607"/>
      </c:barChart>
      <c:catAx>
        <c:axId val="11271174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112607"/>
        <c:crosses val="autoZero"/>
        <c:auto val="1"/>
        <c:lblAlgn val="ctr"/>
        <c:lblOffset val="100"/>
        <c:noMultiLvlLbl val="0"/>
      </c:catAx>
      <c:valAx>
        <c:axId val="112711260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200" b="1"/>
                  <a:t> Transaction Count</a:t>
                </a:r>
              </a:p>
            </c:rich>
          </c:tx>
          <c:layout>
            <c:manualLayout>
              <c:xMode val="edge"/>
              <c:yMode val="edge"/>
              <c:x val="5.3648461086921936E-2"/>
              <c:y val="0.2910423061449279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11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[UserTransaction_Insights_Dashboard.xlsx]ReainedNotretainedAgeAnalysis!PivotTable3</c:name>
    <c:fmtId val="1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32872583066854"/>
          <c:y val="0.3767377515310586"/>
          <c:w val="0.83955919265550316"/>
          <c:h val="0.48398920360326697"/>
        </c:manualLayout>
      </c:layout>
      <c:lineChart>
        <c:grouping val="standard"/>
        <c:varyColors val="0"/>
        <c:ser>
          <c:idx val="0"/>
          <c:order val="0"/>
          <c:tx>
            <c:strRef>
              <c:f>ReainedNotretainedAgeAnalysis!$B$4:$B$5</c:f>
              <c:strCache>
                <c:ptCount val="1"/>
                <c:pt idx="0">
                  <c:v>Card transaction</c:v>
                </c:pt>
              </c:strCache>
            </c:strRef>
          </c:tx>
          <c:spPr>
            <a:ln w="28575" cap="rnd">
              <a:solidFill>
                <a:schemeClr val="accent1"/>
              </a:solidFill>
              <a:round/>
            </a:ln>
            <a:effectLst/>
          </c:spPr>
          <c:marker>
            <c:symbol val="none"/>
          </c:marker>
          <c:cat>
            <c:strRef>
              <c:f>ReainedNotretainedAgeAnalysis!$A$6:$A$14</c:f>
              <c:strCache>
                <c:ptCount val="8"/>
                <c:pt idx="0">
                  <c:v>18</c:v>
                </c:pt>
                <c:pt idx="1">
                  <c:v>19</c:v>
                </c:pt>
                <c:pt idx="2">
                  <c:v>20</c:v>
                </c:pt>
                <c:pt idx="3">
                  <c:v>21</c:v>
                </c:pt>
                <c:pt idx="4">
                  <c:v>22</c:v>
                </c:pt>
                <c:pt idx="5">
                  <c:v>23</c:v>
                </c:pt>
                <c:pt idx="6">
                  <c:v>24</c:v>
                </c:pt>
                <c:pt idx="7">
                  <c:v>25</c:v>
                </c:pt>
              </c:strCache>
            </c:strRef>
          </c:cat>
          <c:val>
            <c:numRef>
              <c:f>ReainedNotretainedAgeAnalysis!$B$6:$B$14</c:f>
              <c:numCache>
                <c:formatCode>General</c:formatCode>
                <c:ptCount val="8"/>
                <c:pt idx="0">
                  <c:v>811.16500000000008</c:v>
                </c:pt>
                <c:pt idx="1">
                  <c:v>2956.7662499999997</c:v>
                </c:pt>
                <c:pt idx="2">
                  <c:v>2735.0650000000001</c:v>
                </c:pt>
                <c:pt idx="3">
                  <c:v>2765.1324999999997</c:v>
                </c:pt>
                <c:pt idx="4">
                  <c:v>3287.64</c:v>
                </c:pt>
                <c:pt idx="5">
                  <c:v>2762.94</c:v>
                </c:pt>
                <c:pt idx="6">
                  <c:v>1969.6875</c:v>
                </c:pt>
                <c:pt idx="7">
                  <c:v>2538.5013333333332</c:v>
                </c:pt>
              </c:numCache>
            </c:numRef>
          </c:val>
          <c:smooth val="0"/>
          <c:extLst>
            <c:ext xmlns:c16="http://schemas.microsoft.com/office/drawing/2014/chart" uri="{C3380CC4-5D6E-409C-BE32-E72D297353CC}">
              <c16:uniqueId val="{00000000-FB10-4894-8661-4CF4FE42B6FA}"/>
            </c:ext>
          </c:extLst>
        </c:ser>
        <c:ser>
          <c:idx val="1"/>
          <c:order val="1"/>
          <c:tx>
            <c:strRef>
              <c:f>ReainedNotretainedAgeAnalysis!$C$4:$C$5</c:f>
              <c:strCache>
                <c:ptCount val="1"/>
                <c:pt idx="0">
                  <c:v>Credit</c:v>
                </c:pt>
              </c:strCache>
            </c:strRef>
          </c:tx>
          <c:spPr>
            <a:ln w="28575" cap="rnd">
              <a:solidFill>
                <a:schemeClr val="accent2"/>
              </a:solidFill>
              <a:round/>
            </a:ln>
            <a:effectLst/>
          </c:spPr>
          <c:marker>
            <c:symbol val="none"/>
          </c:marker>
          <c:cat>
            <c:strRef>
              <c:f>ReainedNotretainedAgeAnalysis!$A$6:$A$14</c:f>
              <c:strCache>
                <c:ptCount val="8"/>
                <c:pt idx="0">
                  <c:v>18</c:v>
                </c:pt>
                <c:pt idx="1">
                  <c:v>19</c:v>
                </c:pt>
                <c:pt idx="2">
                  <c:v>20</c:v>
                </c:pt>
                <c:pt idx="3">
                  <c:v>21</c:v>
                </c:pt>
                <c:pt idx="4">
                  <c:v>22</c:v>
                </c:pt>
                <c:pt idx="5">
                  <c:v>23</c:v>
                </c:pt>
                <c:pt idx="6">
                  <c:v>24</c:v>
                </c:pt>
                <c:pt idx="7">
                  <c:v>25</c:v>
                </c:pt>
              </c:strCache>
            </c:strRef>
          </c:cat>
          <c:val>
            <c:numRef>
              <c:f>ReainedNotretainedAgeAnalysis!$C$6:$C$14</c:f>
              <c:numCache>
                <c:formatCode>General</c:formatCode>
                <c:ptCount val="8"/>
                <c:pt idx="0">
                  <c:v>1983.7514285714285</c:v>
                </c:pt>
                <c:pt idx="1">
                  <c:v>2611.9533333333329</c:v>
                </c:pt>
                <c:pt idx="2">
                  <c:v>2610.9114285714286</c:v>
                </c:pt>
                <c:pt idx="3">
                  <c:v>2573.7840000000006</c:v>
                </c:pt>
                <c:pt idx="4">
                  <c:v>809.87</c:v>
                </c:pt>
                <c:pt idx="5">
                  <c:v>2029.0766666666668</c:v>
                </c:pt>
                <c:pt idx="6">
                  <c:v>2726.6374999999994</c:v>
                </c:pt>
                <c:pt idx="7">
                  <c:v>2010.5066666666664</c:v>
                </c:pt>
              </c:numCache>
            </c:numRef>
          </c:val>
          <c:smooth val="0"/>
          <c:extLst>
            <c:ext xmlns:c16="http://schemas.microsoft.com/office/drawing/2014/chart" uri="{C3380CC4-5D6E-409C-BE32-E72D297353CC}">
              <c16:uniqueId val="{00000004-FB10-4894-8661-4CF4FE42B6FA}"/>
            </c:ext>
          </c:extLst>
        </c:ser>
        <c:ser>
          <c:idx val="2"/>
          <c:order val="2"/>
          <c:tx>
            <c:strRef>
              <c:f>ReainedNotretainedAgeAnalysis!$D$4:$D$5</c:f>
              <c:strCache>
                <c:ptCount val="1"/>
                <c:pt idx="0">
                  <c:v>Debit to merchant account</c:v>
                </c:pt>
              </c:strCache>
            </c:strRef>
          </c:tx>
          <c:spPr>
            <a:ln w="28575" cap="rnd">
              <a:solidFill>
                <a:schemeClr val="accent3"/>
              </a:solidFill>
              <a:round/>
            </a:ln>
            <a:effectLst/>
          </c:spPr>
          <c:marker>
            <c:symbol val="none"/>
          </c:marker>
          <c:cat>
            <c:strRef>
              <c:f>ReainedNotretainedAgeAnalysis!$A$6:$A$14</c:f>
              <c:strCache>
                <c:ptCount val="8"/>
                <c:pt idx="0">
                  <c:v>18</c:v>
                </c:pt>
                <c:pt idx="1">
                  <c:v>19</c:v>
                </c:pt>
                <c:pt idx="2">
                  <c:v>20</c:v>
                </c:pt>
                <c:pt idx="3">
                  <c:v>21</c:v>
                </c:pt>
                <c:pt idx="4">
                  <c:v>22</c:v>
                </c:pt>
                <c:pt idx="5">
                  <c:v>23</c:v>
                </c:pt>
                <c:pt idx="6">
                  <c:v>24</c:v>
                </c:pt>
                <c:pt idx="7">
                  <c:v>25</c:v>
                </c:pt>
              </c:strCache>
            </c:strRef>
          </c:cat>
          <c:val>
            <c:numRef>
              <c:f>ReainedNotretainedAgeAnalysis!$D$6:$D$14</c:f>
              <c:numCache>
                <c:formatCode>General</c:formatCode>
                <c:ptCount val="8"/>
                <c:pt idx="0">
                  <c:v>4168.88</c:v>
                </c:pt>
                <c:pt idx="1">
                  <c:v>3211.4354545454548</c:v>
                </c:pt>
                <c:pt idx="2">
                  <c:v>2954.7279999999996</c:v>
                </c:pt>
                <c:pt idx="4">
                  <c:v>2018.77</c:v>
                </c:pt>
                <c:pt idx="5">
                  <c:v>2707.8855555555551</c:v>
                </c:pt>
                <c:pt idx="6">
                  <c:v>2824.9190909090908</c:v>
                </c:pt>
                <c:pt idx="7">
                  <c:v>3071.0025000000001</c:v>
                </c:pt>
              </c:numCache>
            </c:numRef>
          </c:val>
          <c:smooth val="0"/>
          <c:extLst>
            <c:ext xmlns:c16="http://schemas.microsoft.com/office/drawing/2014/chart" uri="{C3380CC4-5D6E-409C-BE32-E72D297353CC}">
              <c16:uniqueId val="{00000005-FB10-4894-8661-4CF4FE42B6FA}"/>
            </c:ext>
          </c:extLst>
        </c:ser>
        <c:ser>
          <c:idx val="3"/>
          <c:order val="3"/>
          <c:tx>
            <c:strRef>
              <c:f>ReainedNotretainedAgeAnalysis!$E$4:$E$5</c:f>
              <c:strCache>
                <c:ptCount val="1"/>
                <c:pt idx="0">
                  <c:v>Debit to personal account</c:v>
                </c:pt>
              </c:strCache>
            </c:strRef>
          </c:tx>
          <c:spPr>
            <a:ln w="28575" cap="rnd">
              <a:solidFill>
                <a:schemeClr val="accent4"/>
              </a:solidFill>
              <a:round/>
            </a:ln>
            <a:effectLst/>
          </c:spPr>
          <c:marker>
            <c:symbol val="none"/>
          </c:marker>
          <c:cat>
            <c:strRef>
              <c:f>ReainedNotretainedAgeAnalysis!$A$6:$A$14</c:f>
              <c:strCache>
                <c:ptCount val="8"/>
                <c:pt idx="0">
                  <c:v>18</c:v>
                </c:pt>
                <c:pt idx="1">
                  <c:v>19</c:v>
                </c:pt>
                <c:pt idx="2">
                  <c:v>20</c:v>
                </c:pt>
                <c:pt idx="3">
                  <c:v>21</c:v>
                </c:pt>
                <c:pt idx="4">
                  <c:v>22</c:v>
                </c:pt>
                <c:pt idx="5">
                  <c:v>23</c:v>
                </c:pt>
                <c:pt idx="6">
                  <c:v>24</c:v>
                </c:pt>
                <c:pt idx="7">
                  <c:v>25</c:v>
                </c:pt>
              </c:strCache>
            </c:strRef>
          </c:cat>
          <c:val>
            <c:numRef>
              <c:f>ReainedNotretainedAgeAnalysis!$E$6:$E$14</c:f>
              <c:numCache>
                <c:formatCode>General</c:formatCode>
                <c:ptCount val="8"/>
                <c:pt idx="0">
                  <c:v>409.19</c:v>
                </c:pt>
                <c:pt idx="1">
                  <c:v>2673.8541666666665</c:v>
                </c:pt>
                <c:pt idx="2">
                  <c:v>2078.1445454545456</c:v>
                </c:pt>
                <c:pt idx="3">
                  <c:v>2378.2239999999997</c:v>
                </c:pt>
                <c:pt idx="4">
                  <c:v>2979.346</c:v>
                </c:pt>
                <c:pt idx="5">
                  <c:v>2931.7419999999997</c:v>
                </c:pt>
                <c:pt idx="6">
                  <c:v>2654.4775</c:v>
                </c:pt>
                <c:pt idx="7">
                  <c:v>2304.6666666666665</c:v>
                </c:pt>
              </c:numCache>
            </c:numRef>
          </c:val>
          <c:smooth val="0"/>
          <c:extLst>
            <c:ext xmlns:c16="http://schemas.microsoft.com/office/drawing/2014/chart" uri="{C3380CC4-5D6E-409C-BE32-E72D297353CC}">
              <c16:uniqueId val="{00000006-FB10-4894-8661-4CF4FE42B6FA}"/>
            </c:ext>
          </c:extLst>
        </c:ser>
        <c:dLbls>
          <c:showLegendKey val="0"/>
          <c:showVal val="0"/>
          <c:showCatName val="0"/>
          <c:showSerName val="0"/>
          <c:showPercent val="0"/>
          <c:showBubbleSize val="0"/>
        </c:dLbls>
        <c:smooth val="0"/>
        <c:axId val="2063207711"/>
        <c:axId val="2063210591"/>
      </c:lineChart>
      <c:catAx>
        <c:axId val="2063207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210591"/>
        <c:crosses val="autoZero"/>
        <c:auto val="1"/>
        <c:lblAlgn val="ctr"/>
        <c:lblOffset val="100"/>
        <c:noMultiLvlLbl val="0"/>
      </c:catAx>
      <c:valAx>
        <c:axId val="20632105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207711"/>
        <c:crosses val="autoZero"/>
        <c:crossBetween val="between"/>
      </c:valAx>
      <c:spPr>
        <a:noFill/>
        <a:ln>
          <a:noFill/>
        </a:ln>
        <a:effectLst/>
      </c:spPr>
    </c:plotArea>
    <c:legend>
      <c:legendPos val="t"/>
      <c:layout>
        <c:manualLayout>
          <c:xMode val="edge"/>
          <c:yMode val="edge"/>
          <c:x val="7.5782806158239069E-2"/>
          <c:y val="0.10926071287494682"/>
          <c:w val="0.88257598572935703"/>
          <c:h val="0.225668758180819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[UserTransaction_Insights_Dashboard.xlsx]AgegroupRetentionRate!PivotTable6</c:name>
    <c:fmtId val="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pivotFmt>
      <c:pivotFmt>
        <c:idx val="3"/>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36080331587511"/>
          <c:y val="4.3323551345749681E-2"/>
          <c:w val="0.70981427685616971"/>
          <c:h val="0.8416746864975212"/>
        </c:manualLayout>
      </c:layout>
      <c:barChart>
        <c:barDir val="col"/>
        <c:grouping val="clustered"/>
        <c:varyColors val="0"/>
        <c:ser>
          <c:idx val="0"/>
          <c:order val="0"/>
          <c:tx>
            <c:strRef>
              <c:f>AgegroupRetentionRate!$I$7:$I$8</c:f>
              <c:strCache>
                <c:ptCount val="1"/>
                <c:pt idx="0">
                  <c:v>Not_Retained</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AgegroupRetentionRate!$H$9:$H$17</c:f>
              <c:strCache>
                <c:ptCount val="8"/>
                <c:pt idx="0">
                  <c:v>18</c:v>
                </c:pt>
                <c:pt idx="1">
                  <c:v>19</c:v>
                </c:pt>
                <c:pt idx="2">
                  <c:v>20</c:v>
                </c:pt>
                <c:pt idx="3">
                  <c:v>21</c:v>
                </c:pt>
                <c:pt idx="4">
                  <c:v>22</c:v>
                </c:pt>
                <c:pt idx="5">
                  <c:v>23</c:v>
                </c:pt>
                <c:pt idx="6">
                  <c:v>24</c:v>
                </c:pt>
                <c:pt idx="7">
                  <c:v>25</c:v>
                </c:pt>
              </c:strCache>
            </c:strRef>
          </c:cat>
          <c:val>
            <c:numRef>
              <c:f>AgegroupRetentionRate!$I$9:$I$17</c:f>
              <c:numCache>
                <c:formatCode>General</c:formatCode>
                <c:ptCount val="8"/>
                <c:pt idx="0">
                  <c:v>11</c:v>
                </c:pt>
                <c:pt idx="1">
                  <c:v>13</c:v>
                </c:pt>
                <c:pt idx="2">
                  <c:v>7</c:v>
                </c:pt>
                <c:pt idx="3">
                  <c:v>14</c:v>
                </c:pt>
                <c:pt idx="4">
                  <c:v>9</c:v>
                </c:pt>
                <c:pt idx="5">
                  <c:v>5</c:v>
                </c:pt>
                <c:pt idx="6">
                  <c:v>6</c:v>
                </c:pt>
                <c:pt idx="7">
                  <c:v>8</c:v>
                </c:pt>
              </c:numCache>
            </c:numRef>
          </c:val>
          <c:extLst>
            <c:ext xmlns:c16="http://schemas.microsoft.com/office/drawing/2014/chart" uri="{C3380CC4-5D6E-409C-BE32-E72D297353CC}">
              <c16:uniqueId val="{00000000-C980-4FB7-B482-9DC07C5511E5}"/>
            </c:ext>
          </c:extLst>
        </c:ser>
        <c:ser>
          <c:idx val="1"/>
          <c:order val="1"/>
          <c:tx>
            <c:strRef>
              <c:f>AgegroupRetentionRate!$J$7:$J$8</c:f>
              <c:strCache>
                <c:ptCount val="1"/>
                <c:pt idx="0">
                  <c:v>Retained</c:v>
                </c:pt>
              </c:strCache>
            </c:strRef>
          </c:tx>
          <c:spPr>
            <a:solidFill>
              <a:schemeClr val="accent1"/>
            </a:solidFill>
            <a:ln>
              <a:noFill/>
            </a:ln>
            <a:effectLst>
              <a:outerShdw blurRad="57150" dist="19050" dir="5400000" algn="ctr" rotWithShape="0">
                <a:srgbClr val="000000">
                  <a:alpha val="63000"/>
                </a:srgbClr>
              </a:outerShdw>
            </a:effectLst>
          </c:spPr>
          <c:invertIfNegative val="0"/>
          <c:cat>
            <c:strRef>
              <c:f>AgegroupRetentionRate!$H$9:$H$17</c:f>
              <c:strCache>
                <c:ptCount val="8"/>
                <c:pt idx="0">
                  <c:v>18</c:v>
                </c:pt>
                <c:pt idx="1">
                  <c:v>19</c:v>
                </c:pt>
                <c:pt idx="2">
                  <c:v>20</c:v>
                </c:pt>
                <c:pt idx="3">
                  <c:v>21</c:v>
                </c:pt>
                <c:pt idx="4">
                  <c:v>22</c:v>
                </c:pt>
                <c:pt idx="5">
                  <c:v>23</c:v>
                </c:pt>
                <c:pt idx="6">
                  <c:v>24</c:v>
                </c:pt>
                <c:pt idx="7">
                  <c:v>25</c:v>
                </c:pt>
              </c:strCache>
            </c:strRef>
          </c:cat>
          <c:val>
            <c:numRef>
              <c:f>AgegroupRetentionRate!$J$9:$J$17</c:f>
              <c:numCache>
                <c:formatCode>General</c:formatCode>
                <c:ptCount val="8"/>
                <c:pt idx="0">
                  <c:v>1</c:v>
                </c:pt>
                <c:pt idx="1">
                  <c:v>5</c:v>
                </c:pt>
                <c:pt idx="2">
                  <c:v>4</c:v>
                </c:pt>
                <c:pt idx="3">
                  <c:v>2</c:v>
                </c:pt>
                <c:pt idx="4">
                  <c:v>1</c:v>
                </c:pt>
                <c:pt idx="5">
                  <c:v>4</c:v>
                </c:pt>
                <c:pt idx="6">
                  <c:v>6</c:v>
                </c:pt>
                <c:pt idx="7">
                  <c:v>4</c:v>
                </c:pt>
              </c:numCache>
            </c:numRef>
          </c:val>
          <c:extLst>
            <c:ext xmlns:c16="http://schemas.microsoft.com/office/drawing/2014/chart" uri="{C3380CC4-5D6E-409C-BE32-E72D297353CC}">
              <c16:uniqueId val="{00000001-C980-4FB7-B482-9DC07C5511E5}"/>
            </c:ext>
          </c:extLst>
        </c:ser>
        <c:dLbls>
          <c:showLegendKey val="0"/>
          <c:showVal val="0"/>
          <c:showCatName val="0"/>
          <c:showSerName val="0"/>
          <c:showPercent val="0"/>
          <c:showBubbleSize val="0"/>
        </c:dLbls>
        <c:gapWidth val="100"/>
        <c:overlap val="-24"/>
        <c:axId val="1127115007"/>
        <c:axId val="1127112127"/>
      </c:barChart>
      <c:catAx>
        <c:axId val="11271150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112127"/>
        <c:crosses val="autoZero"/>
        <c:auto val="1"/>
        <c:lblAlgn val="ctr"/>
        <c:lblOffset val="100"/>
        <c:noMultiLvlLbl val="0"/>
      </c:catAx>
      <c:valAx>
        <c:axId val="112711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115007"/>
        <c:crosses val="autoZero"/>
        <c:crossBetween val="between"/>
      </c:valAx>
      <c:spPr>
        <a:noFill/>
        <a:ln>
          <a:noFill/>
        </a:ln>
        <a:effectLst/>
      </c:spPr>
    </c:plotArea>
    <c:legend>
      <c:legendPos val="r"/>
      <c:layout>
        <c:manualLayout>
          <c:xMode val="edge"/>
          <c:yMode val="edge"/>
          <c:x val="0.83232816840877344"/>
          <c:y val="0.44842616536401586"/>
          <c:w val="0.1640596460530152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[UserTransaction_Insights_Dashboard.xlsx]AgegroupRetentionRate!PivotTable6</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AgegroupRetentionRate!$I$7:$I$8</c:f>
              <c:strCache>
                <c:ptCount val="1"/>
                <c:pt idx="0">
                  <c:v>Not_Retained</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AgegroupRetentionRate!$H$9:$H$17</c:f>
              <c:strCache>
                <c:ptCount val="8"/>
                <c:pt idx="0">
                  <c:v>18</c:v>
                </c:pt>
                <c:pt idx="1">
                  <c:v>19</c:v>
                </c:pt>
                <c:pt idx="2">
                  <c:v>20</c:v>
                </c:pt>
                <c:pt idx="3">
                  <c:v>21</c:v>
                </c:pt>
                <c:pt idx="4">
                  <c:v>22</c:v>
                </c:pt>
                <c:pt idx="5">
                  <c:v>23</c:v>
                </c:pt>
                <c:pt idx="6">
                  <c:v>24</c:v>
                </c:pt>
                <c:pt idx="7">
                  <c:v>25</c:v>
                </c:pt>
              </c:strCache>
            </c:strRef>
          </c:cat>
          <c:val>
            <c:numRef>
              <c:f>AgegroupRetentionRate!$I$9:$I$17</c:f>
              <c:numCache>
                <c:formatCode>General</c:formatCode>
                <c:ptCount val="8"/>
                <c:pt idx="0">
                  <c:v>11</c:v>
                </c:pt>
                <c:pt idx="1">
                  <c:v>13</c:v>
                </c:pt>
                <c:pt idx="2">
                  <c:v>7</c:v>
                </c:pt>
                <c:pt idx="3">
                  <c:v>14</c:v>
                </c:pt>
                <c:pt idx="4">
                  <c:v>9</c:v>
                </c:pt>
                <c:pt idx="5">
                  <c:v>5</c:v>
                </c:pt>
                <c:pt idx="6">
                  <c:v>6</c:v>
                </c:pt>
                <c:pt idx="7">
                  <c:v>8</c:v>
                </c:pt>
              </c:numCache>
            </c:numRef>
          </c:val>
          <c:extLst>
            <c:ext xmlns:c16="http://schemas.microsoft.com/office/drawing/2014/chart" uri="{C3380CC4-5D6E-409C-BE32-E72D297353CC}">
              <c16:uniqueId val="{00000000-22B1-472C-9E59-ABF10B971321}"/>
            </c:ext>
          </c:extLst>
        </c:ser>
        <c:ser>
          <c:idx val="1"/>
          <c:order val="1"/>
          <c:tx>
            <c:strRef>
              <c:f>AgegroupRetentionRate!$J$7:$J$8</c:f>
              <c:strCache>
                <c:ptCount val="1"/>
                <c:pt idx="0">
                  <c:v>Retained</c:v>
                </c:pt>
              </c:strCache>
            </c:strRef>
          </c:tx>
          <c:spPr>
            <a:solidFill>
              <a:schemeClr val="accent1"/>
            </a:solidFill>
            <a:ln>
              <a:noFill/>
            </a:ln>
            <a:effectLst>
              <a:outerShdw blurRad="57150" dist="19050" dir="5400000" algn="ctr" rotWithShape="0">
                <a:srgbClr val="000000">
                  <a:alpha val="63000"/>
                </a:srgbClr>
              </a:outerShdw>
            </a:effectLst>
          </c:spPr>
          <c:invertIfNegative val="0"/>
          <c:cat>
            <c:strRef>
              <c:f>AgegroupRetentionRate!$H$9:$H$17</c:f>
              <c:strCache>
                <c:ptCount val="8"/>
                <c:pt idx="0">
                  <c:v>18</c:v>
                </c:pt>
                <c:pt idx="1">
                  <c:v>19</c:v>
                </c:pt>
                <c:pt idx="2">
                  <c:v>20</c:v>
                </c:pt>
                <c:pt idx="3">
                  <c:v>21</c:v>
                </c:pt>
                <c:pt idx="4">
                  <c:v>22</c:v>
                </c:pt>
                <c:pt idx="5">
                  <c:v>23</c:v>
                </c:pt>
                <c:pt idx="6">
                  <c:v>24</c:v>
                </c:pt>
                <c:pt idx="7">
                  <c:v>25</c:v>
                </c:pt>
              </c:strCache>
            </c:strRef>
          </c:cat>
          <c:val>
            <c:numRef>
              <c:f>AgegroupRetentionRate!$J$9:$J$17</c:f>
              <c:numCache>
                <c:formatCode>General</c:formatCode>
                <c:ptCount val="8"/>
                <c:pt idx="0">
                  <c:v>1</c:v>
                </c:pt>
                <c:pt idx="1">
                  <c:v>5</c:v>
                </c:pt>
                <c:pt idx="2">
                  <c:v>4</c:v>
                </c:pt>
                <c:pt idx="3">
                  <c:v>2</c:v>
                </c:pt>
                <c:pt idx="4">
                  <c:v>1</c:v>
                </c:pt>
                <c:pt idx="5">
                  <c:v>4</c:v>
                </c:pt>
                <c:pt idx="6">
                  <c:v>6</c:v>
                </c:pt>
                <c:pt idx="7">
                  <c:v>4</c:v>
                </c:pt>
              </c:numCache>
            </c:numRef>
          </c:val>
          <c:extLst>
            <c:ext xmlns:c16="http://schemas.microsoft.com/office/drawing/2014/chart" uri="{C3380CC4-5D6E-409C-BE32-E72D297353CC}">
              <c16:uniqueId val="{00000002-22B1-472C-9E59-ABF10B971321}"/>
            </c:ext>
          </c:extLst>
        </c:ser>
        <c:dLbls>
          <c:showLegendKey val="0"/>
          <c:showVal val="0"/>
          <c:showCatName val="0"/>
          <c:showSerName val="0"/>
          <c:showPercent val="0"/>
          <c:showBubbleSize val="0"/>
        </c:dLbls>
        <c:gapWidth val="100"/>
        <c:overlap val="-24"/>
        <c:axId val="1127115007"/>
        <c:axId val="1127112127"/>
      </c:barChart>
      <c:catAx>
        <c:axId val="11271150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112127"/>
        <c:crosses val="autoZero"/>
        <c:auto val="1"/>
        <c:lblAlgn val="ctr"/>
        <c:lblOffset val="100"/>
        <c:noMultiLvlLbl val="0"/>
      </c:catAx>
      <c:valAx>
        <c:axId val="112711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11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[UserTransaction_Insights_Dashboard.xlsx]Transaction_status_chart!PivotTable17</c:name>
    <c:fmtId val="2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Transaction_status_chart!$K$3:$K$4</c:f>
              <c:strCache>
                <c:ptCount val="1"/>
                <c:pt idx="0">
                  <c:v>Completed</c:v>
                </c:pt>
              </c:strCache>
            </c:strRef>
          </c:tx>
          <c:spPr>
            <a:solidFill>
              <a:schemeClr val="accent1"/>
            </a:solidFill>
            <a:ln>
              <a:noFill/>
            </a:ln>
            <a:effectLst/>
          </c:spPr>
          <c:invertIfNegative val="0"/>
          <c:cat>
            <c:strRef>
              <c:f>Transaction_status_chart!$J$5:$J$32</c:f>
              <c:strCache>
                <c:ptCount val="27"/>
                <c:pt idx="0">
                  <c:v>5</c:v>
                </c:pt>
                <c:pt idx="1">
                  <c:v>12</c:v>
                </c:pt>
                <c:pt idx="2">
                  <c:v>13</c:v>
                </c:pt>
                <c:pt idx="3">
                  <c:v>14</c:v>
                </c:pt>
                <c:pt idx="4">
                  <c:v>16</c:v>
                </c:pt>
                <c:pt idx="5">
                  <c:v>17</c:v>
                </c:pt>
                <c:pt idx="6">
                  <c:v>23</c:v>
                </c:pt>
                <c:pt idx="7">
                  <c:v>31</c:v>
                </c:pt>
                <c:pt idx="8">
                  <c:v>36</c:v>
                </c:pt>
                <c:pt idx="9">
                  <c:v>40</c:v>
                </c:pt>
                <c:pt idx="10">
                  <c:v>43</c:v>
                </c:pt>
                <c:pt idx="11">
                  <c:v>46</c:v>
                </c:pt>
                <c:pt idx="12">
                  <c:v>49</c:v>
                </c:pt>
                <c:pt idx="13">
                  <c:v>51</c:v>
                </c:pt>
                <c:pt idx="14">
                  <c:v>52</c:v>
                </c:pt>
                <c:pt idx="15">
                  <c:v>54</c:v>
                </c:pt>
                <c:pt idx="16">
                  <c:v>60</c:v>
                </c:pt>
                <c:pt idx="17">
                  <c:v>61</c:v>
                </c:pt>
                <c:pt idx="18">
                  <c:v>63</c:v>
                </c:pt>
                <c:pt idx="19">
                  <c:v>72</c:v>
                </c:pt>
                <c:pt idx="20">
                  <c:v>77</c:v>
                </c:pt>
                <c:pt idx="21">
                  <c:v>80</c:v>
                </c:pt>
                <c:pt idx="22">
                  <c:v>88</c:v>
                </c:pt>
                <c:pt idx="23">
                  <c:v>90</c:v>
                </c:pt>
                <c:pt idx="24">
                  <c:v>91</c:v>
                </c:pt>
                <c:pt idx="25">
                  <c:v>95</c:v>
                </c:pt>
                <c:pt idx="26">
                  <c:v>96</c:v>
                </c:pt>
              </c:strCache>
            </c:strRef>
          </c:cat>
          <c:val>
            <c:numRef>
              <c:f>Transaction_status_chart!$K$5:$K$32</c:f>
              <c:numCache>
                <c:formatCode>General</c:formatCode>
                <c:ptCount val="27"/>
                <c:pt idx="0">
                  <c:v>2783.2959999999998</c:v>
                </c:pt>
                <c:pt idx="1">
                  <c:v>2523.9549999999999</c:v>
                </c:pt>
                <c:pt idx="2">
                  <c:v>2724.51</c:v>
                </c:pt>
                <c:pt idx="3">
                  <c:v>2631.47</c:v>
                </c:pt>
                <c:pt idx="4">
                  <c:v>2344.6685714285713</c:v>
                </c:pt>
                <c:pt idx="5">
                  <c:v>2869.1885714285713</c:v>
                </c:pt>
                <c:pt idx="6">
                  <c:v>2239.3024999999998</c:v>
                </c:pt>
                <c:pt idx="7">
                  <c:v>3319.0966666666668</c:v>
                </c:pt>
                <c:pt idx="8">
                  <c:v>2120.4900000000002</c:v>
                </c:pt>
                <c:pt idx="9">
                  <c:v>1439.2975000000001</c:v>
                </c:pt>
                <c:pt idx="10">
                  <c:v>2864.2674999999999</c:v>
                </c:pt>
                <c:pt idx="11">
                  <c:v>2289.0349999999999</c:v>
                </c:pt>
                <c:pt idx="12">
                  <c:v>3228.1325000000002</c:v>
                </c:pt>
                <c:pt idx="13">
                  <c:v>2903.0119999999997</c:v>
                </c:pt>
                <c:pt idx="14">
                  <c:v>2354.6099999999997</c:v>
                </c:pt>
                <c:pt idx="15">
                  <c:v>347.65</c:v>
                </c:pt>
                <c:pt idx="16">
                  <c:v>2125.2159999999999</c:v>
                </c:pt>
                <c:pt idx="17">
                  <c:v>2388.2644444444441</c:v>
                </c:pt>
                <c:pt idx="18">
                  <c:v>3415.0080000000003</c:v>
                </c:pt>
                <c:pt idx="19">
                  <c:v>3267.5825</c:v>
                </c:pt>
                <c:pt idx="20">
                  <c:v>3286.3300000000004</c:v>
                </c:pt>
                <c:pt idx="21">
                  <c:v>2053.5466666666666</c:v>
                </c:pt>
                <c:pt idx="22">
                  <c:v>1971.3999999999999</c:v>
                </c:pt>
                <c:pt idx="23">
                  <c:v>732.77</c:v>
                </c:pt>
                <c:pt idx="24">
                  <c:v>1534.8375000000001</c:v>
                </c:pt>
                <c:pt idx="25">
                  <c:v>3436.4559999999997</c:v>
                </c:pt>
                <c:pt idx="26">
                  <c:v>2504.7757142857145</c:v>
                </c:pt>
              </c:numCache>
            </c:numRef>
          </c:val>
          <c:extLst>
            <c:ext xmlns:c16="http://schemas.microsoft.com/office/drawing/2014/chart" uri="{C3380CC4-5D6E-409C-BE32-E72D297353CC}">
              <c16:uniqueId val="{00000000-42E1-4435-B98A-FD350C636668}"/>
            </c:ext>
          </c:extLst>
        </c:ser>
        <c:dLbls>
          <c:showLegendKey val="0"/>
          <c:showVal val="0"/>
          <c:showCatName val="0"/>
          <c:showSerName val="0"/>
          <c:showPercent val="0"/>
          <c:showBubbleSize val="0"/>
        </c:dLbls>
        <c:gapWidth val="199"/>
        <c:axId val="45702832"/>
        <c:axId val="45700432"/>
      </c:barChart>
      <c:lineChart>
        <c:grouping val="standard"/>
        <c:varyColors val="0"/>
        <c:ser>
          <c:idx val="1"/>
          <c:order val="1"/>
          <c:tx>
            <c:strRef>
              <c:f>Transaction_status_chart!$L$3:$L$4</c:f>
              <c:strCache>
                <c:ptCount val="1"/>
                <c:pt idx="0">
                  <c:v>Failed</c:v>
                </c:pt>
              </c:strCache>
            </c:strRef>
          </c:tx>
          <c:spPr>
            <a:ln w="38100" cap="rnd">
              <a:solidFill>
                <a:schemeClr val="accent2"/>
              </a:solidFill>
              <a:round/>
            </a:ln>
            <a:effectLst/>
          </c:spPr>
          <c:marker>
            <c:symbol val="none"/>
          </c:marker>
          <c:cat>
            <c:strRef>
              <c:f>Transaction_status_chart!$J$5:$J$32</c:f>
              <c:strCache>
                <c:ptCount val="27"/>
                <c:pt idx="0">
                  <c:v>5</c:v>
                </c:pt>
                <c:pt idx="1">
                  <c:v>12</c:v>
                </c:pt>
                <c:pt idx="2">
                  <c:v>13</c:v>
                </c:pt>
                <c:pt idx="3">
                  <c:v>14</c:v>
                </c:pt>
                <c:pt idx="4">
                  <c:v>16</c:v>
                </c:pt>
                <c:pt idx="5">
                  <c:v>17</c:v>
                </c:pt>
                <c:pt idx="6">
                  <c:v>23</c:v>
                </c:pt>
                <c:pt idx="7">
                  <c:v>31</c:v>
                </c:pt>
                <c:pt idx="8">
                  <c:v>36</c:v>
                </c:pt>
                <c:pt idx="9">
                  <c:v>40</c:v>
                </c:pt>
                <c:pt idx="10">
                  <c:v>43</c:v>
                </c:pt>
                <c:pt idx="11">
                  <c:v>46</c:v>
                </c:pt>
                <c:pt idx="12">
                  <c:v>49</c:v>
                </c:pt>
                <c:pt idx="13">
                  <c:v>51</c:v>
                </c:pt>
                <c:pt idx="14">
                  <c:v>52</c:v>
                </c:pt>
                <c:pt idx="15">
                  <c:v>54</c:v>
                </c:pt>
                <c:pt idx="16">
                  <c:v>60</c:v>
                </c:pt>
                <c:pt idx="17">
                  <c:v>61</c:v>
                </c:pt>
                <c:pt idx="18">
                  <c:v>63</c:v>
                </c:pt>
                <c:pt idx="19">
                  <c:v>72</c:v>
                </c:pt>
                <c:pt idx="20">
                  <c:v>77</c:v>
                </c:pt>
                <c:pt idx="21">
                  <c:v>80</c:v>
                </c:pt>
                <c:pt idx="22">
                  <c:v>88</c:v>
                </c:pt>
                <c:pt idx="23">
                  <c:v>90</c:v>
                </c:pt>
                <c:pt idx="24">
                  <c:v>91</c:v>
                </c:pt>
                <c:pt idx="25">
                  <c:v>95</c:v>
                </c:pt>
                <c:pt idx="26">
                  <c:v>96</c:v>
                </c:pt>
              </c:strCache>
            </c:strRef>
          </c:cat>
          <c:val>
            <c:numRef>
              <c:f>Transaction_status_chart!$L$5:$L$32</c:f>
              <c:numCache>
                <c:formatCode>General</c:formatCode>
                <c:ptCount val="27"/>
                <c:pt idx="0">
                  <c:v>2459.81</c:v>
                </c:pt>
                <c:pt idx="1">
                  <c:v>2667.7200000000003</c:v>
                </c:pt>
                <c:pt idx="2">
                  <c:v>2230.576</c:v>
                </c:pt>
                <c:pt idx="3">
                  <c:v>1931.9740000000002</c:v>
                </c:pt>
                <c:pt idx="4">
                  <c:v>2613.7649999999999</c:v>
                </c:pt>
                <c:pt idx="5">
                  <c:v>2784.6614285714286</c:v>
                </c:pt>
                <c:pt idx="6">
                  <c:v>3089.7049999999995</c:v>
                </c:pt>
                <c:pt idx="7">
                  <c:v>2620.9588888888884</c:v>
                </c:pt>
                <c:pt idx="8">
                  <c:v>3576.54</c:v>
                </c:pt>
                <c:pt idx="9">
                  <c:v>2436.1580000000004</c:v>
                </c:pt>
                <c:pt idx="10">
                  <c:v>2970.8083333333338</c:v>
                </c:pt>
                <c:pt idx="11">
                  <c:v>1723.1766666666665</c:v>
                </c:pt>
                <c:pt idx="12">
                  <c:v>3767.1966666666663</c:v>
                </c:pt>
                <c:pt idx="13">
                  <c:v>3588.3999999999996</c:v>
                </c:pt>
                <c:pt idx="14">
                  <c:v>2450.3839999999996</c:v>
                </c:pt>
                <c:pt idx="15">
                  <c:v>3389.2075000000004</c:v>
                </c:pt>
                <c:pt idx="16">
                  <c:v>2643.1139999999996</c:v>
                </c:pt>
                <c:pt idx="17">
                  <c:v>525.02</c:v>
                </c:pt>
                <c:pt idx="18">
                  <c:v>2530.558</c:v>
                </c:pt>
                <c:pt idx="19">
                  <c:v>3159.8074999999999</c:v>
                </c:pt>
                <c:pt idx="20">
                  <c:v>2670.7799999999997</c:v>
                </c:pt>
                <c:pt idx="21">
                  <c:v>2535.5683333333341</c:v>
                </c:pt>
                <c:pt idx="23">
                  <c:v>2161.3674999999998</c:v>
                </c:pt>
                <c:pt idx="24">
                  <c:v>3123.2559999999999</c:v>
                </c:pt>
                <c:pt idx="25">
                  <c:v>2628.5166666666664</c:v>
                </c:pt>
                <c:pt idx="26">
                  <c:v>3224.2916666666665</c:v>
                </c:pt>
              </c:numCache>
            </c:numRef>
          </c:val>
          <c:smooth val="0"/>
          <c:extLst>
            <c:ext xmlns:c16="http://schemas.microsoft.com/office/drawing/2014/chart" uri="{C3380CC4-5D6E-409C-BE32-E72D297353CC}">
              <c16:uniqueId val="{00000001-42E1-4435-B98A-FD350C636668}"/>
            </c:ext>
          </c:extLst>
        </c:ser>
        <c:dLbls>
          <c:showLegendKey val="0"/>
          <c:showVal val="0"/>
          <c:showCatName val="0"/>
          <c:showSerName val="0"/>
          <c:showPercent val="0"/>
          <c:showBubbleSize val="0"/>
        </c:dLbls>
        <c:marker val="1"/>
        <c:smooth val="0"/>
        <c:axId val="45702832"/>
        <c:axId val="45700432"/>
      </c:lineChart>
      <c:catAx>
        <c:axId val="4570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5700432"/>
        <c:crosses val="autoZero"/>
        <c:auto val="1"/>
        <c:lblAlgn val="ctr"/>
        <c:lblOffset val="100"/>
        <c:noMultiLvlLbl val="0"/>
      </c:catAx>
      <c:valAx>
        <c:axId val="457004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0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[UserTransaction_Insights_Dashboard.xlsx]ReainedNotretainedAgeAnalysis!PivotTable3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ReainedNotretainedAgeAnalysis!$B$4:$B$5</c:f>
              <c:strCache>
                <c:ptCount val="1"/>
                <c:pt idx="0">
                  <c:v>Card transaction</c:v>
                </c:pt>
              </c:strCache>
            </c:strRef>
          </c:tx>
          <c:spPr>
            <a:solidFill>
              <a:schemeClr val="accent1"/>
            </a:solidFill>
            <a:ln>
              <a:noFill/>
            </a:ln>
            <a:effectLst/>
          </c:spPr>
          <c:invertIfNegative val="0"/>
          <c:cat>
            <c:strRef>
              <c:f>ReainedNotretainedAgeAnalysis!$A$6:$A$14</c:f>
              <c:strCache>
                <c:ptCount val="8"/>
                <c:pt idx="0">
                  <c:v>18</c:v>
                </c:pt>
                <c:pt idx="1">
                  <c:v>19</c:v>
                </c:pt>
                <c:pt idx="2">
                  <c:v>20</c:v>
                </c:pt>
                <c:pt idx="3">
                  <c:v>21</c:v>
                </c:pt>
                <c:pt idx="4">
                  <c:v>22</c:v>
                </c:pt>
                <c:pt idx="5">
                  <c:v>23</c:v>
                </c:pt>
                <c:pt idx="6">
                  <c:v>24</c:v>
                </c:pt>
                <c:pt idx="7">
                  <c:v>25</c:v>
                </c:pt>
              </c:strCache>
            </c:strRef>
          </c:cat>
          <c:val>
            <c:numRef>
              <c:f>ReainedNotretainedAgeAnalysis!$B$6:$B$14</c:f>
              <c:numCache>
                <c:formatCode>General</c:formatCode>
                <c:ptCount val="8"/>
                <c:pt idx="0">
                  <c:v>811.16500000000008</c:v>
                </c:pt>
                <c:pt idx="1">
                  <c:v>2956.7662499999997</c:v>
                </c:pt>
                <c:pt idx="2">
                  <c:v>2735.0650000000001</c:v>
                </c:pt>
                <c:pt idx="3">
                  <c:v>2765.1324999999997</c:v>
                </c:pt>
                <c:pt idx="4">
                  <c:v>3287.64</c:v>
                </c:pt>
                <c:pt idx="5">
                  <c:v>2762.94</c:v>
                </c:pt>
                <c:pt idx="6">
                  <c:v>1969.6875</c:v>
                </c:pt>
                <c:pt idx="7">
                  <c:v>2538.5013333333332</c:v>
                </c:pt>
              </c:numCache>
            </c:numRef>
          </c:val>
          <c:extLst>
            <c:ext xmlns:c16="http://schemas.microsoft.com/office/drawing/2014/chart" uri="{C3380CC4-5D6E-409C-BE32-E72D297353CC}">
              <c16:uniqueId val="{00000000-ED8C-4128-BF37-2C1A604A51BE}"/>
            </c:ext>
          </c:extLst>
        </c:ser>
        <c:ser>
          <c:idx val="1"/>
          <c:order val="1"/>
          <c:tx>
            <c:strRef>
              <c:f>ReainedNotretainedAgeAnalysis!$C$4:$C$5</c:f>
              <c:strCache>
                <c:ptCount val="1"/>
                <c:pt idx="0">
                  <c:v>Credit</c:v>
                </c:pt>
              </c:strCache>
            </c:strRef>
          </c:tx>
          <c:spPr>
            <a:solidFill>
              <a:schemeClr val="accent2"/>
            </a:solidFill>
            <a:ln>
              <a:noFill/>
            </a:ln>
            <a:effectLst/>
          </c:spPr>
          <c:invertIfNegative val="0"/>
          <c:cat>
            <c:strRef>
              <c:f>ReainedNotretainedAgeAnalysis!$A$6:$A$14</c:f>
              <c:strCache>
                <c:ptCount val="8"/>
                <c:pt idx="0">
                  <c:v>18</c:v>
                </c:pt>
                <c:pt idx="1">
                  <c:v>19</c:v>
                </c:pt>
                <c:pt idx="2">
                  <c:v>20</c:v>
                </c:pt>
                <c:pt idx="3">
                  <c:v>21</c:v>
                </c:pt>
                <c:pt idx="4">
                  <c:v>22</c:v>
                </c:pt>
                <c:pt idx="5">
                  <c:v>23</c:v>
                </c:pt>
                <c:pt idx="6">
                  <c:v>24</c:v>
                </c:pt>
                <c:pt idx="7">
                  <c:v>25</c:v>
                </c:pt>
              </c:strCache>
            </c:strRef>
          </c:cat>
          <c:val>
            <c:numRef>
              <c:f>ReainedNotretainedAgeAnalysis!$C$6:$C$14</c:f>
              <c:numCache>
                <c:formatCode>General</c:formatCode>
                <c:ptCount val="8"/>
                <c:pt idx="0">
                  <c:v>1983.7514285714285</c:v>
                </c:pt>
                <c:pt idx="1">
                  <c:v>2611.9533333333329</c:v>
                </c:pt>
                <c:pt idx="2">
                  <c:v>2610.9114285714286</c:v>
                </c:pt>
                <c:pt idx="3">
                  <c:v>2573.7840000000006</c:v>
                </c:pt>
                <c:pt idx="4">
                  <c:v>809.87</c:v>
                </c:pt>
                <c:pt idx="5">
                  <c:v>2029.0766666666668</c:v>
                </c:pt>
                <c:pt idx="6">
                  <c:v>2726.6374999999994</c:v>
                </c:pt>
                <c:pt idx="7">
                  <c:v>2010.5066666666664</c:v>
                </c:pt>
              </c:numCache>
            </c:numRef>
          </c:val>
          <c:extLst>
            <c:ext xmlns:c16="http://schemas.microsoft.com/office/drawing/2014/chart" uri="{C3380CC4-5D6E-409C-BE32-E72D297353CC}">
              <c16:uniqueId val="{00000005-ED8C-4128-BF37-2C1A604A51BE}"/>
            </c:ext>
          </c:extLst>
        </c:ser>
        <c:ser>
          <c:idx val="2"/>
          <c:order val="2"/>
          <c:tx>
            <c:strRef>
              <c:f>ReainedNotretainedAgeAnalysis!$D$4:$D$5</c:f>
              <c:strCache>
                <c:ptCount val="1"/>
                <c:pt idx="0">
                  <c:v>Debit to merchant account</c:v>
                </c:pt>
              </c:strCache>
            </c:strRef>
          </c:tx>
          <c:spPr>
            <a:solidFill>
              <a:schemeClr val="accent3"/>
            </a:solidFill>
            <a:ln>
              <a:noFill/>
            </a:ln>
            <a:effectLst/>
          </c:spPr>
          <c:invertIfNegative val="0"/>
          <c:cat>
            <c:strRef>
              <c:f>ReainedNotretainedAgeAnalysis!$A$6:$A$14</c:f>
              <c:strCache>
                <c:ptCount val="8"/>
                <c:pt idx="0">
                  <c:v>18</c:v>
                </c:pt>
                <c:pt idx="1">
                  <c:v>19</c:v>
                </c:pt>
                <c:pt idx="2">
                  <c:v>20</c:v>
                </c:pt>
                <c:pt idx="3">
                  <c:v>21</c:v>
                </c:pt>
                <c:pt idx="4">
                  <c:v>22</c:v>
                </c:pt>
                <c:pt idx="5">
                  <c:v>23</c:v>
                </c:pt>
                <c:pt idx="6">
                  <c:v>24</c:v>
                </c:pt>
                <c:pt idx="7">
                  <c:v>25</c:v>
                </c:pt>
              </c:strCache>
            </c:strRef>
          </c:cat>
          <c:val>
            <c:numRef>
              <c:f>ReainedNotretainedAgeAnalysis!$D$6:$D$14</c:f>
              <c:numCache>
                <c:formatCode>General</c:formatCode>
                <c:ptCount val="8"/>
                <c:pt idx="0">
                  <c:v>4168.88</c:v>
                </c:pt>
                <c:pt idx="1">
                  <c:v>3211.4354545454548</c:v>
                </c:pt>
                <c:pt idx="2">
                  <c:v>2954.7279999999996</c:v>
                </c:pt>
                <c:pt idx="4">
                  <c:v>2018.77</c:v>
                </c:pt>
                <c:pt idx="5">
                  <c:v>2707.8855555555551</c:v>
                </c:pt>
                <c:pt idx="6">
                  <c:v>2824.9190909090908</c:v>
                </c:pt>
                <c:pt idx="7">
                  <c:v>3071.0025000000001</c:v>
                </c:pt>
              </c:numCache>
            </c:numRef>
          </c:val>
          <c:extLst>
            <c:ext xmlns:c16="http://schemas.microsoft.com/office/drawing/2014/chart" uri="{C3380CC4-5D6E-409C-BE32-E72D297353CC}">
              <c16:uniqueId val="{00000006-ED8C-4128-BF37-2C1A604A51BE}"/>
            </c:ext>
          </c:extLst>
        </c:ser>
        <c:ser>
          <c:idx val="3"/>
          <c:order val="3"/>
          <c:tx>
            <c:strRef>
              <c:f>ReainedNotretainedAgeAnalysis!$E$4:$E$5</c:f>
              <c:strCache>
                <c:ptCount val="1"/>
                <c:pt idx="0">
                  <c:v>Debit to personal account</c:v>
                </c:pt>
              </c:strCache>
            </c:strRef>
          </c:tx>
          <c:spPr>
            <a:solidFill>
              <a:schemeClr val="accent4"/>
            </a:solidFill>
            <a:ln>
              <a:noFill/>
            </a:ln>
            <a:effectLst/>
          </c:spPr>
          <c:invertIfNegative val="0"/>
          <c:cat>
            <c:strRef>
              <c:f>ReainedNotretainedAgeAnalysis!$A$6:$A$14</c:f>
              <c:strCache>
                <c:ptCount val="8"/>
                <c:pt idx="0">
                  <c:v>18</c:v>
                </c:pt>
                <c:pt idx="1">
                  <c:v>19</c:v>
                </c:pt>
                <c:pt idx="2">
                  <c:v>20</c:v>
                </c:pt>
                <c:pt idx="3">
                  <c:v>21</c:v>
                </c:pt>
                <c:pt idx="4">
                  <c:v>22</c:v>
                </c:pt>
                <c:pt idx="5">
                  <c:v>23</c:v>
                </c:pt>
                <c:pt idx="6">
                  <c:v>24</c:v>
                </c:pt>
                <c:pt idx="7">
                  <c:v>25</c:v>
                </c:pt>
              </c:strCache>
            </c:strRef>
          </c:cat>
          <c:val>
            <c:numRef>
              <c:f>ReainedNotretainedAgeAnalysis!$E$6:$E$14</c:f>
              <c:numCache>
                <c:formatCode>General</c:formatCode>
                <c:ptCount val="8"/>
                <c:pt idx="0">
                  <c:v>409.19</c:v>
                </c:pt>
                <c:pt idx="1">
                  <c:v>2673.8541666666665</c:v>
                </c:pt>
                <c:pt idx="2">
                  <c:v>2078.1445454545456</c:v>
                </c:pt>
                <c:pt idx="3">
                  <c:v>2378.2239999999997</c:v>
                </c:pt>
                <c:pt idx="4">
                  <c:v>2979.346</c:v>
                </c:pt>
                <c:pt idx="5">
                  <c:v>2931.7419999999997</c:v>
                </c:pt>
                <c:pt idx="6">
                  <c:v>2654.4775</c:v>
                </c:pt>
                <c:pt idx="7">
                  <c:v>2304.6666666666665</c:v>
                </c:pt>
              </c:numCache>
            </c:numRef>
          </c:val>
          <c:extLst>
            <c:ext xmlns:c16="http://schemas.microsoft.com/office/drawing/2014/chart" uri="{C3380CC4-5D6E-409C-BE32-E72D297353CC}">
              <c16:uniqueId val="{00000007-ED8C-4128-BF37-2C1A604A51BE}"/>
            </c:ext>
          </c:extLst>
        </c:ser>
        <c:dLbls>
          <c:showLegendKey val="0"/>
          <c:showVal val="0"/>
          <c:showCatName val="0"/>
          <c:showSerName val="0"/>
          <c:showPercent val="0"/>
          <c:showBubbleSize val="0"/>
        </c:dLbls>
        <c:gapWidth val="219"/>
        <c:overlap val="-27"/>
        <c:axId val="1198820543"/>
        <c:axId val="1198823903"/>
      </c:barChart>
      <c:catAx>
        <c:axId val="119882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823903"/>
        <c:crosses val="autoZero"/>
        <c:auto val="1"/>
        <c:lblAlgn val="ctr"/>
        <c:lblOffset val="100"/>
        <c:noMultiLvlLbl val="0"/>
      </c:catAx>
      <c:valAx>
        <c:axId val="119882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82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[UserTransaction_Insights_Dashboard.xlsx]ReainedNotretainedAgeAnalysis!PivotTable3</c:name>
    <c:fmtId val="1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ReainedNotretainedAgeAnalysis!$B$4:$B$5</c:f>
              <c:strCache>
                <c:ptCount val="1"/>
                <c:pt idx="0">
                  <c:v>Card transaction</c:v>
                </c:pt>
              </c:strCache>
            </c:strRef>
          </c:tx>
          <c:spPr>
            <a:ln w="28575" cap="rnd">
              <a:solidFill>
                <a:schemeClr val="accent1"/>
              </a:solidFill>
              <a:round/>
            </a:ln>
            <a:effectLst/>
          </c:spPr>
          <c:marker>
            <c:symbol val="none"/>
          </c:marker>
          <c:cat>
            <c:strRef>
              <c:f>ReainedNotretainedAgeAnalysis!$A$6:$A$14</c:f>
              <c:strCache>
                <c:ptCount val="8"/>
                <c:pt idx="0">
                  <c:v>18</c:v>
                </c:pt>
                <c:pt idx="1">
                  <c:v>19</c:v>
                </c:pt>
                <c:pt idx="2">
                  <c:v>20</c:v>
                </c:pt>
                <c:pt idx="3">
                  <c:v>21</c:v>
                </c:pt>
                <c:pt idx="4">
                  <c:v>22</c:v>
                </c:pt>
                <c:pt idx="5">
                  <c:v>23</c:v>
                </c:pt>
                <c:pt idx="6">
                  <c:v>24</c:v>
                </c:pt>
                <c:pt idx="7">
                  <c:v>25</c:v>
                </c:pt>
              </c:strCache>
            </c:strRef>
          </c:cat>
          <c:val>
            <c:numRef>
              <c:f>ReainedNotretainedAgeAnalysis!$B$6:$B$14</c:f>
              <c:numCache>
                <c:formatCode>General</c:formatCode>
                <c:ptCount val="8"/>
                <c:pt idx="0">
                  <c:v>811.16500000000008</c:v>
                </c:pt>
                <c:pt idx="1">
                  <c:v>2956.7662499999997</c:v>
                </c:pt>
                <c:pt idx="2">
                  <c:v>2735.0650000000001</c:v>
                </c:pt>
                <c:pt idx="3">
                  <c:v>2765.1324999999997</c:v>
                </c:pt>
                <c:pt idx="4">
                  <c:v>3287.64</c:v>
                </c:pt>
                <c:pt idx="5">
                  <c:v>2762.94</c:v>
                </c:pt>
                <c:pt idx="6">
                  <c:v>1969.6875</c:v>
                </c:pt>
                <c:pt idx="7">
                  <c:v>2538.5013333333332</c:v>
                </c:pt>
              </c:numCache>
            </c:numRef>
          </c:val>
          <c:smooth val="0"/>
          <c:extLst>
            <c:ext xmlns:c16="http://schemas.microsoft.com/office/drawing/2014/chart" uri="{C3380CC4-5D6E-409C-BE32-E72D297353CC}">
              <c16:uniqueId val="{00000000-9F76-47B1-9F9D-4B68A37B6669}"/>
            </c:ext>
          </c:extLst>
        </c:ser>
        <c:ser>
          <c:idx val="1"/>
          <c:order val="1"/>
          <c:tx>
            <c:strRef>
              <c:f>ReainedNotretainedAgeAnalysis!$C$4:$C$5</c:f>
              <c:strCache>
                <c:ptCount val="1"/>
                <c:pt idx="0">
                  <c:v>Credit</c:v>
                </c:pt>
              </c:strCache>
            </c:strRef>
          </c:tx>
          <c:spPr>
            <a:ln w="28575" cap="rnd">
              <a:solidFill>
                <a:schemeClr val="accent2"/>
              </a:solidFill>
              <a:round/>
            </a:ln>
            <a:effectLst/>
          </c:spPr>
          <c:marker>
            <c:symbol val="none"/>
          </c:marker>
          <c:cat>
            <c:strRef>
              <c:f>ReainedNotretainedAgeAnalysis!$A$6:$A$14</c:f>
              <c:strCache>
                <c:ptCount val="8"/>
                <c:pt idx="0">
                  <c:v>18</c:v>
                </c:pt>
                <c:pt idx="1">
                  <c:v>19</c:v>
                </c:pt>
                <c:pt idx="2">
                  <c:v>20</c:v>
                </c:pt>
                <c:pt idx="3">
                  <c:v>21</c:v>
                </c:pt>
                <c:pt idx="4">
                  <c:v>22</c:v>
                </c:pt>
                <c:pt idx="5">
                  <c:v>23</c:v>
                </c:pt>
                <c:pt idx="6">
                  <c:v>24</c:v>
                </c:pt>
                <c:pt idx="7">
                  <c:v>25</c:v>
                </c:pt>
              </c:strCache>
            </c:strRef>
          </c:cat>
          <c:val>
            <c:numRef>
              <c:f>ReainedNotretainedAgeAnalysis!$C$6:$C$14</c:f>
              <c:numCache>
                <c:formatCode>General</c:formatCode>
                <c:ptCount val="8"/>
                <c:pt idx="0">
                  <c:v>1983.7514285714285</c:v>
                </c:pt>
                <c:pt idx="1">
                  <c:v>2611.9533333333329</c:v>
                </c:pt>
                <c:pt idx="2">
                  <c:v>2610.9114285714286</c:v>
                </c:pt>
                <c:pt idx="3">
                  <c:v>2573.7840000000006</c:v>
                </c:pt>
                <c:pt idx="4">
                  <c:v>809.87</c:v>
                </c:pt>
                <c:pt idx="5">
                  <c:v>2029.0766666666668</c:v>
                </c:pt>
                <c:pt idx="6">
                  <c:v>2726.6374999999994</c:v>
                </c:pt>
                <c:pt idx="7">
                  <c:v>2010.5066666666664</c:v>
                </c:pt>
              </c:numCache>
            </c:numRef>
          </c:val>
          <c:smooth val="0"/>
          <c:extLst>
            <c:ext xmlns:c16="http://schemas.microsoft.com/office/drawing/2014/chart" uri="{C3380CC4-5D6E-409C-BE32-E72D297353CC}">
              <c16:uniqueId val="{00000005-9F76-47B1-9F9D-4B68A37B6669}"/>
            </c:ext>
          </c:extLst>
        </c:ser>
        <c:ser>
          <c:idx val="2"/>
          <c:order val="2"/>
          <c:tx>
            <c:strRef>
              <c:f>ReainedNotretainedAgeAnalysis!$D$4:$D$5</c:f>
              <c:strCache>
                <c:ptCount val="1"/>
                <c:pt idx="0">
                  <c:v>Debit to merchant account</c:v>
                </c:pt>
              </c:strCache>
            </c:strRef>
          </c:tx>
          <c:spPr>
            <a:ln w="28575" cap="rnd">
              <a:solidFill>
                <a:schemeClr val="accent3"/>
              </a:solidFill>
              <a:round/>
            </a:ln>
            <a:effectLst/>
          </c:spPr>
          <c:marker>
            <c:symbol val="none"/>
          </c:marker>
          <c:cat>
            <c:strRef>
              <c:f>ReainedNotretainedAgeAnalysis!$A$6:$A$14</c:f>
              <c:strCache>
                <c:ptCount val="8"/>
                <c:pt idx="0">
                  <c:v>18</c:v>
                </c:pt>
                <c:pt idx="1">
                  <c:v>19</c:v>
                </c:pt>
                <c:pt idx="2">
                  <c:v>20</c:v>
                </c:pt>
                <c:pt idx="3">
                  <c:v>21</c:v>
                </c:pt>
                <c:pt idx="4">
                  <c:v>22</c:v>
                </c:pt>
                <c:pt idx="5">
                  <c:v>23</c:v>
                </c:pt>
                <c:pt idx="6">
                  <c:v>24</c:v>
                </c:pt>
                <c:pt idx="7">
                  <c:v>25</c:v>
                </c:pt>
              </c:strCache>
            </c:strRef>
          </c:cat>
          <c:val>
            <c:numRef>
              <c:f>ReainedNotretainedAgeAnalysis!$D$6:$D$14</c:f>
              <c:numCache>
                <c:formatCode>General</c:formatCode>
                <c:ptCount val="8"/>
                <c:pt idx="0">
                  <c:v>4168.88</c:v>
                </c:pt>
                <c:pt idx="1">
                  <c:v>3211.4354545454548</c:v>
                </c:pt>
                <c:pt idx="2">
                  <c:v>2954.7279999999996</c:v>
                </c:pt>
                <c:pt idx="4">
                  <c:v>2018.77</c:v>
                </c:pt>
                <c:pt idx="5">
                  <c:v>2707.8855555555551</c:v>
                </c:pt>
                <c:pt idx="6">
                  <c:v>2824.9190909090908</c:v>
                </c:pt>
                <c:pt idx="7">
                  <c:v>3071.0025000000001</c:v>
                </c:pt>
              </c:numCache>
            </c:numRef>
          </c:val>
          <c:smooth val="0"/>
          <c:extLst>
            <c:ext xmlns:c16="http://schemas.microsoft.com/office/drawing/2014/chart" uri="{C3380CC4-5D6E-409C-BE32-E72D297353CC}">
              <c16:uniqueId val="{00000006-9F76-47B1-9F9D-4B68A37B6669}"/>
            </c:ext>
          </c:extLst>
        </c:ser>
        <c:ser>
          <c:idx val="3"/>
          <c:order val="3"/>
          <c:tx>
            <c:strRef>
              <c:f>ReainedNotretainedAgeAnalysis!$E$4:$E$5</c:f>
              <c:strCache>
                <c:ptCount val="1"/>
                <c:pt idx="0">
                  <c:v>Debit to personal account</c:v>
                </c:pt>
              </c:strCache>
            </c:strRef>
          </c:tx>
          <c:spPr>
            <a:ln w="28575" cap="rnd">
              <a:solidFill>
                <a:schemeClr val="accent4"/>
              </a:solidFill>
              <a:round/>
            </a:ln>
            <a:effectLst/>
          </c:spPr>
          <c:marker>
            <c:symbol val="none"/>
          </c:marker>
          <c:cat>
            <c:strRef>
              <c:f>ReainedNotretainedAgeAnalysis!$A$6:$A$14</c:f>
              <c:strCache>
                <c:ptCount val="8"/>
                <c:pt idx="0">
                  <c:v>18</c:v>
                </c:pt>
                <c:pt idx="1">
                  <c:v>19</c:v>
                </c:pt>
                <c:pt idx="2">
                  <c:v>20</c:v>
                </c:pt>
                <c:pt idx="3">
                  <c:v>21</c:v>
                </c:pt>
                <c:pt idx="4">
                  <c:v>22</c:v>
                </c:pt>
                <c:pt idx="5">
                  <c:v>23</c:v>
                </c:pt>
                <c:pt idx="6">
                  <c:v>24</c:v>
                </c:pt>
                <c:pt idx="7">
                  <c:v>25</c:v>
                </c:pt>
              </c:strCache>
            </c:strRef>
          </c:cat>
          <c:val>
            <c:numRef>
              <c:f>ReainedNotretainedAgeAnalysis!$E$6:$E$14</c:f>
              <c:numCache>
                <c:formatCode>General</c:formatCode>
                <c:ptCount val="8"/>
                <c:pt idx="0">
                  <c:v>409.19</c:v>
                </c:pt>
                <c:pt idx="1">
                  <c:v>2673.8541666666665</c:v>
                </c:pt>
                <c:pt idx="2">
                  <c:v>2078.1445454545456</c:v>
                </c:pt>
                <c:pt idx="3">
                  <c:v>2378.2239999999997</c:v>
                </c:pt>
                <c:pt idx="4">
                  <c:v>2979.346</c:v>
                </c:pt>
                <c:pt idx="5">
                  <c:v>2931.7419999999997</c:v>
                </c:pt>
                <c:pt idx="6">
                  <c:v>2654.4775</c:v>
                </c:pt>
                <c:pt idx="7">
                  <c:v>2304.6666666666665</c:v>
                </c:pt>
              </c:numCache>
            </c:numRef>
          </c:val>
          <c:smooth val="0"/>
          <c:extLst>
            <c:ext xmlns:c16="http://schemas.microsoft.com/office/drawing/2014/chart" uri="{C3380CC4-5D6E-409C-BE32-E72D297353CC}">
              <c16:uniqueId val="{00000007-9F76-47B1-9F9D-4B68A37B6669}"/>
            </c:ext>
          </c:extLst>
        </c:ser>
        <c:dLbls>
          <c:showLegendKey val="0"/>
          <c:showVal val="0"/>
          <c:showCatName val="0"/>
          <c:showSerName val="0"/>
          <c:showPercent val="0"/>
          <c:showBubbleSize val="0"/>
        </c:dLbls>
        <c:smooth val="0"/>
        <c:axId val="2063207711"/>
        <c:axId val="2063210591"/>
      </c:lineChart>
      <c:catAx>
        <c:axId val="206320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210591"/>
        <c:crosses val="autoZero"/>
        <c:auto val="1"/>
        <c:lblAlgn val="ctr"/>
        <c:lblOffset val="100"/>
        <c:noMultiLvlLbl val="0"/>
      </c:catAx>
      <c:valAx>
        <c:axId val="206321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20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[UserTransaction_Insights_Dashboard.xlsx]PaymentStatus_retention!PivotTable4</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PaymentStatus_retention!$B$3:$B$4</c:f>
              <c:strCache>
                <c:ptCount val="1"/>
                <c:pt idx="0">
                  <c:v>Completed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PaymentStatus_retention!$A$5:$A$13</c:f>
              <c:strCache>
                <c:ptCount val="8"/>
                <c:pt idx="0">
                  <c:v>18</c:v>
                </c:pt>
                <c:pt idx="1">
                  <c:v>19</c:v>
                </c:pt>
                <c:pt idx="2">
                  <c:v>20</c:v>
                </c:pt>
                <c:pt idx="3">
                  <c:v>21</c:v>
                </c:pt>
                <c:pt idx="4">
                  <c:v>22</c:v>
                </c:pt>
                <c:pt idx="5">
                  <c:v>23</c:v>
                </c:pt>
                <c:pt idx="6">
                  <c:v>24</c:v>
                </c:pt>
                <c:pt idx="7">
                  <c:v>25</c:v>
                </c:pt>
              </c:strCache>
            </c:strRef>
          </c:cat>
          <c:val>
            <c:numRef>
              <c:f>PaymentStatus_retention!$B$5:$B$13</c:f>
              <c:numCache>
                <c:formatCode>General</c:formatCode>
                <c:ptCount val="8"/>
                <c:pt idx="0">
                  <c:v>2</c:v>
                </c:pt>
                <c:pt idx="1">
                  <c:v>21</c:v>
                </c:pt>
                <c:pt idx="2">
                  <c:v>15</c:v>
                </c:pt>
                <c:pt idx="3">
                  <c:v>6</c:v>
                </c:pt>
                <c:pt idx="4">
                  <c:v>5</c:v>
                </c:pt>
                <c:pt idx="5">
                  <c:v>16</c:v>
                </c:pt>
                <c:pt idx="6">
                  <c:v>36</c:v>
                </c:pt>
                <c:pt idx="7">
                  <c:v>17</c:v>
                </c:pt>
              </c:numCache>
            </c:numRef>
          </c:val>
          <c:extLst>
            <c:ext xmlns:c16="http://schemas.microsoft.com/office/drawing/2014/chart" uri="{C3380CC4-5D6E-409C-BE32-E72D297353CC}">
              <c16:uniqueId val="{00000000-2708-4386-A380-6AECE9D96948}"/>
            </c:ext>
          </c:extLst>
        </c:ser>
        <c:ser>
          <c:idx val="1"/>
          <c:order val="1"/>
          <c:tx>
            <c:strRef>
              <c:f>PaymentStatus_retention!$C$3:$C$4</c:f>
              <c:strCache>
                <c:ptCount val="1"/>
                <c:pt idx="0">
                  <c:v>Failed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PaymentStatus_retention!$A$5:$A$13</c:f>
              <c:strCache>
                <c:ptCount val="8"/>
                <c:pt idx="0">
                  <c:v>18</c:v>
                </c:pt>
                <c:pt idx="1">
                  <c:v>19</c:v>
                </c:pt>
                <c:pt idx="2">
                  <c:v>20</c:v>
                </c:pt>
                <c:pt idx="3">
                  <c:v>21</c:v>
                </c:pt>
                <c:pt idx="4">
                  <c:v>22</c:v>
                </c:pt>
                <c:pt idx="5">
                  <c:v>23</c:v>
                </c:pt>
                <c:pt idx="6">
                  <c:v>24</c:v>
                </c:pt>
                <c:pt idx="7">
                  <c:v>25</c:v>
                </c:pt>
              </c:strCache>
            </c:strRef>
          </c:cat>
          <c:val>
            <c:numRef>
              <c:f>PaymentStatus_retention!$C$5:$C$13</c:f>
              <c:numCache>
                <c:formatCode>General</c:formatCode>
                <c:ptCount val="8"/>
                <c:pt idx="0">
                  <c:v>9</c:v>
                </c:pt>
                <c:pt idx="1">
                  <c:v>22</c:v>
                </c:pt>
                <c:pt idx="2">
                  <c:v>23</c:v>
                </c:pt>
                <c:pt idx="3">
                  <c:v>8</c:v>
                </c:pt>
                <c:pt idx="4">
                  <c:v>5</c:v>
                </c:pt>
                <c:pt idx="5">
                  <c:v>18</c:v>
                </c:pt>
                <c:pt idx="6">
                  <c:v>27</c:v>
                </c:pt>
                <c:pt idx="7">
                  <c:v>14</c:v>
                </c:pt>
              </c:numCache>
            </c:numRef>
          </c:val>
          <c:extLst>
            <c:ext xmlns:c16="http://schemas.microsoft.com/office/drawing/2014/chart" uri="{C3380CC4-5D6E-409C-BE32-E72D297353CC}">
              <c16:uniqueId val="{00000010-2708-4386-A380-6AECE9D96948}"/>
            </c:ext>
          </c:extLst>
        </c:ser>
        <c:dLbls>
          <c:dLblPos val="outEnd"/>
          <c:showLegendKey val="0"/>
          <c:showVal val="1"/>
          <c:showCatName val="0"/>
          <c:showSerName val="0"/>
          <c:showPercent val="0"/>
          <c:showBubbleSize val="0"/>
        </c:dLbls>
        <c:gapWidth val="219"/>
        <c:overlap val="-27"/>
        <c:axId val="1127117407"/>
        <c:axId val="1127112607"/>
      </c:barChart>
      <c:catAx>
        <c:axId val="112711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of Users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112607"/>
        <c:crosses val="autoZero"/>
        <c:auto val="1"/>
        <c:lblAlgn val="ctr"/>
        <c:lblOffset val="100"/>
        <c:noMultiLvlLbl val="0"/>
      </c:catAx>
      <c:valAx>
        <c:axId val="1127112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Transaction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11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495300</xdr:colOff>
      <xdr:row>5</xdr:row>
      <xdr:rowOff>99060</xdr:rowOff>
    </xdr:from>
    <xdr:to>
      <xdr:col>10</xdr:col>
      <xdr:colOff>21964</xdr:colOff>
      <xdr:row>16</xdr:row>
      <xdr:rowOff>135367</xdr:rowOff>
    </xdr:to>
    <xdr:sp macro="" textlink="">
      <xdr:nvSpPr>
        <xdr:cNvPr id="19" name="Rectangle: Rounded Corners 18">
          <a:extLst>
            <a:ext uri="{FF2B5EF4-FFF2-40B4-BE49-F238E27FC236}">
              <a16:creationId xmlns:a16="http://schemas.microsoft.com/office/drawing/2014/main" id="{111B2F00-8FD3-40EF-BCE5-9E8B8A12600F}"/>
            </a:ext>
          </a:extLst>
        </xdr:cNvPr>
        <xdr:cNvSpPr/>
      </xdr:nvSpPr>
      <xdr:spPr>
        <a:xfrm>
          <a:off x="495300" y="1013460"/>
          <a:ext cx="5622664" cy="2047987"/>
        </a:xfrm>
        <a:prstGeom prst="roundRect">
          <a:avLst>
            <a:gd name="adj" fmla="val 3031"/>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91440</xdr:colOff>
      <xdr:row>17</xdr:row>
      <xdr:rowOff>0</xdr:rowOff>
    </xdr:from>
    <xdr:to>
      <xdr:col>16</xdr:col>
      <xdr:colOff>449580</xdr:colOff>
      <xdr:row>28</xdr:row>
      <xdr:rowOff>7620</xdr:rowOff>
    </xdr:to>
    <xdr:sp macro="" textlink="">
      <xdr:nvSpPr>
        <xdr:cNvPr id="15" name="Rectangle: Rounded Corners 14">
          <a:extLst>
            <a:ext uri="{FF2B5EF4-FFF2-40B4-BE49-F238E27FC236}">
              <a16:creationId xmlns:a16="http://schemas.microsoft.com/office/drawing/2014/main" id="{1F8F0FA8-D4E4-4C6B-B1BC-4BAB5E3D8930}"/>
            </a:ext>
          </a:extLst>
        </xdr:cNvPr>
        <xdr:cNvSpPr/>
      </xdr:nvSpPr>
      <xdr:spPr>
        <a:xfrm>
          <a:off x="6187440" y="3108960"/>
          <a:ext cx="4015740" cy="2019300"/>
        </a:xfrm>
        <a:prstGeom prst="roundRect">
          <a:avLst>
            <a:gd name="adj" fmla="val 3031"/>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91440</xdr:colOff>
      <xdr:row>5</xdr:row>
      <xdr:rowOff>91440</xdr:rowOff>
    </xdr:from>
    <xdr:to>
      <xdr:col>16</xdr:col>
      <xdr:colOff>426720</xdr:colOff>
      <xdr:row>16</xdr:row>
      <xdr:rowOff>129540</xdr:rowOff>
    </xdr:to>
    <xdr:sp macro="" textlink="">
      <xdr:nvSpPr>
        <xdr:cNvPr id="14" name="Rectangle: Rounded Corners 13">
          <a:extLst>
            <a:ext uri="{FF2B5EF4-FFF2-40B4-BE49-F238E27FC236}">
              <a16:creationId xmlns:a16="http://schemas.microsoft.com/office/drawing/2014/main" id="{AA2AC0C8-8660-48E0-AA66-137AA1C9600B}"/>
            </a:ext>
          </a:extLst>
        </xdr:cNvPr>
        <xdr:cNvSpPr/>
      </xdr:nvSpPr>
      <xdr:spPr>
        <a:xfrm>
          <a:off x="6187440" y="1005840"/>
          <a:ext cx="3992880" cy="2049780"/>
        </a:xfrm>
        <a:prstGeom prst="roundRect">
          <a:avLst>
            <a:gd name="adj" fmla="val 3031"/>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512781</xdr:colOff>
      <xdr:row>0</xdr:row>
      <xdr:rowOff>152401</xdr:rowOff>
    </xdr:from>
    <xdr:to>
      <xdr:col>16</xdr:col>
      <xdr:colOff>421341</xdr:colOff>
      <xdr:row>5</xdr:row>
      <xdr:rowOff>17930</xdr:rowOff>
    </xdr:to>
    <xdr:sp macro="" textlink="">
      <xdr:nvSpPr>
        <xdr:cNvPr id="2" name="Rectangle: Rounded Corners 1">
          <a:extLst>
            <a:ext uri="{FF2B5EF4-FFF2-40B4-BE49-F238E27FC236}">
              <a16:creationId xmlns:a16="http://schemas.microsoft.com/office/drawing/2014/main" id="{644EBAC2-D6C0-FE33-DB39-ECE52E525E19}"/>
            </a:ext>
          </a:extLst>
        </xdr:cNvPr>
        <xdr:cNvSpPr/>
      </xdr:nvSpPr>
      <xdr:spPr>
        <a:xfrm>
          <a:off x="512781" y="152401"/>
          <a:ext cx="9662160" cy="762000"/>
        </a:xfrm>
        <a:prstGeom prst="roundRect">
          <a:avLst>
            <a:gd name="adj" fmla="val 17233"/>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496196</xdr:colOff>
      <xdr:row>16</xdr:row>
      <xdr:rowOff>167639</xdr:rowOff>
    </xdr:from>
    <xdr:to>
      <xdr:col>10</xdr:col>
      <xdr:colOff>22860</xdr:colOff>
      <xdr:row>28</xdr:row>
      <xdr:rowOff>21066</xdr:rowOff>
    </xdr:to>
    <xdr:sp macro="" textlink="">
      <xdr:nvSpPr>
        <xdr:cNvPr id="4" name="Rectangle: Rounded Corners 3">
          <a:extLst>
            <a:ext uri="{FF2B5EF4-FFF2-40B4-BE49-F238E27FC236}">
              <a16:creationId xmlns:a16="http://schemas.microsoft.com/office/drawing/2014/main" id="{77E8A3F2-4A37-4F94-9FAB-B65CCC16235D}"/>
            </a:ext>
          </a:extLst>
        </xdr:cNvPr>
        <xdr:cNvSpPr/>
      </xdr:nvSpPr>
      <xdr:spPr>
        <a:xfrm>
          <a:off x="496196" y="3093719"/>
          <a:ext cx="5622664" cy="2047987"/>
        </a:xfrm>
        <a:prstGeom prst="roundRect">
          <a:avLst>
            <a:gd name="adj" fmla="val 3031"/>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oneCellAnchor>
    <xdr:from>
      <xdr:col>0</xdr:col>
      <xdr:colOff>472440</xdr:colOff>
      <xdr:row>1</xdr:row>
      <xdr:rowOff>68395</xdr:rowOff>
    </xdr:from>
    <xdr:ext cx="5248977" cy="530658"/>
    <xdr:sp macro="" textlink="">
      <xdr:nvSpPr>
        <xdr:cNvPr id="5" name="Rectangle 4">
          <a:extLst>
            <a:ext uri="{FF2B5EF4-FFF2-40B4-BE49-F238E27FC236}">
              <a16:creationId xmlns:a16="http://schemas.microsoft.com/office/drawing/2014/main" id="{97A70E5E-C5C1-B123-E77B-3607973069EE}"/>
            </a:ext>
          </a:extLst>
        </xdr:cNvPr>
        <xdr:cNvSpPr/>
      </xdr:nvSpPr>
      <xdr:spPr>
        <a:xfrm>
          <a:off x="472440" y="251275"/>
          <a:ext cx="5248977" cy="530658"/>
        </a:xfrm>
        <a:prstGeom prst="rect">
          <a:avLst/>
        </a:prstGeom>
        <a:noFill/>
        <a:effectLst>
          <a:outerShdw blurRad="50800" dist="38100" dir="2700000" algn="tl" rotWithShape="0">
            <a:prstClr val="black">
              <a:alpha val="40000"/>
            </a:prstClr>
          </a:outerShdw>
        </a:effectLst>
      </xdr:spPr>
      <xdr:txBody>
        <a:bodyPr wrap="square" lIns="91440" tIns="45720" rIns="91440" bIns="45720">
          <a:spAutoFit/>
        </a:bodyPr>
        <a:lstStyle/>
        <a:p>
          <a:pPr algn="ctr"/>
          <a:r>
            <a:rPr lang="en-US" sz="2800" b="1" cap="none" spc="0">
              <a:ln w="0"/>
              <a:solidFill>
                <a:schemeClr val="tx1"/>
              </a:solidFill>
              <a:effectLst>
                <a:outerShdw blurRad="38100" dist="19050" dir="2700000" algn="tl" rotWithShape="0">
                  <a:schemeClr val="dk1">
                    <a:alpha val="40000"/>
                  </a:schemeClr>
                </a:outerShdw>
              </a:effectLst>
            </a:rPr>
            <a:t>Customer Retention Analysis</a:t>
          </a:r>
        </a:p>
      </xdr:txBody>
    </xdr:sp>
    <xdr:clientData/>
  </xdr:oneCellAnchor>
  <xdr:twoCellAnchor editAs="oneCell">
    <xdr:from>
      <xdr:col>9</xdr:col>
      <xdr:colOff>197672</xdr:colOff>
      <xdr:row>1</xdr:row>
      <xdr:rowOff>41686</xdr:rowOff>
    </xdr:from>
    <xdr:to>
      <xdr:col>12</xdr:col>
      <xdr:colOff>464372</xdr:colOff>
      <xdr:row>4</xdr:row>
      <xdr:rowOff>133126</xdr:rowOff>
    </xdr:to>
    <mc:AlternateContent xmlns:mc="http://schemas.openxmlformats.org/markup-compatibility/2006" xmlns:a14="http://schemas.microsoft.com/office/drawing/2010/main">
      <mc:Choice Requires="a14">
        <xdr:graphicFrame macro="">
          <xdr:nvGraphicFramePr>
            <xdr:cNvPr id="6" name="Retention_status 1">
              <a:extLst>
                <a:ext uri="{FF2B5EF4-FFF2-40B4-BE49-F238E27FC236}">
                  <a16:creationId xmlns:a16="http://schemas.microsoft.com/office/drawing/2014/main" id="{FCFCB41B-5E18-4C6B-9003-BE4C95B4D87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tention_status 1"/>
            </a:graphicData>
          </a:graphic>
        </xdr:graphicFrame>
      </mc:Choice>
      <mc:Fallback xmlns="">
        <xdr:sp macro="" textlink="">
          <xdr:nvSpPr>
            <xdr:cNvPr id="0" name=""/>
            <xdr:cNvSpPr>
              <a:spLocks noTextEdit="1"/>
            </xdr:cNvSpPr>
          </xdr:nvSpPr>
          <xdr:spPr>
            <a:xfrm>
              <a:off x="5684072" y="224566"/>
              <a:ext cx="2095500" cy="640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12</xdr:col>
      <xdr:colOff>552226</xdr:colOff>
      <xdr:row>1</xdr:row>
      <xdr:rowOff>51099</xdr:rowOff>
    </xdr:from>
    <xdr:to>
      <xdr:col>16</xdr:col>
      <xdr:colOff>247426</xdr:colOff>
      <xdr:row>4</xdr:row>
      <xdr:rowOff>138953</xdr:rowOff>
    </xdr:to>
    <mc:AlternateContent xmlns:mc="http://schemas.openxmlformats.org/markup-compatibility/2006" xmlns:a14="http://schemas.microsoft.com/office/drawing/2010/main">
      <mc:Choice Requires="a14">
        <xdr:graphicFrame macro="">
          <xdr:nvGraphicFramePr>
            <xdr:cNvPr id="8" name="status 1">
              <a:extLst>
                <a:ext uri="{FF2B5EF4-FFF2-40B4-BE49-F238E27FC236}">
                  <a16:creationId xmlns:a16="http://schemas.microsoft.com/office/drawing/2014/main" id="{CC459409-D429-4B37-AA72-6868F1187110}"/>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7867426" y="233979"/>
              <a:ext cx="2133600" cy="6364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137160</xdr:colOff>
      <xdr:row>17</xdr:row>
      <xdr:rowOff>22860</xdr:rowOff>
    </xdr:from>
    <xdr:to>
      <xdr:col>16</xdr:col>
      <xdr:colOff>327660</xdr:colOff>
      <xdr:row>27</xdr:row>
      <xdr:rowOff>139401</xdr:rowOff>
    </xdr:to>
    <xdr:graphicFrame macro="">
      <xdr:nvGraphicFramePr>
        <xdr:cNvPr id="9" name="Chart 8">
          <a:extLst>
            <a:ext uri="{FF2B5EF4-FFF2-40B4-BE49-F238E27FC236}">
              <a16:creationId xmlns:a16="http://schemas.microsoft.com/office/drawing/2014/main" id="{5B8C0089-2113-4402-8D8A-9AB726160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515023</xdr:colOff>
      <xdr:row>17</xdr:row>
      <xdr:rowOff>7620</xdr:rowOff>
    </xdr:from>
    <xdr:to>
      <xdr:col>9</xdr:col>
      <xdr:colOff>518160</xdr:colOff>
      <xdr:row>27</xdr:row>
      <xdr:rowOff>73959</xdr:rowOff>
    </xdr:to>
    <xdr:graphicFrame macro="">
      <xdr:nvGraphicFramePr>
        <xdr:cNvPr id="10" name="Chart 9">
          <a:extLst>
            <a:ext uri="{FF2B5EF4-FFF2-40B4-BE49-F238E27FC236}">
              <a16:creationId xmlns:a16="http://schemas.microsoft.com/office/drawing/2014/main" id="{22F5CE9F-5E41-40E5-8067-6E3B1F9FD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151503</xdr:colOff>
      <xdr:row>5</xdr:row>
      <xdr:rowOff>113852</xdr:rowOff>
    </xdr:from>
    <xdr:to>
      <xdr:col>16</xdr:col>
      <xdr:colOff>295834</xdr:colOff>
      <xdr:row>16</xdr:row>
      <xdr:rowOff>71718</xdr:rowOff>
    </xdr:to>
    <xdr:graphicFrame macro="">
      <xdr:nvGraphicFramePr>
        <xdr:cNvPr id="12" name="Chart 11">
          <a:extLst>
            <a:ext uri="{FF2B5EF4-FFF2-40B4-BE49-F238E27FC236}">
              <a16:creationId xmlns:a16="http://schemas.microsoft.com/office/drawing/2014/main" id="{9A43326C-1A88-4211-8B8F-49D708814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10</xdr:col>
      <xdr:colOff>68963</xdr:colOff>
      <xdr:row>5</xdr:row>
      <xdr:rowOff>53340</xdr:rowOff>
    </xdr:from>
    <xdr:ext cx="1820797" cy="358140"/>
    <xdr:sp macro="" textlink="">
      <xdr:nvSpPr>
        <xdr:cNvPr id="17" name="Rectangle 16">
          <a:extLst>
            <a:ext uri="{FF2B5EF4-FFF2-40B4-BE49-F238E27FC236}">
              <a16:creationId xmlns:a16="http://schemas.microsoft.com/office/drawing/2014/main" id="{D74912A1-301F-4970-9E82-BABF9E3F73E7}"/>
            </a:ext>
          </a:extLst>
        </xdr:cNvPr>
        <xdr:cNvSpPr/>
      </xdr:nvSpPr>
      <xdr:spPr>
        <a:xfrm>
          <a:off x="6164963" y="967740"/>
          <a:ext cx="1820797" cy="358140"/>
        </a:xfrm>
        <a:prstGeom prst="rect">
          <a:avLst/>
        </a:prstGeom>
        <a:noFill/>
      </xdr:spPr>
      <xdr:txBody>
        <a:bodyPr wrap="square" lIns="91440" tIns="45720" rIns="91440" bIns="45720">
          <a:noAutofit/>
        </a:bodyPr>
        <a:lstStyle/>
        <a:p>
          <a:pPr algn="ctr"/>
          <a:r>
            <a:rPr lang="en-US" sz="1800" b="1" cap="none" spc="0">
              <a:ln w="0"/>
              <a:solidFill>
                <a:schemeClr val="tx1"/>
              </a:solidFill>
              <a:effectLst>
                <a:outerShdw blurRad="38100" dist="19050" dir="2700000" algn="tl" rotWithShape="0">
                  <a:schemeClr val="dk1">
                    <a:alpha val="40000"/>
                  </a:schemeClr>
                </a:outerShdw>
              </a:effectLst>
            </a:rPr>
            <a:t>Spend</a:t>
          </a:r>
          <a:r>
            <a:rPr lang="en-US" sz="1800" b="1" cap="none" spc="0" baseline="0">
              <a:ln w="0"/>
              <a:solidFill>
                <a:schemeClr val="tx1"/>
              </a:solidFill>
              <a:effectLst>
                <a:outerShdw blurRad="38100" dist="19050" dir="2700000" algn="tl" rotWithShape="0">
                  <a:schemeClr val="dk1">
                    <a:alpha val="40000"/>
                  </a:schemeClr>
                </a:outerShdw>
              </a:effectLst>
            </a:rPr>
            <a:t>ing by Age</a:t>
          </a:r>
          <a:endParaRPr lang="en-US" sz="18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xdr:col>
      <xdr:colOff>175260</xdr:colOff>
      <xdr:row>5</xdr:row>
      <xdr:rowOff>99060</xdr:rowOff>
    </xdr:from>
    <xdr:to>
      <xdr:col>9</xdr:col>
      <xdr:colOff>510540</xdr:colOff>
      <xdr:row>16</xdr:row>
      <xdr:rowOff>152400</xdr:rowOff>
    </xdr:to>
    <xdr:graphicFrame macro="">
      <xdr:nvGraphicFramePr>
        <xdr:cNvPr id="21" name="Chart 20">
          <a:extLst>
            <a:ext uri="{FF2B5EF4-FFF2-40B4-BE49-F238E27FC236}">
              <a16:creationId xmlns:a16="http://schemas.microsoft.com/office/drawing/2014/main" id="{520D0ACF-0E3C-4DDC-91E6-CD0E45857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xdr:col>
      <xdr:colOff>425913</xdr:colOff>
      <xdr:row>4</xdr:row>
      <xdr:rowOff>167455</xdr:rowOff>
    </xdr:from>
    <xdr:ext cx="2257157" cy="374141"/>
    <xdr:sp macro="" textlink="">
      <xdr:nvSpPr>
        <xdr:cNvPr id="16" name="Rectangle 15">
          <a:extLst>
            <a:ext uri="{FF2B5EF4-FFF2-40B4-BE49-F238E27FC236}">
              <a16:creationId xmlns:a16="http://schemas.microsoft.com/office/drawing/2014/main" id="{D1DC9CCC-9C96-ADCD-3F47-291FADEF71DE}"/>
            </a:ext>
          </a:extLst>
        </xdr:cNvPr>
        <xdr:cNvSpPr/>
      </xdr:nvSpPr>
      <xdr:spPr>
        <a:xfrm>
          <a:off x="2254713" y="898975"/>
          <a:ext cx="2257157" cy="374141"/>
        </a:xfrm>
        <a:prstGeom prst="rect">
          <a:avLst/>
        </a:prstGeom>
        <a:noFill/>
      </xdr:spPr>
      <xdr:txBody>
        <a:bodyPr wrap="none" lIns="91440" tIns="45720" rIns="91440" bIns="45720">
          <a:spAutoFit/>
        </a:bodyPr>
        <a:lstStyle/>
        <a:p>
          <a:pPr algn="ctr"/>
          <a:r>
            <a:rPr lang="en-US" sz="1800" b="1" cap="none" spc="0">
              <a:ln w="0"/>
              <a:solidFill>
                <a:schemeClr val="tx1"/>
              </a:solidFill>
              <a:effectLst>
                <a:outerShdw blurRad="38100" dist="19050" dir="2700000" algn="tl" rotWithShape="0">
                  <a:schemeClr val="dk1">
                    <a:alpha val="40000"/>
                  </a:schemeClr>
                </a:outerShdw>
              </a:effectLst>
            </a:rPr>
            <a:t>Retention rate</a:t>
          </a:r>
          <a:r>
            <a:rPr lang="en-US" sz="1800" b="1" cap="none" spc="0" baseline="0">
              <a:ln w="0"/>
              <a:solidFill>
                <a:schemeClr val="tx1"/>
              </a:solidFill>
              <a:effectLst>
                <a:outerShdw blurRad="38100" dist="19050" dir="2700000" algn="tl" rotWithShape="0">
                  <a:schemeClr val="dk1">
                    <a:alpha val="40000"/>
                  </a:schemeClr>
                </a:outerShdw>
              </a:effectLst>
            </a:rPr>
            <a:t> by age</a:t>
          </a:r>
          <a:endParaRPr lang="en-US" sz="1800" b="1"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6</xdr:col>
      <xdr:colOff>147997</xdr:colOff>
      <xdr:row>1</xdr:row>
      <xdr:rowOff>62261</xdr:rowOff>
    </xdr:from>
    <xdr:to>
      <xdr:col>10</xdr:col>
      <xdr:colOff>990600</xdr:colOff>
      <xdr:row>25</xdr:row>
      <xdr:rowOff>38100</xdr:rowOff>
    </xdr:to>
    <xdr:graphicFrame macro="">
      <xdr:nvGraphicFramePr>
        <xdr:cNvPr id="2" name="Chart 1">
          <a:extLst>
            <a:ext uri="{FF2B5EF4-FFF2-40B4-BE49-F238E27FC236}">
              <a16:creationId xmlns:a16="http://schemas.microsoft.com/office/drawing/2014/main" id="{AE3FF5B9-DBAF-555F-6B75-EB1F6FECF3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0.47477</cdr:x>
      <cdr:y>0.20146</cdr:y>
    </cdr:to>
    <cdr:sp macro="" textlink="">
      <cdr:nvSpPr>
        <cdr:cNvPr id="2" name="Rectangle 1">
          <a:extLst xmlns:a="http://schemas.openxmlformats.org/drawingml/2006/main">
            <a:ext uri="{FF2B5EF4-FFF2-40B4-BE49-F238E27FC236}">
              <a16:creationId xmlns:a16="http://schemas.microsoft.com/office/drawing/2014/main" id="{D74912A1-301F-4970-9E82-BABF9E3F73E7}"/>
            </a:ext>
          </a:extLst>
        </cdr:cNvPr>
        <cdr:cNvSpPr/>
      </cdr:nvSpPr>
      <cdr:spPr>
        <a:xfrm xmlns:a="http://schemas.openxmlformats.org/drawingml/2006/main">
          <a:off x="0" y="0"/>
          <a:ext cx="1826968" cy="391913"/>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800" b="1" cap="none" spc="0">
              <a:ln w="0"/>
              <a:solidFill>
                <a:schemeClr val="tx1"/>
              </a:solidFill>
              <a:effectLst>
                <a:outerShdw blurRad="38100" dist="19050" dir="2700000" algn="tl" rotWithShape="0">
                  <a:schemeClr val="dk1">
                    <a:alpha val="40000"/>
                  </a:schemeClr>
                </a:outerShdw>
              </a:effectLst>
            </a:rPr>
            <a:t>Transaction Type</a:t>
          </a:r>
        </a:p>
      </cdr:txBody>
    </cdr:sp>
  </cdr:relSizeAnchor>
</c:userShapes>
</file>

<file path=xl/drawings/drawing3.xml><?xml version="1.0" encoding="utf-8"?>
<c:userShapes xmlns:c="http://schemas.openxmlformats.org/drawingml/2006/chart">
  <cdr:relSizeAnchor xmlns:cdr="http://schemas.openxmlformats.org/drawingml/2006/chartDrawing">
    <cdr:from>
      <cdr:x>0.32574</cdr:x>
      <cdr:y>0</cdr:y>
    </cdr:from>
    <cdr:to>
      <cdr:x>0.72771</cdr:x>
      <cdr:y>0.19742</cdr:y>
    </cdr:to>
    <cdr:sp macro="" textlink="">
      <cdr:nvSpPr>
        <cdr:cNvPr id="2" name="Rectangle 1">
          <a:extLst xmlns:a="http://schemas.openxmlformats.org/drawingml/2006/main">
            <a:ext uri="{FF2B5EF4-FFF2-40B4-BE49-F238E27FC236}">
              <a16:creationId xmlns:a16="http://schemas.microsoft.com/office/drawing/2014/main" id="{D1DC9CCC-9C96-ADCD-3F47-291FADEF71DE}"/>
            </a:ext>
          </a:extLst>
        </cdr:cNvPr>
        <cdr:cNvSpPr/>
      </cdr:nvSpPr>
      <cdr:spPr>
        <a:xfrm xmlns:a="http://schemas.openxmlformats.org/drawingml/2006/main">
          <a:off x="1788160" y="0"/>
          <a:ext cx="2206630" cy="374141"/>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800" b="1" cap="none" spc="0">
              <a:ln w="0"/>
              <a:solidFill>
                <a:schemeClr val="tx1"/>
              </a:solidFill>
              <a:effectLst>
                <a:outerShdw blurRad="38100" dist="19050" dir="2700000" algn="tl" rotWithShape="0">
                  <a:schemeClr val="dk1">
                    <a:alpha val="40000"/>
                  </a:schemeClr>
                </a:outerShdw>
              </a:effectLst>
            </a:rPr>
            <a:t>Status of Transaction</a:t>
          </a:r>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243840</xdr:colOff>
      <xdr:row>17</xdr:row>
      <xdr:rowOff>110490</xdr:rowOff>
    </xdr:from>
    <xdr:to>
      <xdr:col>12</xdr:col>
      <xdr:colOff>320040</xdr:colOff>
      <xdr:row>32</xdr:row>
      <xdr:rowOff>110490</xdr:rowOff>
    </xdr:to>
    <xdr:graphicFrame macro="">
      <xdr:nvGraphicFramePr>
        <xdr:cNvPr id="2" name="Chart 1">
          <a:extLst>
            <a:ext uri="{FF2B5EF4-FFF2-40B4-BE49-F238E27FC236}">
              <a16:creationId xmlns:a16="http://schemas.microsoft.com/office/drawing/2014/main" id="{284C34EE-5755-2C0F-C268-DEF249454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556175</xdr:colOff>
      <xdr:row>4</xdr:row>
      <xdr:rowOff>89302</xdr:rowOff>
    </xdr:from>
    <xdr:to>
      <xdr:col>30</xdr:col>
      <xdr:colOff>76199</xdr:colOff>
      <xdr:row>36</xdr:row>
      <xdr:rowOff>141513</xdr:rowOff>
    </xdr:to>
    <xdr:graphicFrame macro="">
      <xdr:nvGraphicFramePr>
        <xdr:cNvPr id="2" name="Chart 1">
          <a:extLst>
            <a:ext uri="{FF2B5EF4-FFF2-40B4-BE49-F238E27FC236}">
              <a16:creationId xmlns:a16="http://schemas.microsoft.com/office/drawing/2014/main" id="{38311972-B8C5-453E-AE63-8986798B9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83820</xdr:colOff>
      <xdr:row>4</xdr:row>
      <xdr:rowOff>140970</xdr:rowOff>
    </xdr:from>
    <xdr:to>
      <xdr:col>11</xdr:col>
      <xdr:colOff>457200</xdr:colOff>
      <xdr:row>32</xdr:row>
      <xdr:rowOff>22860</xdr:rowOff>
    </xdr:to>
    <xdr:graphicFrame macro="">
      <xdr:nvGraphicFramePr>
        <xdr:cNvPr id="4" name="Chart 3">
          <a:extLst>
            <a:ext uri="{FF2B5EF4-FFF2-40B4-BE49-F238E27FC236}">
              <a16:creationId xmlns:a16="http://schemas.microsoft.com/office/drawing/2014/main" id="{576F2B20-38C8-8BBC-9DD1-84676F399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464820</xdr:colOff>
      <xdr:row>19</xdr:row>
      <xdr:rowOff>110490</xdr:rowOff>
    </xdr:from>
    <xdr:to>
      <xdr:col>5</xdr:col>
      <xdr:colOff>121920</xdr:colOff>
      <xdr:row>40</xdr:row>
      <xdr:rowOff>144780</xdr:rowOff>
    </xdr:to>
    <xdr:graphicFrame macro="">
      <xdr:nvGraphicFramePr>
        <xdr:cNvPr id="5" name="Chart 4">
          <a:extLst>
            <a:ext uri="{FF2B5EF4-FFF2-40B4-BE49-F238E27FC236}">
              <a16:creationId xmlns:a16="http://schemas.microsoft.com/office/drawing/2014/main" id="{9630F7F6-284B-574A-AB7D-CE9175C1F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373380</xdr:colOff>
      <xdr:row>2</xdr:row>
      <xdr:rowOff>87630</xdr:rowOff>
    </xdr:from>
    <xdr:to>
      <xdr:col>14</xdr:col>
      <xdr:colOff>175260</xdr:colOff>
      <xdr:row>24</xdr:row>
      <xdr:rowOff>22860</xdr:rowOff>
    </xdr:to>
    <xdr:graphicFrame macro="">
      <xdr:nvGraphicFramePr>
        <xdr:cNvPr id="2" name="Chart 1">
          <a:extLst>
            <a:ext uri="{FF2B5EF4-FFF2-40B4-BE49-F238E27FC236}">
              <a16:creationId xmlns:a16="http://schemas.microsoft.com/office/drawing/2014/main" id="{C5A846FC-38CF-5F03-CC5C-B95C1D67B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297180</xdr:colOff>
      <xdr:row>3</xdr:row>
      <xdr:rowOff>167640</xdr:rowOff>
    </xdr:from>
    <xdr:to>
      <xdr:col>17</xdr:col>
      <xdr:colOff>297180</xdr:colOff>
      <xdr:row>17</xdr:row>
      <xdr:rowOff>74295</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9D62F686-8AF8-80B6-D57D-EA2B94EFCFAD}"/>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1948160" y="716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152400</xdr:colOff>
      <xdr:row>2</xdr:row>
      <xdr:rowOff>22861</xdr:rowOff>
    </xdr:from>
    <xdr:to>
      <xdr:col>7</xdr:col>
      <xdr:colOff>152400</xdr:colOff>
      <xdr:row>7</xdr:row>
      <xdr:rowOff>30481</xdr:rowOff>
    </xdr:to>
    <mc:AlternateContent xmlns:mc="http://schemas.openxmlformats.org/markup-compatibility/2006" xmlns:a14="http://schemas.microsoft.com/office/drawing/2010/main">
      <mc:Choice Requires="a14">
        <xdr:graphicFrame macro="">
          <xdr:nvGraphicFramePr>
            <xdr:cNvPr id="2" name="Retention_status">
              <a:extLst>
                <a:ext uri="{FF2B5EF4-FFF2-40B4-BE49-F238E27FC236}">
                  <a16:creationId xmlns:a16="http://schemas.microsoft.com/office/drawing/2014/main" id="{2C2A8B03-C26E-D469-7D9F-2D28886FA04B}"/>
                </a:ext>
              </a:extLst>
            </xdr:cNvPr>
            <xdr:cNvGraphicFramePr/>
          </xdr:nvGraphicFramePr>
          <xdr:xfrm>
            <a:off x="0" y="0"/>
            <a:ext cx="0" cy="0"/>
          </xdr:xfrm>
          <a:graphic>
            <a:graphicData uri="http://schemas.microsoft.com/office/drawing/2010/slicer">
              <sle:slicer xmlns:sle="http://schemas.microsoft.com/office/drawing/2010/slicer" name="Retention_status"/>
            </a:graphicData>
          </a:graphic>
        </xdr:graphicFrame>
      </mc:Choice>
      <mc:Fallback xmlns="">
        <xdr:sp macro="" textlink="">
          <xdr:nvSpPr>
            <xdr:cNvPr id="0" name=""/>
            <xdr:cNvSpPr>
              <a:spLocks noTextEdit="1"/>
            </xdr:cNvSpPr>
          </xdr:nvSpPr>
          <xdr:spPr>
            <a:xfrm>
              <a:off x="4290060" y="388621"/>
              <a:ext cx="182880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944880</xdr:colOff>
      <xdr:row>9</xdr:row>
      <xdr:rowOff>64770</xdr:rowOff>
    </xdr:from>
    <xdr:to>
      <xdr:col>8</xdr:col>
      <xdr:colOff>304800</xdr:colOff>
      <xdr:row>24</xdr:row>
      <xdr:rowOff>64770</xdr:rowOff>
    </xdr:to>
    <xdr:graphicFrame macro="">
      <xdr:nvGraphicFramePr>
        <xdr:cNvPr id="5" name="Chart 4">
          <a:extLst>
            <a:ext uri="{FF2B5EF4-FFF2-40B4-BE49-F238E27FC236}">
              <a16:creationId xmlns:a16="http://schemas.microsoft.com/office/drawing/2014/main" id="{77B269F3-A91A-9291-1688-FCA736C000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533400</xdr:colOff>
      <xdr:row>2</xdr:row>
      <xdr:rowOff>22861</xdr:rowOff>
    </xdr:from>
    <xdr:to>
      <xdr:col>10</xdr:col>
      <xdr:colOff>533400</xdr:colOff>
      <xdr:row>7</xdr:row>
      <xdr:rowOff>38101</xdr:rowOff>
    </xdr:to>
    <mc:AlternateContent xmlns:mc="http://schemas.openxmlformats.org/markup-compatibility/2006" xmlns:a14="http://schemas.microsoft.com/office/drawing/2010/main">
      <mc:Choice Requires="a14">
        <xdr:graphicFrame macro="">
          <xdr:nvGraphicFramePr>
            <xdr:cNvPr id="6" name="status">
              <a:extLst>
                <a:ext uri="{FF2B5EF4-FFF2-40B4-BE49-F238E27FC236}">
                  <a16:creationId xmlns:a16="http://schemas.microsoft.com/office/drawing/2014/main" id="{1EBEB777-5B71-62C5-0E67-D5A5BA6D848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6499860" y="388621"/>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220980</xdr:colOff>
      <xdr:row>6</xdr:row>
      <xdr:rowOff>3810</xdr:rowOff>
    </xdr:from>
    <xdr:to>
      <xdr:col>3</xdr:col>
      <xdr:colOff>601980</xdr:colOff>
      <xdr:row>21</xdr:row>
      <xdr:rowOff>3810</xdr:rowOff>
    </xdr:to>
    <xdr:graphicFrame macro="">
      <xdr:nvGraphicFramePr>
        <xdr:cNvPr id="2" name="Chart 1">
          <a:extLst>
            <a:ext uri="{FF2B5EF4-FFF2-40B4-BE49-F238E27FC236}">
              <a16:creationId xmlns:a16="http://schemas.microsoft.com/office/drawing/2014/main" id="{FD2F18B4-8CA1-4DB0-99A4-5E3C7A89E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nikhi/Downloads/Fam_Assignment/datasets/Fam_assignment_final.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nikhi/Downloads/Fam_Assignment/datasets/Fam_assignment_final.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Users/nikhi/Downloads/Fam_Assignment/datasets/Fam_assignment_final.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kumar" refreshedDate="45630.539511921299" createdVersion="8" refreshedVersion="8" minRefreshableVersion="3" recordCount="541" xr:uid="{7AFACCC4-0AB8-4F4C-AC3B-F6D94A110BBB}">
  <cacheSource type="worksheet">
    <worksheetSource name="Table1"/>
  </cacheSource>
  <cacheFields count="11">
    <cacheField name="user_id" numFmtId="0">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cacheField>
    <cacheField name="txn_id" numFmtId="0">
      <sharedItems containsSemiMixedTypes="0" containsString="0" containsNumber="1" containsInteger="1" minValue="10583" maxValue="99952"/>
    </cacheField>
    <cacheField name="type_of_transaction" numFmtId="0">
      <sharedItems count="4">
        <s v="Credit"/>
        <s v="Debit to merchant account"/>
        <s v="Debit to personal account"/>
        <s v="Card transaction"/>
      </sharedItems>
    </cacheField>
    <cacheField name="date_of_transaction" numFmtId="14">
      <sharedItems containsSemiMixedTypes="0" containsNonDate="0" containsDate="1" containsString="0" minDate="2023-09-01T00:00:00" maxDate="2023-11-29T00:00:00" count="84">
        <d v="2023-09-15T00:00:00"/>
        <d v="2023-09-19T00:00:00"/>
        <d v="2023-09-05T00:00:00"/>
        <d v="2023-11-20T00:00:00"/>
        <d v="2023-11-04T00:00:00"/>
        <d v="2023-11-24T00:00:00"/>
        <d v="2023-10-22T00:00:00"/>
        <d v="2023-10-28T00:00:00"/>
        <d v="2023-10-21T00:00:00"/>
        <d v="2023-10-14T00:00:00"/>
        <d v="2023-09-18T00:00:00"/>
        <d v="2023-09-12T00:00:00"/>
        <d v="2023-09-22T00:00:00"/>
        <d v="2023-09-24T00:00:00"/>
        <d v="2023-09-26T00:00:00"/>
        <d v="2023-11-26T00:00:00"/>
        <d v="2023-11-23T00:00:00"/>
        <d v="2023-11-08T00:00:00"/>
        <d v="2023-10-08T00:00:00"/>
        <d v="2023-11-01T00:00:00"/>
        <d v="2023-11-09T00:00:00"/>
        <d v="2023-10-01T00:00:00"/>
        <d v="2023-10-10T00:00:00"/>
        <d v="2023-10-23T00:00:00"/>
        <d v="2023-09-01T00:00:00"/>
        <d v="2023-11-11T00:00:00"/>
        <d v="2023-11-07T00:00:00"/>
        <d v="2023-11-16T00:00:00"/>
        <d v="2023-11-21T00:00:00"/>
        <d v="2023-11-15T00:00:00"/>
        <d v="2023-11-27T00:00:00"/>
        <d v="2023-09-08T00:00:00"/>
        <d v="2023-09-03T00:00:00"/>
        <d v="2023-10-27T00:00:00"/>
        <d v="2023-10-25T00:00:00"/>
        <d v="2023-09-10T00:00:00"/>
        <d v="2023-09-09T00:00:00"/>
        <d v="2023-11-19T00:00:00"/>
        <d v="2023-11-05T00:00:00"/>
        <d v="2023-11-13T00:00:00"/>
        <d v="2023-09-25T00:00:00"/>
        <d v="2023-09-04T00:00:00"/>
        <d v="2023-09-13T00:00:00"/>
        <d v="2023-09-27T00:00:00"/>
        <d v="2023-11-28T00:00:00"/>
        <d v="2023-11-14T00:00:00"/>
        <d v="2023-10-17T00:00:00"/>
        <d v="2023-09-28T00:00:00"/>
        <d v="2023-10-11T00:00:00"/>
        <d v="2023-10-07T00:00:00"/>
        <d v="2023-11-03T00:00:00"/>
        <d v="2023-11-18T00:00:00"/>
        <d v="2023-09-02T00:00:00"/>
        <d v="2023-10-16T00:00:00"/>
        <d v="2023-10-09T00:00:00"/>
        <d v="2023-10-03T00:00:00"/>
        <d v="2023-10-19T00:00:00"/>
        <d v="2023-11-02T00:00:00"/>
        <d v="2023-09-16T00:00:00"/>
        <d v="2023-10-20T00:00:00"/>
        <d v="2023-10-13T00:00:00"/>
        <d v="2023-11-25T00:00:00"/>
        <d v="2023-11-10T00:00:00"/>
        <d v="2023-10-15T00:00:00"/>
        <d v="2023-11-22T00:00:00"/>
        <d v="2023-11-06T00:00:00"/>
        <d v="2023-10-04T00:00:00"/>
        <d v="2023-10-02T00:00:00"/>
        <d v="2023-09-21T00:00:00"/>
        <d v="2023-09-17T00:00:00"/>
        <d v="2023-09-23T00:00:00"/>
        <d v="2023-11-17T00:00:00"/>
        <d v="2023-09-11T00:00:00"/>
        <d v="2023-09-20T00:00:00"/>
        <d v="2023-10-18T00:00:00"/>
        <d v="2023-10-05T00:00:00"/>
        <d v="2023-10-06T00:00:00"/>
        <d v="2023-11-12T00:00:00"/>
        <d v="2023-10-12T00:00:00"/>
        <d v="2023-09-06T00:00:00"/>
        <d v="2023-10-24T00:00:00"/>
        <d v="2023-10-26T00:00:00"/>
        <d v="2023-09-14T00:00:00"/>
        <d v="2023-09-07T00:00:00"/>
      </sharedItems>
      <fieldGroup par="10"/>
    </cacheField>
    <cacheField name="status" numFmtId="0">
      <sharedItems count="2">
        <s v="Completed"/>
        <s v="Failed"/>
      </sharedItems>
    </cacheField>
    <cacheField name="amount" numFmtId="0">
      <sharedItems containsSemiMixedTypes="0" containsString="0" containsNumber="1" minValue="125.39" maxValue="4999.8900000000003" count="541">
        <n v="2345.6"/>
        <n v="2578.84"/>
        <n v="1910.68"/>
        <n v="4665.6000000000004"/>
        <n v="4459.59"/>
        <n v="1480.61"/>
        <n v="1330.49"/>
        <n v="4163.8100000000004"/>
        <n v="2803.23"/>
        <n v="468.69"/>
        <n v="304.95999999999998"/>
        <n v="3442.13"/>
        <n v="4871.8"/>
        <n v="4883.41"/>
        <n v="978.87"/>
        <n v="880.07"/>
        <n v="4307.1099999999997"/>
        <n v="1595.44"/>
        <n v="1708.48"/>
        <n v="3243.26"/>
        <n v="2944.89"/>
        <n v="1793.87"/>
        <n v="1987.46"/>
        <n v="2213.36"/>
        <n v="3626.8"/>
        <n v="1698.3"/>
        <n v="2160.19"/>
        <n v="2784.89"/>
        <n v="2206.4499999999998"/>
        <n v="2264.75"/>
        <n v="3328.37"/>
        <n v="1200.74"/>
        <n v="1299.73"/>
        <n v="2130.7600000000002"/>
        <n v="2522.4499999999998"/>
        <n v="3914.26"/>
        <n v="2336.66"/>
        <n v="3102"/>
        <n v="4496.32"/>
        <n v="3783.71"/>
        <n v="3171.07"/>
        <n v="4475.83"/>
        <n v="1976.87"/>
        <n v="2097.2399999999998"/>
        <n v="4297.99"/>
        <n v="128.88999999999999"/>
        <n v="2492.3200000000002"/>
        <n v="2005.4"/>
        <n v="4218.4799999999996"/>
        <n v="3249.47"/>
        <n v="1374.77"/>
        <n v="1753.75"/>
        <n v="4191.0600000000004"/>
        <n v="1198.69"/>
        <n v="4753.1000000000004"/>
        <n v="718.48"/>
        <n v="3527.38"/>
        <n v="2921.4"/>
        <n v="3001.28"/>
        <n v="3516.25"/>
        <n v="1801.3"/>
        <n v="2579.21"/>
        <n v="617.14"/>
        <n v="963.07"/>
        <n v="2377.88"/>
        <n v="4273.3900000000003"/>
        <n v="240.63"/>
        <n v="1139.3900000000001"/>
        <n v="2631.47"/>
        <n v="2494.0300000000002"/>
        <n v="2296.06"/>
        <n v="3489.76"/>
        <n v="4983.49"/>
        <n v="1427.49"/>
        <n v="1646.18"/>
        <n v="4904.5"/>
        <n v="1868.32"/>
        <n v="323.02999999999997"/>
        <n v="3225.56"/>
        <n v="2912.91"/>
        <n v="4830.9399999999996"/>
        <n v="2063.4699999999998"/>
        <n v="831.07"/>
        <n v="680.41"/>
        <n v="2886.28"/>
        <n v="3165.02"/>
        <n v="1275.3399999999999"/>
        <n v="2101.7399999999998"/>
        <n v="1511.71"/>
        <n v="4627.16"/>
        <n v="662.4"/>
        <n v="4150.49"/>
        <n v="3015.72"/>
        <n v="3474.52"/>
        <n v="2245.02"/>
        <n v="3058.2"/>
        <n v="4997.8999999999996"/>
        <n v="2405.4499999999998"/>
        <n v="2403.0500000000002"/>
        <n v="4302.8900000000003"/>
        <n v="3346.66"/>
        <n v="531.49"/>
        <n v="4338.0600000000004"/>
        <n v="365.6"/>
        <n v="2791.18"/>
        <n v="241.46"/>
        <n v="1622.68"/>
        <n v="1201.03"/>
        <n v="4670"/>
        <n v="2338.25"/>
        <n v="4333.7299999999996"/>
        <n v="4120.6899999999996"/>
        <n v="2288.08"/>
        <n v="2331.19"/>
        <n v="1244.46"/>
        <n v="3749.06"/>
        <n v="2527.11"/>
        <n v="2677.16"/>
        <n v="4367.57"/>
        <n v="1758.95"/>
        <n v="4276.47"/>
        <n v="3171.32"/>
        <n v="3759.16"/>
        <n v="915.19"/>
        <n v="1537.5"/>
        <n v="2702.71"/>
        <n v="957.84"/>
        <n v="4572.8599999999997"/>
        <n v="2351.9"/>
        <n v="3420.29"/>
        <n v="4939.49"/>
        <n v="2338.5"/>
        <n v="2916.58"/>
        <n v="1444.95"/>
        <n v="4180.91"/>
        <n v="3219.43"/>
        <n v="3964.19"/>
        <n v="4557.18"/>
        <n v="4169.32"/>
        <n v="4040.74"/>
        <n v="542.48"/>
        <n v="2328.4499999999998"/>
        <n v="3406.7"/>
        <n v="3273.5"/>
        <n v="671.71"/>
        <n v="4447.57"/>
        <n v="3385.38"/>
        <n v="4438.53"/>
        <n v="2279.0100000000002"/>
        <n v="2767.88"/>
        <n v="1451.82"/>
        <n v="3244.35"/>
        <n v="4166.1099999999997"/>
        <n v="1709.94"/>
        <n v="4306.1899999999996"/>
        <n v="638.64"/>
        <n v="1855.39"/>
        <n v="2677.82"/>
        <n v="3912.28"/>
        <n v="4732.54"/>
        <n v="3252.37"/>
        <n v="2188.7399999999998"/>
        <n v="4506.41"/>
        <n v="718.34"/>
        <n v="4973.68"/>
        <n v="585.97"/>
        <n v="2312.62"/>
        <n v="2053.7800000000002"/>
        <n v="1631.37"/>
        <n v="2216.19"/>
        <n v="2973.68"/>
        <n v="2112.96"/>
        <n v="4845.1499999999996"/>
        <n v="1198.8"/>
        <n v="3836.77"/>
        <n v="3084.08"/>
        <n v="1439.02"/>
        <n v="129.91999999999999"/>
        <n v="795.19"/>
        <n v="1943.35"/>
        <n v="862.34"/>
        <n v="1433.3"/>
        <n v="2129.5"/>
        <n v="2206.58"/>
        <n v="322.55"/>
        <n v="3860.01"/>
        <n v="1963.02"/>
        <n v="2045.65"/>
        <n v="2352.8000000000002"/>
        <n v="3576.54"/>
        <n v="531.84"/>
        <n v="2039.26"/>
        <n v="2699.96"/>
        <n v="1257.72"/>
        <n v="4761.33"/>
        <n v="3437.55"/>
        <n v="3193.79"/>
        <n v="2585.9499999999998"/>
        <n v="1906.81"/>
        <n v="2367.29"/>
        <n v="1675.48"/>
        <n v="607.16"/>
        <n v="291.8"/>
        <n v="1883.1"/>
        <n v="3426.6"/>
        <n v="1492.32"/>
        <n v="499.36"/>
        <n v="4841.71"/>
        <n v="3253.12"/>
        <n v="2591.59"/>
        <n v="4760.7299999999996"/>
        <n v="4999.8900000000003"/>
        <n v="2587.6799999999998"/>
        <n v="4394.32"/>
        <n v="895.01"/>
        <n v="314.08999999999997"/>
        <n v="3091.92"/>
        <n v="1616.39"/>
        <n v="2564.2399999999998"/>
        <n v="4377.71"/>
        <n v="2817.25"/>
        <n v="510.99"/>
        <n v="4172.13"/>
        <n v="2132.9899999999998"/>
        <n v="4973.17"/>
        <n v="4661.05"/>
        <n v="774.24"/>
        <n v="2298.15"/>
        <n v="644.82000000000005"/>
        <n v="407.76"/>
        <n v="1278.76"/>
        <n v="431.63"/>
        <n v="4379.32"/>
        <n v="1342.89"/>
        <n v="1281.52"/>
        <n v="753.71"/>
        <n v="4168.88"/>
        <n v="409.19"/>
        <n v="1087.8"/>
        <n v="4673.5200000000004"/>
        <n v="279.44"/>
        <n v="709.93"/>
        <n v="1761.28"/>
        <n v="4629.12"/>
        <n v="486.74"/>
        <n v="1601.83"/>
        <n v="1822.58"/>
        <n v="3233.4"/>
        <n v="2614.12"/>
        <n v="429.44"/>
        <n v="1975.99"/>
        <n v="4749.24"/>
        <n v="2694.35"/>
        <n v="4806.55"/>
        <n v="4576.3599999999997"/>
        <n v="4982.1899999999996"/>
        <n v="946.02"/>
        <n v="3372.41"/>
        <n v="2592.9"/>
        <n v="3972.83"/>
        <n v="4037.94"/>
        <n v="1615.52"/>
        <n v="4134.3599999999997"/>
        <n v="2304.88"/>
        <n v="4402"/>
        <n v="2219.83"/>
        <n v="1795.51"/>
        <n v="1061.8800000000001"/>
        <n v="3110.7"/>
        <n v="938.88"/>
        <n v="4143.66"/>
        <n v="3290.54"/>
        <n v="2540.39"/>
        <n v="2466.4299999999998"/>
        <n v="2322.37"/>
        <n v="3072.64"/>
        <n v="740.75"/>
        <n v="1284.52"/>
        <n v="790.3"/>
        <n v="4817.16"/>
        <n v="4407.47"/>
        <n v="2576.6799999999998"/>
        <n v="347.65"/>
        <n v="2729.78"/>
        <n v="3842.9"/>
        <n v="2810.79"/>
        <n v="730.45"/>
        <n v="2833.38"/>
        <n v="2550.38"/>
        <n v="4039.43"/>
        <n v="4954.0200000000004"/>
        <n v="3572.83"/>
        <n v="1723.07"/>
        <n v="3024.86"/>
        <n v="935.51"/>
        <n v="4126.1400000000003"/>
        <n v="192.79"/>
        <n v="3483.45"/>
        <n v="3558.3"/>
        <n v="2352.35"/>
        <n v="3089.38"/>
        <n v="1201.8499999999999"/>
        <n v="1653.5"/>
        <n v="2910.04"/>
        <n v="4777.58"/>
        <n v="1509.39"/>
        <n v="772.64"/>
        <n v="348.75"/>
        <n v="590.97"/>
        <n v="125.39"/>
        <n v="3287.64"/>
        <n v="3264.9"/>
        <n v="4574.83"/>
        <n v="4986.1400000000003"/>
        <n v="4396.04"/>
        <n v="1494.35"/>
        <n v="1720.35"/>
        <n v="169.01"/>
        <n v="3093.68"/>
        <n v="525.02"/>
        <n v="2439.5300000000002"/>
        <n v="2289"/>
        <n v="1381.61"/>
        <n v="2380.44"/>
        <n v="3229.69"/>
        <n v="4791.07"/>
        <n v="3833.11"/>
        <n v="2688.05"/>
        <n v="4160.99"/>
        <n v="1707.78"/>
        <n v="545.61"/>
        <n v="746.53"/>
        <n v="3396.56"/>
        <n v="4100.62"/>
        <n v="2176.12"/>
        <n v="3867.96"/>
        <n v="4965"/>
        <n v="493.22"/>
        <n v="681.3"/>
        <n v="4190.63"/>
        <n v="3400.15"/>
        <n v="1312.81"/>
        <n v="4693.3100000000004"/>
        <n v="3113.12"/>
        <n v="3010.33"/>
        <n v="1248.26"/>
        <n v="1247.3900000000001"/>
        <n v="1578.65"/>
        <n v="1572.45"/>
        <n v="2823.67"/>
        <n v="3511.91"/>
        <n v="1001.01"/>
        <n v="2855.69"/>
        <n v="1290.01"/>
        <n v="4250.95"/>
        <n v="1948.12"/>
        <n v="1123.56"/>
        <n v="4692.08"/>
        <n v="2043.5"/>
        <n v="1381.65"/>
        <n v="4033.8"/>
        <n v="1916.45"/>
        <n v="846.82"/>
        <n v="2546.58"/>
        <n v="924.34"/>
        <n v="3629.54"/>
        <n v="4211.4399999999996"/>
        <n v="4228.47"/>
        <n v="396.21"/>
        <n v="177.09"/>
        <n v="2560.86"/>
        <n v="2669.49"/>
        <n v="1409.89"/>
        <n v="2349.09"/>
        <n v="3303.31"/>
        <n v="3220.07"/>
        <n v="4242.12"/>
        <n v="1225.8599999999999"/>
        <n v="328.15"/>
        <n v="4650.96"/>
        <n v="4651.49"/>
        <n v="3417.47"/>
        <n v="3973.44"/>
        <n v="1768.9"/>
        <n v="3207.2"/>
        <n v="1843.47"/>
        <n v="519.9"/>
        <n v="501.99"/>
        <n v="1651.72"/>
        <n v="749.28"/>
        <n v="606.14"/>
        <n v="4332.22"/>
        <n v="3458.05"/>
        <n v="1415.19"/>
        <n v="1452.21"/>
        <n v="1333.33"/>
        <n v="624.16"/>
        <n v="4223.91"/>
        <n v="2210.02"/>
        <n v="1671.26"/>
        <n v="4842.04"/>
        <n v="1473.47"/>
        <n v="3440.39"/>
        <n v="2248.4299999999998"/>
        <n v="781.98"/>
        <n v="3604.66"/>
        <n v="2718.4"/>
        <n v="3538.01"/>
        <n v="3867.87"/>
        <n v="3270.3"/>
        <n v="151.68"/>
        <n v="1933.19"/>
        <n v="4988.74"/>
        <n v="4610.68"/>
        <n v="3942.92"/>
        <n v="578.35"/>
        <n v="3275.05"/>
        <n v="2804.36"/>
        <n v="1236.0899999999999"/>
        <n v="2038.35"/>
        <n v="3001.8"/>
        <n v="1463.89"/>
        <n v="1892.39"/>
        <n v="2685.8"/>
        <n v="2976.32"/>
        <n v="3393.34"/>
        <n v="673.05"/>
        <n v="3022.49"/>
        <n v="2484.6799999999998"/>
        <n v="2499.25"/>
        <n v="2474.58"/>
        <n v="3455.01"/>
        <n v="505.09"/>
        <n v="1446.78"/>
        <n v="1412.66"/>
        <n v="2777.13"/>
        <n v="4386.57"/>
        <n v="4324.78"/>
        <n v="1128.4000000000001"/>
        <n v="3119.14"/>
        <n v="2893.36"/>
        <n v="4897.1000000000004"/>
        <n v="764.39"/>
        <n v="4348.53"/>
        <n v="2498.35"/>
        <n v="1938.34"/>
        <n v="4756.24"/>
        <n v="3681.57"/>
        <n v="3998.82"/>
        <n v="2524.1"/>
        <n v="3962.69"/>
        <n v="3168.28"/>
        <n v="4654.22"/>
        <n v="878.99"/>
        <n v="2042.07"/>
        <n v="3548.12"/>
        <n v="750.23"/>
        <n v="139.51"/>
        <n v="2440.73"/>
        <n v="1635.42"/>
        <n v="3243.72"/>
        <n v="3639.92"/>
        <n v="4313.82"/>
        <n v="2988.91"/>
        <n v="3976.28"/>
        <n v="2811.64"/>
        <n v="4254.67"/>
        <n v="3764.43"/>
        <n v="2524.9499999999998"/>
        <n v="2688.6"/>
        <n v="1995.51"/>
        <n v="167.59"/>
        <n v="2582.39"/>
        <n v="3538.87"/>
        <n v="509.63"/>
        <n v="2014.58"/>
        <n v="1297.95"/>
        <n v="162.06"/>
        <n v="4769.78"/>
        <n v="1922.16"/>
        <n v="4054.83"/>
        <n v="3590.38"/>
        <n v="2330.4699999999998"/>
        <n v="870.82"/>
        <n v="3729.82"/>
        <n v="325.31"/>
        <n v="1676.83"/>
        <n v="2900.53"/>
        <n v="437.74"/>
        <n v="1907.7"/>
        <n v="2373.2399999999998"/>
        <n v="837.78"/>
        <n v="4759.8500000000004"/>
        <n v="609.35"/>
        <n v="4809.8100000000004"/>
        <n v="4614.24"/>
        <n v="3222.36"/>
        <n v="3345.98"/>
        <n v="4269.4799999999996"/>
        <n v="2318.5100000000002"/>
        <n v="861.51"/>
        <n v="2091.91"/>
        <n v="2370.4"/>
        <n v="4057.22"/>
        <n v="4196.03"/>
        <n v="4845.16"/>
        <n v="1374.82"/>
        <n v="2364.0100000000002"/>
        <n v="402.18"/>
        <n v="4136"/>
        <n v="4595.3999999999996"/>
        <n v="4522.2299999999996"/>
        <n v="700.39"/>
        <n v="4126.26"/>
        <n v="3447.74"/>
        <n v="1447.41"/>
        <n v="2544.5700000000002"/>
        <n v="1470.9"/>
        <n v="3190.7"/>
        <n v="3931.39"/>
        <n v="1425.13"/>
        <n v="4489.25"/>
        <n v="2694.22"/>
        <n v="590.66"/>
        <n v="962.89"/>
        <n v="3546.92"/>
        <n v="4199.8100000000004"/>
        <n v="2503.14"/>
        <n v="197.65"/>
        <n v="207.37"/>
        <n v="4806.74"/>
        <n v="1749.15"/>
        <n v="3980.03"/>
        <n v="3565.2"/>
        <n v="1603.43"/>
        <n v="3671.27"/>
        <n v="3051.7"/>
        <n v="4689.7700000000004"/>
        <n v="1799.37"/>
        <n v="2288.4899999999998"/>
        <n v="1817.36"/>
      </sharedItems>
    </cacheField>
    <cacheField name="activation_date" numFmtId="14">
      <sharedItems containsSemiMixedTypes="0" containsNonDate="0" containsDate="1" containsString="0" minDate="2023-09-01T00:00:00" maxDate="2023-09-11T00:00:00"/>
    </cacheField>
    <cacheField name="age" numFmtId="0">
      <sharedItems containsSemiMixedTypes="0" containsString="0" containsNumber="1" containsInteger="1" minValue="18" maxValue="25" count="8">
        <n v="21"/>
        <n v="22"/>
        <n v="24"/>
        <n v="23"/>
        <n v="20"/>
        <n v="25"/>
        <n v="19"/>
        <n v="18"/>
      </sharedItems>
    </cacheField>
    <cacheField name="name" numFmtId="0">
      <sharedItems/>
    </cacheField>
    <cacheField name="Days (date_of_transaction)" numFmtId="0" databaseField="0">
      <fieldGroup base="3">
        <rangePr groupBy="days" startDate="2023-09-01T00:00:00" endDate="2023-11-29T00:00:00"/>
        <groupItems count="368">
          <s v="&lt;01-09-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11-2023"/>
        </groupItems>
      </fieldGroup>
    </cacheField>
    <cacheField name="Months (date_of_transaction)" numFmtId="0" databaseField="0">
      <fieldGroup base="3">
        <rangePr groupBy="months" startDate="2023-09-01T00:00:00" endDate="2023-11-29T00:00:00"/>
        <groupItems count="14">
          <s v="&lt;01-09-2023"/>
          <s v="Jan"/>
          <s v="Feb"/>
          <s v="Mar"/>
          <s v="Apr"/>
          <s v="May"/>
          <s v="Jun"/>
          <s v="Jul"/>
          <s v="Aug"/>
          <s v="Sep"/>
          <s v="Oct"/>
          <s v="Nov"/>
          <s v="Dec"/>
          <s v="&gt;29-11-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kumar" refreshedDate="45630.7397375" createdVersion="8" refreshedVersion="8" minRefreshableVersion="3" recordCount="541" xr:uid="{4E683B9D-C7B2-4EA1-B077-B9D8443E64DA}">
  <cacheSource type="worksheet">
    <worksheetSource name="Table14"/>
  </cacheSource>
  <cacheFields count="10">
    <cacheField name="user_id" numFmtId="0">
      <sharedItems containsSemiMixedTypes="0" containsString="0" containsNumber="1" containsInteger="1" minValue="1" maxValue="100"/>
    </cacheField>
    <cacheField name="txn_id" numFmtId="0">
      <sharedItems containsSemiMixedTypes="0" containsString="0" containsNumber="1" containsInteger="1" minValue="10583" maxValue="99952"/>
    </cacheField>
    <cacheField name="type_of_transaction" numFmtId="0">
      <sharedItems count="4">
        <s v="Credit"/>
        <s v="Debit to merchant account"/>
        <s v="Debit to personal account"/>
        <s v="Card transaction"/>
      </sharedItems>
    </cacheField>
    <cacheField name="date_of_transaction" numFmtId="14">
      <sharedItems containsSemiMixedTypes="0" containsNonDate="0" containsDate="1" containsString="0" minDate="2023-09-01T00:00:00" maxDate="2023-11-29T00:00:00"/>
    </cacheField>
    <cacheField name="status" numFmtId="0">
      <sharedItems count="2">
        <s v="Completed"/>
        <s v="Failed"/>
      </sharedItems>
    </cacheField>
    <cacheField name="amount" numFmtId="0">
      <sharedItems containsSemiMixedTypes="0" containsString="0" containsNumber="1" minValue="125.39" maxValue="4999.8900000000003"/>
    </cacheField>
    <cacheField name="activation_date" numFmtId="14">
      <sharedItems containsSemiMixedTypes="0" containsNonDate="0" containsDate="1" containsString="0" minDate="2023-09-01T00:00:00" maxDate="2023-09-11T00:00:00"/>
    </cacheField>
    <cacheField name="age" numFmtId="0">
      <sharedItems containsSemiMixedTypes="0" containsString="0" containsNumber="1" containsInteger="1" minValue="18" maxValue="25" count="8">
        <n v="21"/>
        <n v="22"/>
        <n v="24"/>
        <n v="23"/>
        <n v="20"/>
        <n v="25"/>
        <n v="19"/>
        <n v="18"/>
      </sharedItems>
    </cacheField>
    <cacheField name="name" numFmtId="0">
      <sharedItems/>
    </cacheField>
    <cacheField name="Retention_status" numFmtId="0">
      <sharedItems count="2">
        <s v="Not_Retained"/>
        <s v="Retained"/>
      </sharedItems>
    </cacheField>
  </cacheFields>
  <extLst>
    <ext xmlns:x14="http://schemas.microsoft.com/office/spreadsheetml/2009/9/main" uri="{725AE2AE-9491-48be-B2B4-4EB974FC3084}">
      <x14:pivotCacheDefinition pivotCacheId="147630244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kumar" refreshedDate="45630.039426041665" createdVersion="8" refreshedVersion="8" minRefreshableVersion="3" recordCount="541" xr:uid="{7AF9DD00-1877-44FE-9E92-B8E5650896D7}">
  <cacheSource type="worksheet">
    <worksheetSource name="Table215" r:id="rId2"/>
  </cacheSource>
  <cacheFields count="8">
    <cacheField name="user_id" numFmtId="0">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cacheField>
    <cacheField name="txn_id" numFmtId="0">
      <sharedItems containsSemiMixedTypes="0" containsString="0" containsNumber="1" containsInteger="1" minValue="10583" maxValue="99952"/>
    </cacheField>
    <cacheField name="type_of_transaction" numFmtId="0">
      <sharedItems count="4">
        <s v="Credit"/>
        <s v="Debit to merchant account"/>
        <s v="Debit to personal account"/>
        <s v="Card transaction"/>
      </sharedItems>
    </cacheField>
    <cacheField name="date_of_transaction" numFmtId="14">
      <sharedItems containsSemiMixedTypes="0" containsNonDate="0" containsDate="1" containsString="0" minDate="2023-09-01T00:00:00" maxDate="2023-11-29T00:00:00"/>
    </cacheField>
    <cacheField name="status" numFmtId="0">
      <sharedItems count="2">
        <s v="Completed"/>
        <s v="Failed"/>
      </sharedItems>
    </cacheField>
    <cacheField name="amount" numFmtId="0">
      <sharedItems containsSemiMixedTypes="0" containsString="0" containsNumber="1" minValue="125.39" maxValue="4999.8900000000003"/>
    </cacheField>
    <cacheField name="transaction_month" numFmtId="0">
      <sharedItems/>
    </cacheField>
    <cacheField name="Retained_status" numFmtId="0">
      <sharedItems count="2">
        <s v="Not_Retained"/>
        <s v="Retained"/>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kumar" refreshedDate="45629.538312152778" createdVersion="8" refreshedVersion="8" minRefreshableVersion="3" recordCount="541" xr:uid="{0B74AFC6-E6A2-48F4-8C9C-5589DE337F86}">
  <cacheSource type="worksheet">
    <worksheetSource name="Table2" r:id="rId2"/>
  </cacheSource>
  <cacheFields count="7">
    <cacheField name="user_id" numFmtId="0">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cacheField>
    <cacheField name="txn_id" numFmtId="0">
      <sharedItems containsSemiMixedTypes="0" containsString="0" containsNumber="1" containsInteger="1" minValue="10583" maxValue="99952"/>
    </cacheField>
    <cacheField name="type_of_transaction" numFmtId="0">
      <sharedItems count="4">
        <s v="Credit"/>
        <s v="Debit to merchant account"/>
        <s v="Debit to personal account"/>
        <s v="Card transaction"/>
      </sharedItems>
    </cacheField>
    <cacheField name="date_of_transaction" numFmtId="14">
      <sharedItems containsSemiMixedTypes="0" containsNonDate="0" containsDate="1" containsString="0" minDate="2023-09-01T00:00:00" maxDate="2023-11-29T00:00:00" count="84">
        <d v="2023-09-15T00:00:00"/>
        <d v="2023-09-19T00:00:00"/>
        <d v="2023-09-05T00:00:00"/>
        <d v="2023-11-20T00:00:00"/>
        <d v="2023-11-04T00:00:00"/>
        <d v="2023-11-24T00:00:00"/>
        <d v="2023-10-22T00:00:00"/>
        <d v="2023-10-28T00:00:00"/>
        <d v="2023-10-21T00:00:00"/>
        <d v="2023-10-14T00:00:00"/>
        <d v="2023-09-18T00:00:00"/>
        <d v="2023-09-12T00:00:00"/>
        <d v="2023-09-22T00:00:00"/>
        <d v="2023-09-24T00:00:00"/>
        <d v="2023-09-26T00:00:00"/>
        <d v="2023-11-26T00:00:00"/>
        <d v="2023-11-23T00:00:00"/>
        <d v="2023-11-08T00:00:00"/>
        <d v="2023-10-08T00:00:00"/>
        <d v="2023-11-01T00:00:00"/>
        <d v="2023-11-09T00:00:00"/>
        <d v="2023-10-01T00:00:00"/>
        <d v="2023-10-10T00:00:00"/>
        <d v="2023-10-23T00:00:00"/>
        <d v="2023-09-01T00:00:00"/>
        <d v="2023-11-11T00:00:00"/>
        <d v="2023-11-07T00:00:00"/>
        <d v="2023-11-16T00:00:00"/>
        <d v="2023-11-21T00:00:00"/>
        <d v="2023-11-15T00:00:00"/>
        <d v="2023-11-27T00:00:00"/>
        <d v="2023-09-08T00:00:00"/>
        <d v="2023-09-03T00:00:00"/>
        <d v="2023-10-27T00:00:00"/>
        <d v="2023-10-25T00:00:00"/>
        <d v="2023-09-10T00:00:00"/>
        <d v="2023-09-09T00:00:00"/>
        <d v="2023-11-19T00:00:00"/>
        <d v="2023-11-05T00:00:00"/>
        <d v="2023-11-13T00:00:00"/>
        <d v="2023-09-25T00:00:00"/>
        <d v="2023-09-04T00:00:00"/>
        <d v="2023-09-13T00:00:00"/>
        <d v="2023-09-27T00:00:00"/>
        <d v="2023-11-28T00:00:00"/>
        <d v="2023-11-14T00:00:00"/>
        <d v="2023-10-17T00:00:00"/>
        <d v="2023-09-28T00:00:00"/>
        <d v="2023-10-11T00:00:00"/>
        <d v="2023-10-07T00:00:00"/>
        <d v="2023-11-03T00:00:00"/>
        <d v="2023-11-18T00:00:00"/>
        <d v="2023-09-02T00:00:00"/>
        <d v="2023-10-16T00:00:00"/>
        <d v="2023-10-09T00:00:00"/>
        <d v="2023-10-03T00:00:00"/>
        <d v="2023-10-19T00:00:00"/>
        <d v="2023-11-02T00:00:00"/>
        <d v="2023-09-16T00:00:00"/>
        <d v="2023-10-20T00:00:00"/>
        <d v="2023-10-13T00:00:00"/>
        <d v="2023-11-25T00:00:00"/>
        <d v="2023-11-10T00:00:00"/>
        <d v="2023-10-15T00:00:00"/>
        <d v="2023-11-22T00:00:00"/>
        <d v="2023-11-06T00:00:00"/>
        <d v="2023-10-04T00:00:00"/>
        <d v="2023-10-02T00:00:00"/>
        <d v="2023-09-21T00:00:00"/>
        <d v="2023-09-17T00:00:00"/>
        <d v="2023-09-23T00:00:00"/>
        <d v="2023-11-17T00:00:00"/>
        <d v="2023-09-11T00:00:00"/>
        <d v="2023-09-20T00:00:00"/>
        <d v="2023-10-18T00:00:00"/>
        <d v="2023-10-05T00:00:00"/>
        <d v="2023-10-06T00:00:00"/>
        <d v="2023-11-12T00:00:00"/>
        <d v="2023-10-12T00:00:00"/>
        <d v="2023-09-06T00:00:00"/>
        <d v="2023-10-24T00:00:00"/>
        <d v="2023-10-26T00:00:00"/>
        <d v="2023-09-14T00:00:00"/>
        <d v="2023-09-07T00:00:00"/>
      </sharedItems>
    </cacheField>
    <cacheField name="status" numFmtId="0">
      <sharedItems count="2">
        <s v="Completed"/>
        <s v="Failed"/>
      </sharedItems>
    </cacheField>
    <cacheField name="amount" numFmtId="0">
      <sharedItems containsSemiMixedTypes="0" containsString="0" containsNumber="1" minValue="125.39" maxValue="4999.8900000000003"/>
    </cacheField>
    <cacheField name="transaction_month" numFmtId="0">
      <sharedItems count="3">
        <s v="2023-09"/>
        <s v="2023-11"/>
        <s v="2023-1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kumar" refreshedDate="45630.044912037039" createdVersion="8" refreshedVersion="8" minRefreshableVersion="3" recordCount="4" xr:uid="{807B96E6-869C-4EBD-AD71-C2A3D5FADC00}">
  <cacheSource type="worksheet">
    <worksheetSource name="Table11" r:id="rId2"/>
  </cacheSource>
  <cacheFields count="3">
    <cacheField name="type_of_transaction" numFmtId="0">
      <sharedItems count="4">
        <s v="Credit"/>
        <s v="Debit to personal account"/>
        <s v="Card transaction"/>
        <s v="Debit to merchant account"/>
      </sharedItems>
    </cacheField>
    <cacheField name="total_transactions" numFmtId="0">
      <sharedItems containsSemiMixedTypes="0" containsString="0" containsNumber="1" containsInteger="1" minValue="48" maxValue="69"/>
    </cacheField>
    <cacheField name="percentage_of_total" numFmtId="0">
      <sharedItems containsSemiMixedTypes="0" containsString="0" containsNumber="1" minValue="19.670000000000002" maxValue="28.28"/>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kumar" refreshedDate="45630.876033680557" createdVersion="8" refreshedVersion="8" minRefreshableVersion="3" recordCount="100" xr:uid="{FF04A007-E184-4979-8990-C7D31107E6C5}">
  <cacheSource type="worksheet">
    <worksheetSource name="Table16"/>
  </cacheSource>
  <cacheFields count="3">
    <cacheField name="age" numFmtId="0">
      <sharedItems containsSemiMixedTypes="0" containsString="0" containsNumber="1" containsInteger="1" minValue="18" maxValue="25" count="8">
        <n v="25"/>
        <n v="24"/>
        <n v="23"/>
        <n v="22"/>
        <n v="21"/>
        <n v="20"/>
        <n v="19"/>
        <n v="18"/>
      </sharedItems>
    </cacheField>
    <cacheField name="Retention_status" numFmtId="0">
      <sharedItems count="2">
        <s v="Not_Retained"/>
        <s v="Retained"/>
      </sharedItems>
    </cacheField>
    <cacheField name="user_id" numFmtId="0">
      <sharedItems containsSemiMixedTypes="0" containsString="0" containsNumber="1" containsInteger="1" minValue="1" maxValue="100"/>
    </cacheField>
  </cacheFields>
  <extLst>
    <ext xmlns:x14="http://schemas.microsoft.com/office/spreadsheetml/2009/9/main" uri="{725AE2AE-9491-48be-B2B4-4EB974FC3084}">
      <x14:pivotCacheDefinition pivotCacheId="1040971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1">
  <r>
    <x v="0"/>
    <n v="51441"/>
    <x v="0"/>
    <x v="0"/>
    <x v="0"/>
    <x v="0"/>
    <d v="2023-09-02T00:00:00"/>
    <x v="0"/>
    <s v="Mia"/>
  </r>
  <r>
    <x v="0"/>
    <n v="23104"/>
    <x v="0"/>
    <x v="1"/>
    <x v="0"/>
    <x v="1"/>
    <d v="2023-09-02T00:00:00"/>
    <x v="0"/>
    <s v="Mia"/>
  </r>
  <r>
    <x v="0"/>
    <n v="55745"/>
    <x v="0"/>
    <x v="2"/>
    <x v="0"/>
    <x v="2"/>
    <d v="2023-09-02T00:00:00"/>
    <x v="0"/>
    <s v="Mia"/>
  </r>
  <r>
    <x v="1"/>
    <n v="95717"/>
    <x v="0"/>
    <x v="3"/>
    <x v="1"/>
    <x v="3"/>
    <d v="2023-09-01T00:00:00"/>
    <x v="1"/>
    <s v="Xander"/>
  </r>
  <r>
    <x v="1"/>
    <n v="27601"/>
    <x v="1"/>
    <x v="4"/>
    <x v="0"/>
    <x v="4"/>
    <d v="2023-09-01T00:00:00"/>
    <x v="1"/>
    <s v="Xander"/>
  </r>
  <r>
    <x v="1"/>
    <n v="82512"/>
    <x v="2"/>
    <x v="5"/>
    <x v="1"/>
    <x v="5"/>
    <d v="2023-09-01T00:00:00"/>
    <x v="1"/>
    <s v="Xander"/>
  </r>
  <r>
    <x v="2"/>
    <n v="93130"/>
    <x v="1"/>
    <x v="6"/>
    <x v="1"/>
    <x v="6"/>
    <d v="2023-09-05T00:00:00"/>
    <x v="2"/>
    <s v="Karen"/>
  </r>
  <r>
    <x v="2"/>
    <n v="16658"/>
    <x v="0"/>
    <x v="7"/>
    <x v="1"/>
    <x v="7"/>
    <d v="2023-09-05T00:00:00"/>
    <x v="2"/>
    <s v="Karen"/>
  </r>
  <r>
    <x v="3"/>
    <n v="44335"/>
    <x v="2"/>
    <x v="8"/>
    <x v="1"/>
    <x v="8"/>
    <d v="2023-09-04T00:00:00"/>
    <x v="2"/>
    <s v="Zack"/>
  </r>
  <r>
    <x v="3"/>
    <n v="83519"/>
    <x v="0"/>
    <x v="9"/>
    <x v="0"/>
    <x v="9"/>
    <d v="2023-09-04T00:00:00"/>
    <x v="2"/>
    <s v="Zack"/>
  </r>
  <r>
    <x v="4"/>
    <n v="29410"/>
    <x v="3"/>
    <x v="10"/>
    <x v="0"/>
    <x v="10"/>
    <d v="2023-09-04T00:00:00"/>
    <x v="3"/>
    <s v="Diana"/>
  </r>
  <r>
    <x v="4"/>
    <n v="15229"/>
    <x v="1"/>
    <x v="11"/>
    <x v="0"/>
    <x v="11"/>
    <d v="2023-09-04T00:00:00"/>
    <x v="3"/>
    <s v="Diana"/>
  </r>
  <r>
    <x v="4"/>
    <n v="23473"/>
    <x v="1"/>
    <x v="12"/>
    <x v="1"/>
    <x v="12"/>
    <d v="2023-09-04T00:00:00"/>
    <x v="3"/>
    <s v="Diana"/>
  </r>
  <r>
    <x v="4"/>
    <n v="30257"/>
    <x v="2"/>
    <x v="13"/>
    <x v="0"/>
    <x v="13"/>
    <d v="2023-09-04T00:00:00"/>
    <x v="3"/>
    <s v="Diana"/>
  </r>
  <r>
    <x v="4"/>
    <n v="33206"/>
    <x v="3"/>
    <x v="14"/>
    <x v="0"/>
    <x v="14"/>
    <d v="2023-09-04T00:00:00"/>
    <x v="3"/>
    <s v="Diana"/>
  </r>
  <r>
    <x v="4"/>
    <n v="63964"/>
    <x v="2"/>
    <x v="15"/>
    <x v="1"/>
    <x v="15"/>
    <d v="2023-09-04T00:00:00"/>
    <x v="3"/>
    <s v="Diana"/>
  </r>
  <r>
    <x v="4"/>
    <n v="24168"/>
    <x v="3"/>
    <x v="16"/>
    <x v="0"/>
    <x v="16"/>
    <d v="2023-09-04T00:00:00"/>
    <x v="3"/>
    <s v="Diana"/>
  </r>
  <r>
    <x v="4"/>
    <n v="36158"/>
    <x v="3"/>
    <x v="17"/>
    <x v="1"/>
    <x v="17"/>
    <d v="2023-09-04T00:00:00"/>
    <x v="3"/>
    <s v="Diana"/>
  </r>
  <r>
    <x v="4"/>
    <n v="13101"/>
    <x v="2"/>
    <x v="18"/>
    <x v="1"/>
    <x v="18"/>
    <d v="2023-09-04T00:00:00"/>
    <x v="3"/>
    <s v="Diana"/>
  </r>
  <r>
    <x v="4"/>
    <n v="19099"/>
    <x v="1"/>
    <x v="7"/>
    <x v="1"/>
    <x v="19"/>
    <d v="2023-09-04T00:00:00"/>
    <x v="3"/>
    <s v="Diana"/>
  </r>
  <r>
    <x v="5"/>
    <n v="25118"/>
    <x v="1"/>
    <x v="19"/>
    <x v="0"/>
    <x v="20"/>
    <d v="2023-09-03T00:00:00"/>
    <x v="0"/>
    <s v="Hannah"/>
  </r>
  <r>
    <x v="5"/>
    <n v="15014"/>
    <x v="0"/>
    <x v="20"/>
    <x v="1"/>
    <x v="21"/>
    <d v="2023-09-03T00:00:00"/>
    <x v="0"/>
    <s v="Hannah"/>
  </r>
  <r>
    <x v="5"/>
    <n v="51114"/>
    <x v="3"/>
    <x v="15"/>
    <x v="0"/>
    <x v="22"/>
    <d v="2023-09-03T00:00:00"/>
    <x v="0"/>
    <s v="Hannah"/>
  </r>
  <r>
    <x v="6"/>
    <n v="78146"/>
    <x v="2"/>
    <x v="21"/>
    <x v="1"/>
    <x v="23"/>
    <d v="2023-09-02T00:00:00"/>
    <x v="4"/>
    <s v="George"/>
  </r>
  <r>
    <x v="6"/>
    <n v="53279"/>
    <x v="1"/>
    <x v="6"/>
    <x v="0"/>
    <x v="24"/>
    <d v="2023-09-02T00:00:00"/>
    <x v="4"/>
    <s v="George"/>
  </r>
  <r>
    <x v="6"/>
    <n v="76469"/>
    <x v="1"/>
    <x v="22"/>
    <x v="1"/>
    <x v="25"/>
    <d v="2023-09-02T00:00:00"/>
    <x v="4"/>
    <s v="George"/>
  </r>
  <r>
    <x v="6"/>
    <n v="48752"/>
    <x v="2"/>
    <x v="23"/>
    <x v="0"/>
    <x v="26"/>
    <d v="2023-09-02T00:00:00"/>
    <x v="4"/>
    <s v="George"/>
  </r>
  <r>
    <x v="6"/>
    <n v="32810"/>
    <x v="1"/>
    <x v="12"/>
    <x v="1"/>
    <x v="27"/>
    <d v="2023-09-02T00:00:00"/>
    <x v="4"/>
    <s v="George"/>
  </r>
  <r>
    <x v="6"/>
    <n v="49829"/>
    <x v="1"/>
    <x v="24"/>
    <x v="0"/>
    <x v="28"/>
    <d v="2023-09-02T00:00:00"/>
    <x v="4"/>
    <s v="George"/>
  </r>
  <r>
    <x v="6"/>
    <n v="89516"/>
    <x v="1"/>
    <x v="1"/>
    <x v="1"/>
    <x v="29"/>
    <d v="2023-09-02T00:00:00"/>
    <x v="4"/>
    <s v="George"/>
  </r>
  <r>
    <x v="6"/>
    <n v="38010"/>
    <x v="3"/>
    <x v="12"/>
    <x v="0"/>
    <x v="30"/>
    <d v="2023-09-02T00:00:00"/>
    <x v="4"/>
    <s v="George"/>
  </r>
  <r>
    <x v="7"/>
    <n v="22240"/>
    <x v="2"/>
    <x v="25"/>
    <x v="1"/>
    <x v="31"/>
    <d v="2023-09-09T00:00:00"/>
    <x v="5"/>
    <s v="George"/>
  </r>
  <r>
    <x v="7"/>
    <n v="29313"/>
    <x v="0"/>
    <x v="26"/>
    <x v="0"/>
    <x v="32"/>
    <d v="2023-09-09T00:00:00"/>
    <x v="5"/>
    <s v="George"/>
  </r>
  <r>
    <x v="7"/>
    <n v="90120"/>
    <x v="0"/>
    <x v="27"/>
    <x v="1"/>
    <x v="33"/>
    <d v="2023-09-09T00:00:00"/>
    <x v="5"/>
    <s v="George"/>
  </r>
  <r>
    <x v="7"/>
    <n v="85454"/>
    <x v="2"/>
    <x v="28"/>
    <x v="1"/>
    <x v="34"/>
    <d v="2023-09-09T00:00:00"/>
    <x v="5"/>
    <s v="George"/>
  </r>
  <r>
    <x v="7"/>
    <n v="29342"/>
    <x v="0"/>
    <x v="17"/>
    <x v="0"/>
    <x v="35"/>
    <d v="2023-09-09T00:00:00"/>
    <x v="5"/>
    <s v="George"/>
  </r>
  <r>
    <x v="8"/>
    <n v="16582"/>
    <x v="2"/>
    <x v="29"/>
    <x v="0"/>
    <x v="36"/>
    <d v="2023-09-02T00:00:00"/>
    <x v="6"/>
    <s v="Rachel"/>
  </r>
  <r>
    <x v="8"/>
    <n v="70901"/>
    <x v="1"/>
    <x v="15"/>
    <x v="1"/>
    <x v="37"/>
    <d v="2023-09-02T00:00:00"/>
    <x v="6"/>
    <s v="Rachel"/>
  </r>
  <r>
    <x v="8"/>
    <n v="76162"/>
    <x v="3"/>
    <x v="5"/>
    <x v="1"/>
    <x v="38"/>
    <d v="2023-09-02T00:00:00"/>
    <x v="6"/>
    <s v="Rachel"/>
  </r>
  <r>
    <x v="8"/>
    <n v="72216"/>
    <x v="3"/>
    <x v="5"/>
    <x v="1"/>
    <x v="39"/>
    <d v="2023-09-02T00:00:00"/>
    <x v="6"/>
    <s v="Rachel"/>
  </r>
  <r>
    <x v="8"/>
    <n v="93579"/>
    <x v="1"/>
    <x v="30"/>
    <x v="1"/>
    <x v="40"/>
    <d v="2023-09-02T00:00:00"/>
    <x v="6"/>
    <s v="Rachel"/>
  </r>
  <r>
    <x v="9"/>
    <n v="45614"/>
    <x v="1"/>
    <x v="31"/>
    <x v="1"/>
    <x v="41"/>
    <d v="2023-09-10T00:00:00"/>
    <x v="7"/>
    <s v="Olivia"/>
  </r>
  <r>
    <x v="9"/>
    <n v="28136"/>
    <x v="2"/>
    <x v="32"/>
    <x v="0"/>
    <x v="42"/>
    <d v="2023-09-10T00:00:00"/>
    <x v="7"/>
    <s v="Olivia"/>
  </r>
  <r>
    <x v="9"/>
    <n v="38043"/>
    <x v="0"/>
    <x v="2"/>
    <x v="1"/>
    <x v="43"/>
    <d v="2023-09-10T00:00:00"/>
    <x v="7"/>
    <s v="Olivia"/>
  </r>
  <r>
    <x v="10"/>
    <n v="65069"/>
    <x v="3"/>
    <x v="33"/>
    <x v="0"/>
    <x v="44"/>
    <d v="2023-09-07T00:00:00"/>
    <x v="6"/>
    <s v="Ethan"/>
  </r>
  <r>
    <x v="10"/>
    <n v="85456"/>
    <x v="3"/>
    <x v="34"/>
    <x v="1"/>
    <x v="45"/>
    <d v="2023-09-07T00:00:00"/>
    <x v="6"/>
    <s v="Ethan"/>
  </r>
  <r>
    <x v="10"/>
    <n v="61116"/>
    <x v="3"/>
    <x v="35"/>
    <x v="0"/>
    <x v="46"/>
    <d v="2023-09-07T00:00:00"/>
    <x v="6"/>
    <s v="Ethan"/>
  </r>
  <r>
    <x v="10"/>
    <n v="67125"/>
    <x v="3"/>
    <x v="36"/>
    <x v="0"/>
    <x v="47"/>
    <d v="2023-09-07T00:00:00"/>
    <x v="6"/>
    <s v="Ethan"/>
  </r>
  <r>
    <x v="10"/>
    <n v="99016"/>
    <x v="3"/>
    <x v="12"/>
    <x v="0"/>
    <x v="48"/>
    <d v="2023-09-07T00:00:00"/>
    <x v="6"/>
    <s v="Ethan"/>
  </r>
  <r>
    <x v="11"/>
    <n v="96900"/>
    <x v="0"/>
    <x v="37"/>
    <x v="0"/>
    <x v="49"/>
    <d v="2023-09-01T00:00:00"/>
    <x v="4"/>
    <s v="Nathan"/>
  </r>
  <r>
    <x v="11"/>
    <n v="70515"/>
    <x v="2"/>
    <x v="38"/>
    <x v="0"/>
    <x v="50"/>
    <d v="2023-09-01T00:00:00"/>
    <x v="4"/>
    <s v="Nathan"/>
  </r>
  <r>
    <x v="11"/>
    <n v="37742"/>
    <x v="3"/>
    <x v="25"/>
    <x v="1"/>
    <x v="51"/>
    <d v="2023-09-01T00:00:00"/>
    <x v="4"/>
    <s v="Nathan"/>
  </r>
  <r>
    <x v="11"/>
    <n v="46471"/>
    <x v="3"/>
    <x v="39"/>
    <x v="1"/>
    <x v="52"/>
    <d v="2023-09-01T00:00:00"/>
    <x v="4"/>
    <s v="Nathan"/>
  </r>
  <r>
    <x v="11"/>
    <n v="12540"/>
    <x v="0"/>
    <x v="27"/>
    <x v="1"/>
    <x v="53"/>
    <d v="2023-09-01T00:00:00"/>
    <x v="4"/>
    <s v="Nathan"/>
  </r>
  <r>
    <x v="11"/>
    <n v="95426"/>
    <x v="0"/>
    <x v="40"/>
    <x v="0"/>
    <x v="54"/>
    <d v="2023-09-01T00:00:00"/>
    <x v="4"/>
    <s v="Nathan"/>
  </r>
  <r>
    <x v="11"/>
    <n v="12671"/>
    <x v="2"/>
    <x v="33"/>
    <x v="0"/>
    <x v="55"/>
    <d v="2023-09-01T00:00:00"/>
    <x v="4"/>
    <s v="Nathan"/>
  </r>
  <r>
    <x v="11"/>
    <n v="24993"/>
    <x v="2"/>
    <x v="6"/>
    <x v="1"/>
    <x v="56"/>
    <d v="2023-09-01T00:00:00"/>
    <x v="4"/>
    <s v="Nathan"/>
  </r>
  <r>
    <x v="12"/>
    <n v="85849"/>
    <x v="0"/>
    <x v="41"/>
    <x v="1"/>
    <x v="57"/>
    <d v="2023-09-01T00:00:00"/>
    <x v="4"/>
    <s v="Fiona"/>
  </r>
  <r>
    <x v="12"/>
    <n v="61990"/>
    <x v="2"/>
    <x v="42"/>
    <x v="0"/>
    <x v="58"/>
    <d v="2023-09-01T00:00:00"/>
    <x v="4"/>
    <s v="Fiona"/>
  </r>
  <r>
    <x v="12"/>
    <n v="92213"/>
    <x v="2"/>
    <x v="43"/>
    <x v="0"/>
    <x v="59"/>
    <d v="2023-09-01T00:00:00"/>
    <x v="4"/>
    <s v="Fiona"/>
  </r>
  <r>
    <x v="12"/>
    <n v="99687"/>
    <x v="0"/>
    <x v="44"/>
    <x v="0"/>
    <x v="60"/>
    <d v="2023-09-01T00:00:00"/>
    <x v="4"/>
    <s v="Fiona"/>
  </r>
  <r>
    <x v="12"/>
    <n v="96706"/>
    <x v="1"/>
    <x v="45"/>
    <x v="0"/>
    <x v="61"/>
    <d v="2023-09-01T00:00:00"/>
    <x v="4"/>
    <s v="Fiona"/>
  </r>
  <r>
    <x v="12"/>
    <n v="11658"/>
    <x v="3"/>
    <x v="25"/>
    <x v="1"/>
    <x v="62"/>
    <d v="2023-09-01T00:00:00"/>
    <x v="4"/>
    <s v="Fiona"/>
  </r>
  <r>
    <x v="12"/>
    <n v="70258"/>
    <x v="2"/>
    <x v="8"/>
    <x v="1"/>
    <x v="63"/>
    <d v="2023-09-01T00:00:00"/>
    <x v="4"/>
    <s v="Fiona"/>
  </r>
  <r>
    <x v="12"/>
    <n v="95256"/>
    <x v="1"/>
    <x v="46"/>
    <x v="1"/>
    <x v="64"/>
    <d v="2023-09-01T00:00:00"/>
    <x v="4"/>
    <s v="Fiona"/>
  </r>
  <r>
    <x v="12"/>
    <n v="87656"/>
    <x v="1"/>
    <x v="33"/>
    <x v="1"/>
    <x v="65"/>
    <d v="2023-09-01T00:00:00"/>
    <x v="4"/>
    <s v="Fiona"/>
  </r>
  <r>
    <x v="13"/>
    <n v="70910"/>
    <x v="3"/>
    <x v="40"/>
    <x v="1"/>
    <x v="66"/>
    <d v="2023-09-02T00:00:00"/>
    <x v="2"/>
    <s v="Ian"/>
  </r>
  <r>
    <x v="13"/>
    <n v="52600"/>
    <x v="2"/>
    <x v="47"/>
    <x v="1"/>
    <x v="67"/>
    <d v="2023-09-02T00:00:00"/>
    <x v="2"/>
    <s v="Ian"/>
  </r>
  <r>
    <x v="13"/>
    <n v="46655"/>
    <x v="1"/>
    <x v="48"/>
    <x v="0"/>
    <x v="68"/>
    <d v="2023-09-02T00:00:00"/>
    <x v="2"/>
    <s v="Ian"/>
  </r>
  <r>
    <x v="13"/>
    <n v="21221"/>
    <x v="2"/>
    <x v="49"/>
    <x v="1"/>
    <x v="69"/>
    <d v="2023-09-02T00:00:00"/>
    <x v="2"/>
    <s v="Ian"/>
  </r>
  <r>
    <x v="13"/>
    <n v="41499"/>
    <x v="3"/>
    <x v="34"/>
    <x v="1"/>
    <x v="70"/>
    <d v="2023-09-02T00:00:00"/>
    <x v="2"/>
    <s v="Ian"/>
  </r>
  <r>
    <x v="13"/>
    <n v="48566"/>
    <x v="2"/>
    <x v="50"/>
    <x v="1"/>
    <x v="71"/>
    <d v="2023-09-02T00:00:00"/>
    <x v="2"/>
    <s v="Ian"/>
  </r>
  <r>
    <x v="14"/>
    <n v="82544"/>
    <x v="1"/>
    <x v="27"/>
    <x v="1"/>
    <x v="72"/>
    <d v="2023-09-04T00:00:00"/>
    <x v="6"/>
    <s v="Olivia"/>
  </r>
  <r>
    <x v="14"/>
    <n v="53357"/>
    <x v="1"/>
    <x v="51"/>
    <x v="1"/>
    <x v="73"/>
    <d v="2023-09-04T00:00:00"/>
    <x v="6"/>
    <s v="Olivia"/>
  </r>
  <r>
    <x v="14"/>
    <n v="40217"/>
    <x v="0"/>
    <x v="20"/>
    <x v="0"/>
    <x v="74"/>
    <d v="2023-09-04T00:00:00"/>
    <x v="6"/>
    <s v="Olivia"/>
  </r>
  <r>
    <x v="15"/>
    <n v="73464"/>
    <x v="1"/>
    <x v="5"/>
    <x v="1"/>
    <x v="75"/>
    <d v="2023-09-04T00:00:00"/>
    <x v="2"/>
    <s v="Hannah"/>
  </r>
  <r>
    <x v="15"/>
    <n v="35443"/>
    <x v="1"/>
    <x v="30"/>
    <x v="0"/>
    <x v="76"/>
    <d v="2023-09-04T00:00:00"/>
    <x v="2"/>
    <s v="Hannah"/>
  </r>
  <r>
    <x v="15"/>
    <n v="80010"/>
    <x v="2"/>
    <x v="24"/>
    <x v="1"/>
    <x v="77"/>
    <d v="2023-09-04T00:00:00"/>
    <x v="2"/>
    <s v="Hannah"/>
  </r>
  <r>
    <x v="15"/>
    <n v="82529"/>
    <x v="1"/>
    <x v="52"/>
    <x v="0"/>
    <x v="78"/>
    <d v="2023-09-04T00:00:00"/>
    <x v="2"/>
    <s v="Hannah"/>
  </r>
  <r>
    <x v="15"/>
    <n v="74340"/>
    <x v="0"/>
    <x v="40"/>
    <x v="0"/>
    <x v="79"/>
    <d v="2023-09-04T00:00:00"/>
    <x v="2"/>
    <s v="Hannah"/>
  </r>
  <r>
    <x v="15"/>
    <n v="67733"/>
    <x v="1"/>
    <x v="53"/>
    <x v="0"/>
    <x v="80"/>
    <d v="2023-09-04T00:00:00"/>
    <x v="2"/>
    <s v="Hannah"/>
  </r>
  <r>
    <x v="15"/>
    <n v="72616"/>
    <x v="0"/>
    <x v="54"/>
    <x v="0"/>
    <x v="81"/>
    <d v="2023-09-04T00:00:00"/>
    <x v="2"/>
    <s v="Hannah"/>
  </r>
  <r>
    <x v="15"/>
    <n v="85631"/>
    <x v="0"/>
    <x v="55"/>
    <x v="0"/>
    <x v="82"/>
    <d v="2023-09-04T00:00:00"/>
    <x v="2"/>
    <s v="Hannah"/>
  </r>
  <r>
    <x v="15"/>
    <n v="49824"/>
    <x v="0"/>
    <x v="56"/>
    <x v="0"/>
    <x v="83"/>
    <d v="2023-09-04T00:00:00"/>
    <x v="2"/>
    <s v="Hannah"/>
  </r>
  <r>
    <x v="16"/>
    <n v="48974"/>
    <x v="3"/>
    <x v="29"/>
    <x v="1"/>
    <x v="84"/>
    <d v="2023-09-09T00:00:00"/>
    <x v="2"/>
    <s v="Charlie"/>
  </r>
  <r>
    <x v="16"/>
    <n v="89905"/>
    <x v="0"/>
    <x v="57"/>
    <x v="0"/>
    <x v="85"/>
    <d v="2023-09-09T00:00:00"/>
    <x v="2"/>
    <s v="Charlie"/>
  </r>
  <r>
    <x v="16"/>
    <n v="96563"/>
    <x v="0"/>
    <x v="20"/>
    <x v="0"/>
    <x v="86"/>
    <d v="2023-09-09T00:00:00"/>
    <x v="2"/>
    <s v="Charlie"/>
  </r>
  <r>
    <x v="16"/>
    <n v="19838"/>
    <x v="2"/>
    <x v="51"/>
    <x v="0"/>
    <x v="87"/>
    <d v="2023-09-09T00:00:00"/>
    <x v="2"/>
    <s v="Charlie"/>
  </r>
  <r>
    <x v="16"/>
    <n v="48175"/>
    <x v="0"/>
    <x v="58"/>
    <x v="0"/>
    <x v="88"/>
    <d v="2023-09-09T00:00:00"/>
    <x v="2"/>
    <s v="Charlie"/>
  </r>
  <r>
    <x v="16"/>
    <n v="69510"/>
    <x v="0"/>
    <x v="35"/>
    <x v="0"/>
    <x v="89"/>
    <d v="2023-09-09T00:00:00"/>
    <x v="2"/>
    <s v="Charlie"/>
  </r>
  <r>
    <x v="16"/>
    <n v="91927"/>
    <x v="2"/>
    <x v="14"/>
    <x v="1"/>
    <x v="90"/>
    <d v="2023-09-09T00:00:00"/>
    <x v="2"/>
    <s v="Charlie"/>
  </r>
  <r>
    <x v="16"/>
    <n v="94886"/>
    <x v="2"/>
    <x v="31"/>
    <x v="1"/>
    <x v="91"/>
    <d v="2023-09-09T00:00:00"/>
    <x v="2"/>
    <s v="Charlie"/>
  </r>
  <r>
    <x v="16"/>
    <n v="17816"/>
    <x v="2"/>
    <x v="32"/>
    <x v="1"/>
    <x v="92"/>
    <d v="2023-09-09T00:00:00"/>
    <x v="2"/>
    <s v="Charlie"/>
  </r>
  <r>
    <x v="16"/>
    <n v="67560"/>
    <x v="0"/>
    <x v="22"/>
    <x v="1"/>
    <x v="93"/>
    <d v="2023-09-09T00:00:00"/>
    <x v="2"/>
    <s v="Charlie"/>
  </r>
  <r>
    <x v="16"/>
    <n v="62757"/>
    <x v="1"/>
    <x v="23"/>
    <x v="1"/>
    <x v="94"/>
    <d v="2023-09-09T00:00:00"/>
    <x v="2"/>
    <s v="Charlie"/>
  </r>
  <r>
    <x v="16"/>
    <n v="15224"/>
    <x v="3"/>
    <x v="59"/>
    <x v="1"/>
    <x v="95"/>
    <d v="2023-09-09T00:00:00"/>
    <x v="2"/>
    <s v="Charlie"/>
  </r>
  <r>
    <x v="16"/>
    <n v="21970"/>
    <x v="2"/>
    <x v="21"/>
    <x v="0"/>
    <x v="96"/>
    <d v="2023-09-09T00:00:00"/>
    <x v="2"/>
    <s v="Charlie"/>
  </r>
  <r>
    <x v="16"/>
    <n v="45325"/>
    <x v="0"/>
    <x v="6"/>
    <x v="0"/>
    <x v="97"/>
    <d v="2023-09-09T00:00:00"/>
    <x v="2"/>
    <s v="Charlie"/>
  </r>
  <r>
    <x v="17"/>
    <n v="93202"/>
    <x v="3"/>
    <x v="9"/>
    <x v="0"/>
    <x v="98"/>
    <d v="2023-09-10T00:00:00"/>
    <x v="5"/>
    <s v="Olivia"/>
  </r>
  <r>
    <x v="17"/>
    <n v="53687"/>
    <x v="1"/>
    <x v="9"/>
    <x v="0"/>
    <x v="99"/>
    <d v="2023-09-10T00:00:00"/>
    <x v="5"/>
    <s v="Olivia"/>
  </r>
  <r>
    <x v="17"/>
    <n v="63955"/>
    <x v="3"/>
    <x v="48"/>
    <x v="1"/>
    <x v="100"/>
    <d v="2023-09-10T00:00:00"/>
    <x v="5"/>
    <s v="Olivia"/>
  </r>
  <r>
    <x v="17"/>
    <n v="82102"/>
    <x v="0"/>
    <x v="60"/>
    <x v="1"/>
    <x v="101"/>
    <d v="2023-09-10T00:00:00"/>
    <x v="5"/>
    <s v="Olivia"/>
  </r>
  <r>
    <x v="17"/>
    <n v="52372"/>
    <x v="0"/>
    <x v="54"/>
    <x v="1"/>
    <x v="102"/>
    <d v="2023-09-10T00:00:00"/>
    <x v="5"/>
    <s v="Olivia"/>
  </r>
  <r>
    <x v="17"/>
    <n v="81118"/>
    <x v="3"/>
    <x v="12"/>
    <x v="1"/>
    <x v="103"/>
    <d v="2023-09-10T00:00:00"/>
    <x v="5"/>
    <s v="Olivia"/>
  </r>
  <r>
    <x v="18"/>
    <n v="16764"/>
    <x v="2"/>
    <x v="61"/>
    <x v="1"/>
    <x v="104"/>
    <d v="2023-09-01T00:00:00"/>
    <x v="1"/>
    <s v="Zack"/>
  </r>
  <r>
    <x v="18"/>
    <n v="67424"/>
    <x v="3"/>
    <x v="62"/>
    <x v="0"/>
    <x v="105"/>
    <d v="2023-09-01T00:00:00"/>
    <x v="1"/>
    <s v="Zack"/>
  </r>
  <r>
    <x v="18"/>
    <n v="89806"/>
    <x v="2"/>
    <x v="28"/>
    <x v="0"/>
    <x v="106"/>
    <d v="2023-09-01T00:00:00"/>
    <x v="1"/>
    <s v="Zack"/>
  </r>
  <r>
    <x v="18"/>
    <n v="82384"/>
    <x v="3"/>
    <x v="19"/>
    <x v="0"/>
    <x v="107"/>
    <d v="2023-09-01T00:00:00"/>
    <x v="1"/>
    <s v="Zack"/>
  </r>
  <r>
    <x v="18"/>
    <n v="25396"/>
    <x v="2"/>
    <x v="63"/>
    <x v="1"/>
    <x v="108"/>
    <d v="2023-09-01T00:00:00"/>
    <x v="1"/>
    <s v="Zack"/>
  </r>
  <r>
    <x v="19"/>
    <n v="73242"/>
    <x v="3"/>
    <x v="45"/>
    <x v="0"/>
    <x v="109"/>
    <d v="2023-09-09T00:00:00"/>
    <x v="7"/>
    <s v="Rachel"/>
  </r>
  <r>
    <x v="19"/>
    <n v="60277"/>
    <x v="2"/>
    <x v="38"/>
    <x v="0"/>
    <x v="110"/>
    <d v="2023-09-09T00:00:00"/>
    <x v="7"/>
    <s v="Rachel"/>
  </r>
  <r>
    <x v="19"/>
    <n v="64387"/>
    <x v="1"/>
    <x v="20"/>
    <x v="1"/>
    <x v="111"/>
    <d v="2023-09-09T00:00:00"/>
    <x v="7"/>
    <s v="Rachel"/>
  </r>
  <r>
    <x v="20"/>
    <n v="96499"/>
    <x v="3"/>
    <x v="56"/>
    <x v="0"/>
    <x v="112"/>
    <d v="2023-09-04T00:00:00"/>
    <x v="6"/>
    <s v="Diana"/>
  </r>
  <r>
    <x v="20"/>
    <n v="55236"/>
    <x v="1"/>
    <x v="53"/>
    <x v="1"/>
    <x v="113"/>
    <d v="2023-09-04T00:00:00"/>
    <x v="6"/>
    <s v="Diana"/>
  </r>
  <r>
    <x v="20"/>
    <n v="34727"/>
    <x v="2"/>
    <x v="48"/>
    <x v="1"/>
    <x v="114"/>
    <d v="2023-09-04T00:00:00"/>
    <x v="6"/>
    <s v="Diana"/>
  </r>
  <r>
    <x v="20"/>
    <n v="63841"/>
    <x v="0"/>
    <x v="34"/>
    <x v="1"/>
    <x v="115"/>
    <d v="2023-09-04T00:00:00"/>
    <x v="6"/>
    <s v="Diana"/>
  </r>
  <r>
    <x v="20"/>
    <n v="59968"/>
    <x v="3"/>
    <x v="23"/>
    <x v="0"/>
    <x v="116"/>
    <d v="2023-09-04T00:00:00"/>
    <x v="6"/>
    <s v="Diana"/>
  </r>
  <r>
    <x v="21"/>
    <n v="23154"/>
    <x v="3"/>
    <x v="25"/>
    <x v="0"/>
    <x v="117"/>
    <d v="2023-09-09T00:00:00"/>
    <x v="1"/>
    <s v="Bob"/>
  </r>
  <r>
    <x v="21"/>
    <n v="12011"/>
    <x v="2"/>
    <x v="29"/>
    <x v="1"/>
    <x v="118"/>
    <d v="2023-09-09T00:00:00"/>
    <x v="1"/>
    <s v="Bob"/>
  </r>
  <r>
    <x v="21"/>
    <n v="19807"/>
    <x v="3"/>
    <x v="38"/>
    <x v="1"/>
    <x v="119"/>
    <d v="2023-09-09T00:00:00"/>
    <x v="1"/>
    <s v="Bob"/>
  </r>
  <r>
    <x v="21"/>
    <n v="62098"/>
    <x v="0"/>
    <x v="16"/>
    <x v="1"/>
    <x v="120"/>
    <d v="2023-09-09T00:00:00"/>
    <x v="1"/>
    <s v="Bob"/>
  </r>
  <r>
    <x v="21"/>
    <n v="79942"/>
    <x v="3"/>
    <x v="44"/>
    <x v="1"/>
    <x v="121"/>
    <d v="2023-09-09T00:00:00"/>
    <x v="1"/>
    <s v="Bob"/>
  </r>
  <r>
    <x v="22"/>
    <n v="99705"/>
    <x v="1"/>
    <x v="8"/>
    <x v="0"/>
    <x v="122"/>
    <d v="2023-09-07T00:00:00"/>
    <x v="3"/>
    <s v="Uma"/>
  </r>
  <r>
    <x v="22"/>
    <n v="22903"/>
    <x v="0"/>
    <x v="9"/>
    <x v="1"/>
    <x v="123"/>
    <d v="2023-09-07T00:00:00"/>
    <x v="3"/>
    <s v="Uma"/>
  </r>
  <r>
    <x v="22"/>
    <n v="16028"/>
    <x v="1"/>
    <x v="24"/>
    <x v="0"/>
    <x v="124"/>
    <d v="2023-09-07T00:00:00"/>
    <x v="3"/>
    <s v="Uma"/>
  </r>
  <r>
    <x v="22"/>
    <n v="66450"/>
    <x v="2"/>
    <x v="11"/>
    <x v="0"/>
    <x v="125"/>
    <d v="2023-09-07T00:00:00"/>
    <x v="3"/>
    <s v="Uma"/>
  </r>
  <r>
    <x v="22"/>
    <n v="99364"/>
    <x v="2"/>
    <x v="1"/>
    <x v="0"/>
    <x v="126"/>
    <d v="2023-09-07T00:00:00"/>
    <x v="3"/>
    <s v="Uma"/>
  </r>
  <r>
    <x v="22"/>
    <n v="60140"/>
    <x v="2"/>
    <x v="44"/>
    <x v="1"/>
    <x v="127"/>
    <d v="2023-09-07T00:00:00"/>
    <x v="3"/>
    <s v="Uma"/>
  </r>
  <r>
    <x v="22"/>
    <n v="40433"/>
    <x v="3"/>
    <x v="38"/>
    <x v="1"/>
    <x v="128"/>
    <d v="2023-09-07T00:00:00"/>
    <x v="3"/>
    <s v="Uma"/>
  </r>
  <r>
    <x v="22"/>
    <n v="11231"/>
    <x v="3"/>
    <x v="64"/>
    <x v="1"/>
    <x v="129"/>
    <d v="2023-09-07T00:00:00"/>
    <x v="3"/>
    <s v="Uma"/>
  </r>
  <r>
    <x v="22"/>
    <n v="19681"/>
    <x v="3"/>
    <x v="65"/>
    <x v="1"/>
    <x v="130"/>
    <d v="2023-09-07T00:00:00"/>
    <x v="3"/>
    <s v="Uma"/>
  </r>
  <r>
    <x v="22"/>
    <n v="93746"/>
    <x v="3"/>
    <x v="62"/>
    <x v="1"/>
    <x v="131"/>
    <d v="2023-09-07T00:00:00"/>
    <x v="3"/>
    <s v="Uma"/>
  </r>
  <r>
    <x v="23"/>
    <n v="41091"/>
    <x v="3"/>
    <x v="66"/>
    <x v="1"/>
    <x v="132"/>
    <d v="2023-09-04T00:00:00"/>
    <x v="6"/>
    <s v="Rachel"/>
  </r>
  <r>
    <x v="23"/>
    <n v="48696"/>
    <x v="0"/>
    <x v="23"/>
    <x v="1"/>
    <x v="133"/>
    <d v="2023-09-04T00:00:00"/>
    <x v="6"/>
    <s v="Rachel"/>
  </r>
  <r>
    <x v="23"/>
    <n v="99889"/>
    <x v="0"/>
    <x v="56"/>
    <x v="1"/>
    <x v="134"/>
    <d v="2023-09-04T00:00:00"/>
    <x v="6"/>
    <s v="Rachel"/>
  </r>
  <r>
    <x v="23"/>
    <n v="40162"/>
    <x v="1"/>
    <x v="22"/>
    <x v="0"/>
    <x v="135"/>
    <d v="2023-09-04T00:00:00"/>
    <x v="6"/>
    <s v="Rachel"/>
  </r>
  <r>
    <x v="24"/>
    <n v="94717"/>
    <x v="0"/>
    <x v="28"/>
    <x v="1"/>
    <x v="136"/>
    <d v="2023-09-08T00:00:00"/>
    <x v="1"/>
    <s v="Alice"/>
  </r>
  <r>
    <x v="24"/>
    <n v="57823"/>
    <x v="2"/>
    <x v="1"/>
    <x v="0"/>
    <x v="137"/>
    <d v="2023-09-08T00:00:00"/>
    <x v="1"/>
    <s v="Alice"/>
  </r>
  <r>
    <x v="25"/>
    <n v="27322"/>
    <x v="1"/>
    <x v="49"/>
    <x v="1"/>
    <x v="138"/>
    <d v="2023-09-10T00:00:00"/>
    <x v="2"/>
    <s v="Charlie"/>
  </r>
  <r>
    <x v="25"/>
    <n v="73156"/>
    <x v="1"/>
    <x v="54"/>
    <x v="1"/>
    <x v="139"/>
    <d v="2023-09-10T00:00:00"/>
    <x v="2"/>
    <s v="Charlie"/>
  </r>
  <r>
    <x v="26"/>
    <n v="98647"/>
    <x v="3"/>
    <x v="47"/>
    <x v="1"/>
    <x v="140"/>
    <d v="2023-09-05T00:00:00"/>
    <x v="4"/>
    <s v="Yara"/>
  </r>
  <r>
    <x v="26"/>
    <n v="11824"/>
    <x v="1"/>
    <x v="42"/>
    <x v="0"/>
    <x v="141"/>
    <d v="2023-09-05T00:00:00"/>
    <x v="4"/>
    <s v="Yara"/>
  </r>
  <r>
    <x v="26"/>
    <n v="59941"/>
    <x v="1"/>
    <x v="37"/>
    <x v="0"/>
    <x v="142"/>
    <d v="2023-09-05T00:00:00"/>
    <x v="4"/>
    <s v="Yara"/>
  </r>
  <r>
    <x v="26"/>
    <n v="13280"/>
    <x v="1"/>
    <x v="27"/>
    <x v="0"/>
    <x v="143"/>
    <d v="2023-09-05T00:00:00"/>
    <x v="4"/>
    <s v="Yara"/>
  </r>
  <r>
    <x v="26"/>
    <n v="70852"/>
    <x v="1"/>
    <x v="28"/>
    <x v="1"/>
    <x v="144"/>
    <d v="2023-09-05T00:00:00"/>
    <x v="4"/>
    <s v="Yara"/>
  </r>
  <r>
    <x v="27"/>
    <n v="25220"/>
    <x v="0"/>
    <x v="58"/>
    <x v="0"/>
    <x v="145"/>
    <d v="2023-09-01T00:00:00"/>
    <x v="5"/>
    <s v="Hannah"/>
  </r>
  <r>
    <x v="27"/>
    <n v="60940"/>
    <x v="3"/>
    <x v="2"/>
    <x v="1"/>
    <x v="146"/>
    <d v="2023-09-01T00:00:00"/>
    <x v="5"/>
    <s v="Hannah"/>
  </r>
  <r>
    <x v="27"/>
    <n v="80804"/>
    <x v="3"/>
    <x v="13"/>
    <x v="0"/>
    <x v="147"/>
    <d v="2023-09-01T00:00:00"/>
    <x v="5"/>
    <s v="Hannah"/>
  </r>
  <r>
    <x v="28"/>
    <n v="58566"/>
    <x v="2"/>
    <x v="67"/>
    <x v="1"/>
    <x v="148"/>
    <d v="2023-09-03T00:00:00"/>
    <x v="7"/>
    <s v="Fiona"/>
  </r>
  <r>
    <x v="28"/>
    <n v="57537"/>
    <x v="0"/>
    <x v="18"/>
    <x v="1"/>
    <x v="149"/>
    <d v="2023-09-03T00:00:00"/>
    <x v="7"/>
    <s v="Fiona"/>
  </r>
  <r>
    <x v="28"/>
    <n v="57012"/>
    <x v="0"/>
    <x v="8"/>
    <x v="1"/>
    <x v="150"/>
    <d v="2023-09-03T00:00:00"/>
    <x v="7"/>
    <s v="Fiona"/>
  </r>
  <r>
    <x v="28"/>
    <n v="69600"/>
    <x v="0"/>
    <x v="44"/>
    <x v="0"/>
    <x v="151"/>
    <d v="2023-09-03T00:00:00"/>
    <x v="7"/>
    <s v="Fiona"/>
  </r>
  <r>
    <x v="29"/>
    <n v="26505"/>
    <x v="2"/>
    <x v="31"/>
    <x v="0"/>
    <x v="152"/>
    <d v="2023-09-07T00:00:00"/>
    <x v="1"/>
    <s v="Nathan"/>
  </r>
  <r>
    <x v="29"/>
    <n v="37152"/>
    <x v="2"/>
    <x v="10"/>
    <x v="0"/>
    <x v="153"/>
    <d v="2023-09-07T00:00:00"/>
    <x v="1"/>
    <s v="Nathan"/>
  </r>
  <r>
    <x v="29"/>
    <n v="88116"/>
    <x v="0"/>
    <x v="2"/>
    <x v="1"/>
    <x v="154"/>
    <d v="2023-09-07T00:00:00"/>
    <x v="1"/>
    <s v="Nathan"/>
  </r>
  <r>
    <x v="29"/>
    <n v="80807"/>
    <x v="1"/>
    <x v="38"/>
    <x v="0"/>
    <x v="155"/>
    <d v="2023-09-07T00:00:00"/>
    <x v="1"/>
    <s v="Nathan"/>
  </r>
  <r>
    <x v="29"/>
    <n v="13379"/>
    <x v="2"/>
    <x v="44"/>
    <x v="0"/>
    <x v="156"/>
    <d v="2023-09-07T00:00:00"/>
    <x v="1"/>
    <s v="Nathan"/>
  </r>
  <r>
    <x v="30"/>
    <n v="16868"/>
    <x v="2"/>
    <x v="20"/>
    <x v="1"/>
    <x v="157"/>
    <d v="2023-09-06T00:00:00"/>
    <x v="4"/>
    <s v="Paul"/>
  </r>
  <r>
    <x v="30"/>
    <n v="18330"/>
    <x v="3"/>
    <x v="5"/>
    <x v="1"/>
    <x v="158"/>
    <d v="2023-09-06T00:00:00"/>
    <x v="4"/>
    <s v="Paul"/>
  </r>
  <r>
    <x v="30"/>
    <n v="24293"/>
    <x v="3"/>
    <x v="56"/>
    <x v="0"/>
    <x v="159"/>
    <d v="2023-09-06T00:00:00"/>
    <x v="4"/>
    <s v="Paul"/>
  </r>
  <r>
    <x v="30"/>
    <n v="96363"/>
    <x v="1"/>
    <x v="67"/>
    <x v="1"/>
    <x v="160"/>
    <d v="2023-09-06T00:00:00"/>
    <x v="4"/>
    <s v="Paul"/>
  </r>
  <r>
    <x v="30"/>
    <n v="17972"/>
    <x v="3"/>
    <x v="21"/>
    <x v="1"/>
    <x v="161"/>
    <d v="2023-09-06T00:00:00"/>
    <x v="4"/>
    <s v="Paul"/>
  </r>
  <r>
    <x v="30"/>
    <n v="74260"/>
    <x v="3"/>
    <x v="66"/>
    <x v="0"/>
    <x v="162"/>
    <d v="2023-09-06T00:00:00"/>
    <x v="4"/>
    <s v="Paul"/>
  </r>
  <r>
    <x v="30"/>
    <n v="89730"/>
    <x v="2"/>
    <x v="48"/>
    <x v="0"/>
    <x v="163"/>
    <d v="2023-09-06T00:00:00"/>
    <x v="4"/>
    <s v="Paul"/>
  </r>
  <r>
    <x v="30"/>
    <n v="86724"/>
    <x v="1"/>
    <x v="68"/>
    <x v="1"/>
    <x v="164"/>
    <d v="2023-09-06T00:00:00"/>
    <x v="4"/>
    <s v="Paul"/>
  </r>
  <r>
    <x v="30"/>
    <n v="48652"/>
    <x v="3"/>
    <x v="69"/>
    <x v="1"/>
    <x v="165"/>
    <d v="2023-09-06T00:00:00"/>
    <x v="4"/>
    <s v="Paul"/>
  </r>
  <r>
    <x v="30"/>
    <n v="24996"/>
    <x v="2"/>
    <x v="70"/>
    <x v="1"/>
    <x v="166"/>
    <d v="2023-09-06T00:00:00"/>
    <x v="4"/>
    <s v="Paul"/>
  </r>
  <r>
    <x v="30"/>
    <n v="64239"/>
    <x v="1"/>
    <x v="31"/>
    <x v="1"/>
    <x v="167"/>
    <d v="2023-09-06T00:00:00"/>
    <x v="4"/>
    <s v="Paul"/>
  </r>
  <r>
    <x v="30"/>
    <n v="22463"/>
    <x v="1"/>
    <x v="13"/>
    <x v="1"/>
    <x v="168"/>
    <d v="2023-09-06T00:00:00"/>
    <x v="4"/>
    <s v="Paul"/>
  </r>
  <r>
    <x v="31"/>
    <n v="21957"/>
    <x v="0"/>
    <x v="32"/>
    <x v="0"/>
    <x v="169"/>
    <d v="2023-09-05T00:00:00"/>
    <x v="6"/>
    <s v="Paul"/>
  </r>
  <r>
    <x v="31"/>
    <n v="58843"/>
    <x v="2"/>
    <x v="13"/>
    <x v="0"/>
    <x v="170"/>
    <d v="2023-09-05T00:00:00"/>
    <x v="6"/>
    <s v="Paul"/>
  </r>
  <r>
    <x v="31"/>
    <n v="83620"/>
    <x v="1"/>
    <x v="10"/>
    <x v="0"/>
    <x v="171"/>
    <d v="2023-09-05T00:00:00"/>
    <x v="6"/>
    <s v="Paul"/>
  </r>
  <r>
    <x v="31"/>
    <n v="97207"/>
    <x v="3"/>
    <x v="47"/>
    <x v="0"/>
    <x v="172"/>
    <d v="2023-09-05T00:00:00"/>
    <x v="6"/>
    <s v="Paul"/>
  </r>
  <r>
    <x v="32"/>
    <n v="37884"/>
    <x v="2"/>
    <x v="46"/>
    <x v="1"/>
    <x v="173"/>
    <d v="2023-09-03T00:00:00"/>
    <x v="1"/>
    <s v="George"/>
  </r>
  <r>
    <x v="32"/>
    <n v="55890"/>
    <x v="1"/>
    <x v="66"/>
    <x v="0"/>
    <x v="174"/>
    <d v="2023-09-03T00:00:00"/>
    <x v="1"/>
    <s v="George"/>
  </r>
  <r>
    <x v="32"/>
    <n v="39643"/>
    <x v="3"/>
    <x v="56"/>
    <x v="0"/>
    <x v="175"/>
    <d v="2023-09-03T00:00:00"/>
    <x v="1"/>
    <s v="George"/>
  </r>
  <r>
    <x v="32"/>
    <n v="45054"/>
    <x v="0"/>
    <x v="6"/>
    <x v="0"/>
    <x v="176"/>
    <d v="2023-09-03T00:00:00"/>
    <x v="1"/>
    <s v="George"/>
  </r>
  <r>
    <x v="32"/>
    <n v="50499"/>
    <x v="1"/>
    <x v="34"/>
    <x v="1"/>
    <x v="177"/>
    <d v="2023-09-03T00:00:00"/>
    <x v="1"/>
    <s v="George"/>
  </r>
  <r>
    <x v="32"/>
    <n v="96159"/>
    <x v="3"/>
    <x v="1"/>
    <x v="0"/>
    <x v="178"/>
    <d v="2023-09-03T00:00:00"/>
    <x v="1"/>
    <s v="George"/>
  </r>
  <r>
    <x v="32"/>
    <n v="14018"/>
    <x v="0"/>
    <x v="68"/>
    <x v="0"/>
    <x v="179"/>
    <d v="2023-09-03T00:00:00"/>
    <x v="1"/>
    <s v="George"/>
  </r>
  <r>
    <x v="33"/>
    <n v="52517"/>
    <x v="0"/>
    <x v="13"/>
    <x v="0"/>
    <x v="180"/>
    <d v="2023-09-04T00:00:00"/>
    <x v="0"/>
    <s v="Mia"/>
  </r>
  <r>
    <x v="33"/>
    <n v="90981"/>
    <x v="0"/>
    <x v="40"/>
    <x v="0"/>
    <x v="181"/>
    <d v="2023-09-04T00:00:00"/>
    <x v="0"/>
    <s v="Mia"/>
  </r>
  <r>
    <x v="33"/>
    <n v="65576"/>
    <x v="3"/>
    <x v="12"/>
    <x v="1"/>
    <x v="182"/>
    <d v="2023-09-04T00:00:00"/>
    <x v="0"/>
    <s v="Mia"/>
  </r>
  <r>
    <x v="33"/>
    <n v="77154"/>
    <x v="0"/>
    <x v="34"/>
    <x v="1"/>
    <x v="183"/>
    <d v="2023-09-04T00:00:00"/>
    <x v="0"/>
    <s v="Mia"/>
  </r>
  <r>
    <x v="33"/>
    <n v="98895"/>
    <x v="3"/>
    <x v="22"/>
    <x v="1"/>
    <x v="184"/>
    <d v="2023-09-04T00:00:00"/>
    <x v="0"/>
    <s v="Mia"/>
  </r>
  <r>
    <x v="34"/>
    <n v="36794"/>
    <x v="1"/>
    <x v="19"/>
    <x v="0"/>
    <x v="185"/>
    <d v="2023-09-06T00:00:00"/>
    <x v="4"/>
    <s v="Bob"/>
  </r>
  <r>
    <x v="35"/>
    <n v="66446"/>
    <x v="2"/>
    <x v="53"/>
    <x v="0"/>
    <x v="186"/>
    <d v="2023-09-02T00:00:00"/>
    <x v="3"/>
    <s v="Fiona"/>
  </r>
  <r>
    <x v="35"/>
    <n v="83233"/>
    <x v="1"/>
    <x v="71"/>
    <x v="0"/>
    <x v="187"/>
    <d v="2023-09-02T00:00:00"/>
    <x v="3"/>
    <s v="Fiona"/>
  </r>
  <r>
    <x v="35"/>
    <n v="15544"/>
    <x v="3"/>
    <x v="5"/>
    <x v="0"/>
    <x v="188"/>
    <d v="2023-09-02T00:00:00"/>
    <x v="3"/>
    <s v="Fiona"/>
  </r>
  <r>
    <x v="35"/>
    <n v="51033"/>
    <x v="3"/>
    <x v="47"/>
    <x v="1"/>
    <x v="189"/>
    <d v="2023-09-02T00:00:00"/>
    <x v="3"/>
    <s v="Fiona"/>
  </r>
  <r>
    <x v="36"/>
    <n v="32527"/>
    <x v="3"/>
    <x v="72"/>
    <x v="1"/>
    <x v="190"/>
    <d v="2023-09-02T00:00:00"/>
    <x v="4"/>
    <s v="Mia"/>
  </r>
  <r>
    <x v="36"/>
    <n v="67104"/>
    <x v="3"/>
    <x v="18"/>
    <x v="0"/>
    <x v="191"/>
    <d v="2023-09-02T00:00:00"/>
    <x v="4"/>
    <s v="Mia"/>
  </r>
  <r>
    <x v="37"/>
    <n v="32037"/>
    <x v="0"/>
    <x v="48"/>
    <x v="0"/>
    <x v="192"/>
    <d v="2023-09-07T00:00:00"/>
    <x v="7"/>
    <s v="Alice"/>
  </r>
  <r>
    <x v="37"/>
    <n v="55793"/>
    <x v="1"/>
    <x v="49"/>
    <x v="0"/>
    <x v="193"/>
    <d v="2023-09-07T00:00:00"/>
    <x v="7"/>
    <s v="Alice"/>
  </r>
  <r>
    <x v="38"/>
    <n v="30036"/>
    <x v="0"/>
    <x v="73"/>
    <x v="0"/>
    <x v="194"/>
    <d v="2023-09-02T00:00:00"/>
    <x v="3"/>
    <s v="Mia"/>
  </r>
  <r>
    <x v="38"/>
    <n v="74764"/>
    <x v="3"/>
    <x v="68"/>
    <x v="1"/>
    <x v="195"/>
    <d v="2023-09-02T00:00:00"/>
    <x v="3"/>
    <s v="Mia"/>
  </r>
  <r>
    <x v="39"/>
    <n v="18950"/>
    <x v="3"/>
    <x v="29"/>
    <x v="1"/>
    <x v="196"/>
    <d v="2023-09-06T00:00:00"/>
    <x v="5"/>
    <s v="Ian"/>
  </r>
  <r>
    <x v="39"/>
    <n v="46002"/>
    <x v="0"/>
    <x v="15"/>
    <x v="1"/>
    <x v="197"/>
    <d v="2023-09-06T00:00:00"/>
    <x v="5"/>
    <s v="Ian"/>
  </r>
  <r>
    <x v="39"/>
    <n v="69233"/>
    <x v="0"/>
    <x v="63"/>
    <x v="0"/>
    <x v="198"/>
    <d v="2023-09-06T00:00:00"/>
    <x v="5"/>
    <s v="Ian"/>
  </r>
  <r>
    <x v="39"/>
    <n v="20057"/>
    <x v="0"/>
    <x v="22"/>
    <x v="1"/>
    <x v="199"/>
    <d v="2023-09-06T00:00:00"/>
    <x v="5"/>
    <s v="Ian"/>
  </r>
  <r>
    <x v="39"/>
    <n v="15376"/>
    <x v="3"/>
    <x v="74"/>
    <x v="0"/>
    <x v="200"/>
    <d v="2023-09-06T00:00:00"/>
    <x v="5"/>
    <s v="Ian"/>
  </r>
  <r>
    <x v="39"/>
    <n v="29773"/>
    <x v="0"/>
    <x v="69"/>
    <x v="1"/>
    <x v="201"/>
    <d v="2023-09-06T00:00:00"/>
    <x v="5"/>
    <s v="Ian"/>
  </r>
  <r>
    <x v="39"/>
    <n v="55015"/>
    <x v="0"/>
    <x v="43"/>
    <x v="0"/>
    <x v="202"/>
    <d v="2023-09-06T00:00:00"/>
    <x v="5"/>
    <s v="Ian"/>
  </r>
  <r>
    <x v="39"/>
    <n v="67377"/>
    <x v="3"/>
    <x v="70"/>
    <x v="0"/>
    <x v="203"/>
    <d v="2023-09-06T00:00:00"/>
    <x v="5"/>
    <s v="Ian"/>
  </r>
  <r>
    <x v="39"/>
    <n v="60779"/>
    <x v="3"/>
    <x v="35"/>
    <x v="1"/>
    <x v="204"/>
    <d v="2023-09-06T00:00:00"/>
    <x v="5"/>
    <s v="Ian"/>
  </r>
  <r>
    <x v="40"/>
    <n v="53213"/>
    <x v="0"/>
    <x v="50"/>
    <x v="1"/>
    <x v="205"/>
    <d v="2023-09-06T00:00:00"/>
    <x v="7"/>
    <s v="Zack"/>
  </r>
  <r>
    <x v="40"/>
    <n v="96057"/>
    <x v="2"/>
    <x v="5"/>
    <x v="1"/>
    <x v="206"/>
    <d v="2023-09-06T00:00:00"/>
    <x v="7"/>
    <s v="Zack"/>
  </r>
  <r>
    <x v="40"/>
    <n v="28537"/>
    <x v="1"/>
    <x v="64"/>
    <x v="1"/>
    <x v="207"/>
    <d v="2023-09-06T00:00:00"/>
    <x v="7"/>
    <s v="Zack"/>
  </r>
  <r>
    <x v="41"/>
    <n v="21104"/>
    <x v="1"/>
    <x v="23"/>
    <x v="1"/>
    <x v="208"/>
    <d v="2023-09-10T00:00:00"/>
    <x v="6"/>
    <s v="Zack"/>
  </r>
  <r>
    <x v="41"/>
    <n v="26750"/>
    <x v="0"/>
    <x v="48"/>
    <x v="1"/>
    <x v="209"/>
    <d v="2023-09-10T00:00:00"/>
    <x v="6"/>
    <s v="Zack"/>
  </r>
  <r>
    <x v="41"/>
    <n v="57526"/>
    <x v="1"/>
    <x v="21"/>
    <x v="0"/>
    <x v="210"/>
    <d v="2023-09-10T00:00:00"/>
    <x v="6"/>
    <s v="Zack"/>
  </r>
  <r>
    <x v="41"/>
    <n v="73736"/>
    <x v="2"/>
    <x v="48"/>
    <x v="0"/>
    <x v="211"/>
    <d v="2023-09-10T00:00:00"/>
    <x v="6"/>
    <s v="Zack"/>
  </r>
  <r>
    <x v="41"/>
    <n v="20114"/>
    <x v="1"/>
    <x v="75"/>
    <x v="0"/>
    <x v="212"/>
    <d v="2023-09-10T00:00:00"/>
    <x v="6"/>
    <s v="Zack"/>
  </r>
  <r>
    <x v="41"/>
    <n v="79013"/>
    <x v="0"/>
    <x v="43"/>
    <x v="1"/>
    <x v="213"/>
    <d v="2023-09-10T00:00:00"/>
    <x v="6"/>
    <s v="Zack"/>
  </r>
  <r>
    <x v="41"/>
    <n v="27176"/>
    <x v="3"/>
    <x v="73"/>
    <x v="0"/>
    <x v="214"/>
    <d v="2023-09-10T00:00:00"/>
    <x v="6"/>
    <s v="Zack"/>
  </r>
  <r>
    <x v="41"/>
    <n v="91885"/>
    <x v="2"/>
    <x v="43"/>
    <x v="1"/>
    <x v="215"/>
    <d v="2023-09-10T00:00:00"/>
    <x v="6"/>
    <s v="Zack"/>
  </r>
  <r>
    <x v="41"/>
    <n v="98652"/>
    <x v="2"/>
    <x v="11"/>
    <x v="1"/>
    <x v="216"/>
    <d v="2023-09-10T00:00:00"/>
    <x v="6"/>
    <s v="Zack"/>
  </r>
  <r>
    <x v="41"/>
    <n v="68841"/>
    <x v="2"/>
    <x v="40"/>
    <x v="0"/>
    <x v="217"/>
    <d v="2023-09-10T00:00:00"/>
    <x v="6"/>
    <s v="Zack"/>
  </r>
  <r>
    <x v="42"/>
    <n v="70513"/>
    <x v="1"/>
    <x v="63"/>
    <x v="1"/>
    <x v="218"/>
    <d v="2023-09-05T00:00:00"/>
    <x v="3"/>
    <s v="Olivia"/>
  </r>
  <r>
    <x v="42"/>
    <n v="31241"/>
    <x v="2"/>
    <x v="9"/>
    <x v="0"/>
    <x v="219"/>
    <d v="2023-09-05T00:00:00"/>
    <x v="3"/>
    <s v="Olivia"/>
  </r>
  <r>
    <x v="42"/>
    <n v="94040"/>
    <x v="3"/>
    <x v="67"/>
    <x v="1"/>
    <x v="220"/>
    <d v="2023-09-05T00:00:00"/>
    <x v="3"/>
    <s v="Olivia"/>
  </r>
  <r>
    <x v="42"/>
    <n v="77621"/>
    <x v="0"/>
    <x v="66"/>
    <x v="1"/>
    <x v="221"/>
    <d v="2023-09-05T00:00:00"/>
    <x v="3"/>
    <s v="Olivia"/>
  </r>
  <r>
    <x v="42"/>
    <n v="45755"/>
    <x v="3"/>
    <x v="76"/>
    <x v="0"/>
    <x v="222"/>
    <d v="2023-09-05T00:00:00"/>
    <x v="3"/>
    <s v="Olivia"/>
  </r>
  <r>
    <x v="42"/>
    <n v="69130"/>
    <x v="1"/>
    <x v="31"/>
    <x v="0"/>
    <x v="223"/>
    <d v="2023-09-05T00:00:00"/>
    <x v="3"/>
    <s v="Olivia"/>
  </r>
  <r>
    <x v="42"/>
    <n v="59015"/>
    <x v="2"/>
    <x v="71"/>
    <x v="1"/>
    <x v="224"/>
    <d v="2023-09-05T00:00:00"/>
    <x v="3"/>
    <s v="Olivia"/>
  </r>
  <r>
    <x v="42"/>
    <n v="39430"/>
    <x v="0"/>
    <x v="77"/>
    <x v="1"/>
    <x v="225"/>
    <d v="2023-09-05T00:00:00"/>
    <x v="3"/>
    <s v="Olivia"/>
  </r>
  <r>
    <x v="42"/>
    <n v="95191"/>
    <x v="1"/>
    <x v="30"/>
    <x v="0"/>
    <x v="226"/>
    <d v="2023-09-05T00:00:00"/>
    <x v="3"/>
    <s v="Olivia"/>
  </r>
  <r>
    <x v="42"/>
    <n v="71925"/>
    <x v="2"/>
    <x v="62"/>
    <x v="1"/>
    <x v="227"/>
    <d v="2023-09-05T00:00:00"/>
    <x v="3"/>
    <s v="Olivia"/>
  </r>
  <r>
    <x v="43"/>
    <n v="38266"/>
    <x v="2"/>
    <x v="36"/>
    <x v="1"/>
    <x v="228"/>
    <d v="2023-09-01T00:00:00"/>
    <x v="1"/>
    <s v="Julia"/>
  </r>
  <r>
    <x v="44"/>
    <n v="41252"/>
    <x v="3"/>
    <x v="67"/>
    <x v="1"/>
    <x v="229"/>
    <d v="2023-09-08T00:00:00"/>
    <x v="0"/>
    <s v="Nathan"/>
  </r>
  <r>
    <x v="45"/>
    <n v="66261"/>
    <x v="0"/>
    <x v="22"/>
    <x v="1"/>
    <x v="230"/>
    <d v="2023-09-09T00:00:00"/>
    <x v="7"/>
    <s v="Wendy"/>
  </r>
  <r>
    <x v="45"/>
    <n v="34551"/>
    <x v="0"/>
    <x v="9"/>
    <x v="1"/>
    <x v="231"/>
    <d v="2023-09-09T00:00:00"/>
    <x v="7"/>
    <s v="Wendy"/>
  </r>
  <r>
    <x v="45"/>
    <n v="76496"/>
    <x v="0"/>
    <x v="10"/>
    <x v="1"/>
    <x v="232"/>
    <d v="2023-09-09T00:00:00"/>
    <x v="7"/>
    <s v="Wendy"/>
  </r>
  <r>
    <x v="45"/>
    <n v="93318"/>
    <x v="3"/>
    <x v="52"/>
    <x v="1"/>
    <x v="233"/>
    <d v="2023-09-09T00:00:00"/>
    <x v="7"/>
    <s v="Wendy"/>
  </r>
  <r>
    <x v="45"/>
    <n v="56805"/>
    <x v="0"/>
    <x v="24"/>
    <x v="1"/>
    <x v="234"/>
    <d v="2023-09-09T00:00:00"/>
    <x v="7"/>
    <s v="Wendy"/>
  </r>
  <r>
    <x v="45"/>
    <n v="92346"/>
    <x v="0"/>
    <x v="12"/>
    <x v="1"/>
    <x v="235"/>
    <d v="2023-09-09T00:00:00"/>
    <x v="7"/>
    <s v="Wendy"/>
  </r>
  <r>
    <x v="45"/>
    <n v="81567"/>
    <x v="1"/>
    <x v="11"/>
    <x v="0"/>
    <x v="236"/>
    <d v="2023-09-09T00:00:00"/>
    <x v="7"/>
    <s v="Wendy"/>
  </r>
  <r>
    <x v="45"/>
    <n v="72722"/>
    <x v="2"/>
    <x v="16"/>
    <x v="0"/>
    <x v="237"/>
    <d v="2023-09-09T00:00:00"/>
    <x v="7"/>
    <s v="Wendy"/>
  </r>
  <r>
    <x v="45"/>
    <n v="69988"/>
    <x v="0"/>
    <x v="61"/>
    <x v="1"/>
    <x v="238"/>
    <d v="2023-09-09T00:00:00"/>
    <x v="7"/>
    <s v="Wendy"/>
  </r>
  <r>
    <x v="45"/>
    <n v="36144"/>
    <x v="0"/>
    <x v="15"/>
    <x v="1"/>
    <x v="239"/>
    <d v="2023-09-09T00:00:00"/>
    <x v="7"/>
    <s v="Wendy"/>
  </r>
  <r>
    <x v="45"/>
    <n v="62196"/>
    <x v="3"/>
    <x v="71"/>
    <x v="1"/>
    <x v="240"/>
    <d v="2023-09-09T00:00:00"/>
    <x v="7"/>
    <s v="Wendy"/>
  </r>
  <r>
    <x v="46"/>
    <n v="95948"/>
    <x v="1"/>
    <x v="7"/>
    <x v="1"/>
    <x v="241"/>
    <d v="2023-09-02T00:00:00"/>
    <x v="0"/>
    <s v="Xander"/>
  </r>
  <r>
    <x v="46"/>
    <n v="62431"/>
    <x v="3"/>
    <x v="45"/>
    <x v="1"/>
    <x v="242"/>
    <d v="2023-09-02T00:00:00"/>
    <x v="0"/>
    <s v="Xander"/>
  </r>
  <r>
    <x v="46"/>
    <n v="75038"/>
    <x v="3"/>
    <x v="65"/>
    <x v="1"/>
    <x v="243"/>
    <d v="2023-09-02T00:00:00"/>
    <x v="0"/>
    <s v="Xander"/>
  </r>
  <r>
    <x v="46"/>
    <n v="44959"/>
    <x v="0"/>
    <x v="71"/>
    <x v="1"/>
    <x v="244"/>
    <d v="2023-09-02T00:00:00"/>
    <x v="0"/>
    <s v="Xander"/>
  </r>
  <r>
    <x v="47"/>
    <n v="20494"/>
    <x v="1"/>
    <x v="41"/>
    <x v="1"/>
    <x v="245"/>
    <d v="2023-09-07T00:00:00"/>
    <x v="6"/>
    <s v="Zack"/>
  </r>
  <r>
    <x v="47"/>
    <n v="65851"/>
    <x v="2"/>
    <x v="73"/>
    <x v="1"/>
    <x v="246"/>
    <d v="2023-09-07T00:00:00"/>
    <x v="6"/>
    <s v="Zack"/>
  </r>
  <r>
    <x v="47"/>
    <n v="56210"/>
    <x v="3"/>
    <x v="52"/>
    <x v="1"/>
    <x v="247"/>
    <d v="2023-09-07T00:00:00"/>
    <x v="6"/>
    <s v="Zack"/>
  </r>
  <r>
    <x v="47"/>
    <n v="97973"/>
    <x v="3"/>
    <x v="55"/>
    <x v="1"/>
    <x v="248"/>
    <d v="2023-09-07T00:00:00"/>
    <x v="6"/>
    <s v="Zack"/>
  </r>
  <r>
    <x v="48"/>
    <n v="67432"/>
    <x v="0"/>
    <x v="12"/>
    <x v="0"/>
    <x v="249"/>
    <d v="2023-09-02T00:00:00"/>
    <x v="6"/>
    <s v="Rachel"/>
  </r>
  <r>
    <x v="48"/>
    <n v="94562"/>
    <x v="1"/>
    <x v="40"/>
    <x v="1"/>
    <x v="250"/>
    <d v="2023-09-02T00:00:00"/>
    <x v="6"/>
    <s v="Rachel"/>
  </r>
  <r>
    <x v="48"/>
    <n v="14244"/>
    <x v="2"/>
    <x v="1"/>
    <x v="1"/>
    <x v="251"/>
    <d v="2023-09-02T00:00:00"/>
    <x v="6"/>
    <s v="Rachel"/>
  </r>
  <r>
    <x v="48"/>
    <n v="68188"/>
    <x v="0"/>
    <x v="11"/>
    <x v="0"/>
    <x v="252"/>
    <d v="2023-09-02T00:00:00"/>
    <x v="6"/>
    <s v="Rachel"/>
  </r>
  <r>
    <x v="48"/>
    <n v="51207"/>
    <x v="1"/>
    <x v="42"/>
    <x v="0"/>
    <x v="253"/>
    <d v="2023-09-02T00:00:00"/>
    <x v="6"/>
    <s v="Rachel"/>
  </r>
  <r>
    <x v="48"/>
    <n v="34385"/>
    <x v="3"/>
    <x v="5"/>
    <x v="1"/>
    <x v="254"/>
    <d v="2023-09-02T00:00:00"/>
    <x v="6"/>
    <s v="Rachel"/>
  </r>
  <r>
    <x v="48"/>
    <n v="44116"/>
    <x v="3"/>
    <x v="54"/>
    <x v="0"/>
    <x v="255"/>
    <d v="2023-09-02T00:00:00"/>
    <x v="6"/>
    <s v="Rachel"/>
  </r>
  <r>
    <x v="49"/>
    <n v="27790"/>
    <x v="0"/>
    <x v="66"/>
    <x v="1"/>
    <x v="256"/>
    <d v="2023-09-09T00:00:00"/>
    <x v="5"/>
    <s v="Victor"/>
  </r>
  <r>
    <x v="49"/>
    <n v="68341"/>
    <x v="0"/>
    <x v="23"/>
    <x v="1"/>
    <x v="257"/>
    <d v="2023-09-09T00:00:00"/>
    <x v="5"/>
    <s v="Victor"/>
  </r>
  <r>
    <x v="50"/>
    <n v="93584"/>
    <x v="2"/>
    <x v="16"/>
    <x v="1"/>
    <x v="258"/>
    <d v="2023-09-05T00:00:00"/>
    <x v="6"/>
    <s v="Wendy"/>
  </r>
  <r>
    <x v="50"/>
    <n v="36342"/>
    <x v="2"/>
    <x v="4"/>
    <x v="0"/>
    <x v="259"/>
    <d v="2023-09-05T00:00:00"/>
    <x v="6"/>
    <s v="Wendy"/>
  </r>
  <r>
    <x v="50"/>
    <n v="82616"/>
    <x v="1"/>
    <x v="78"/>
    <x v="1"/>
    <x v="260"/>
    <d v="2023-09-05T00:00:00"/>
    <x v="6"/>
    <s v="Wendy"/>
  </r>
  <r>
    <x v="50"/>
    <n v="90209"/>
    <x v="0"/>
    <x v="2"/>
    <x v="0"/>
    <x v="261"/>
    <d v="2023-09-05T00:00:00"/>
    <x v="6"/>
    <s v="Wendy"/>
  </r>
  <r>
    <x v="50"/>
    <n v="72739"/>
    <x v="3"/>
    <x v="70"/>
    <x v="1"/>
    <x v="262"/>
    <d v="2023-09-05T00:00:00"/>
    <x v="6"/>
    <s v="Wendy"/>
  </r>
  <r>
    <x v="50"/>
    <n v="26426"/>
    <x v="1"/>
    <x v="32"/>
    <x v="0"/>
    <x v="263"/>
    <d v="2023-09-05T00:00:00"/>
    <x v="6"/>
    <s v="Wendy"/>
  </r>
  <r>
    <x v="50"/>
    <n v="77811"/>
    <x v="1"/>
    <x v="12"/>
    <x v="0"/>
    <x v="264"/>
    <d v="2023-09-05T00:00:00"/>
    <x v="6"/>
    <s v="Wendy"/>
  </r>
  <r>
    <x v="50"/>
    <n v="82260"/>
    <x v="2"/>
    <x v="40"/>
    <x v="0"/>
    <x v="265"/>
    <d v="2023-09-05T00:00:00"/>
    <x v="6"/>
    <s v="Wendy"/>
  </r>
  <r>
    <x v="51"/>
    <n v="31229"/>
    <x v="1"/>
    <x v="79"/>
    <x v="0"/>
    <x v="266"/>
    <d v="2023-09-10T00:00:00"/>
    <x v="4"/>
    <s v="Paul"/>
  </r>
  <r>
    <x v="51"/>
    <n v="47230"/>
    <x v="0"/>
    <x v="69"/>
    <x v="1"/>
    <x v="267"/>
    <d v="2023-09-10T00:00:00"/>
    <x v="4"/>
    <s v="Paul"/>
  </r>
  <r>
    <x v="51"/>
    <n v="45972"/>
    <x v="2"/>
    <x v="10"/>
    <x v="1"/>
    <x v="268"/>
    <d v="2023-09-10T00:00:00"/>
    <x v="4"/>
    <s v="Paul"/>
  </r>
  <r>
    <x v="51"/>
    <n v="94015"/>
    <x v="2"/>
    <x v="71"/>
    <x v="0"/>
    <x v="269"/>
    <d v="2023-09-10T00:00:00"/>
    <x v="4"/>
    <s v="Paul"/>
  </r>
  <r>
    <x v="51"/>
    <n v="89316"/>
    <x v="1"/>
    <x v="80"/>
    <x v="0"/>
    <x v="270"/>
    <d v="2023-09-10T00:00:00"/>
    <x v="4"/>
    <s v="Paul"/>
  </r>
  <r>
    <x v="51"/>
    <n v="20646"/>
    <x v="0"/>
    <x v="21"/>
    <x v="1"/>
    <x v="271"/>
    <d v="2023-09-10T00:00:00"/>
    <x v="4"/>
    <s v="Paul"/>
  </r>
  <r>
    <x v="51"/>
    <n v="84991"/>
    <x v="3"/>
    <x v="34"/>
    <x v="0"/>
    <x v="272"/>
    <d v="2023-09-10T00:00:00"/>
    <x v="4"/>
    <s v="Paul"/>
  </r>
  <r>
    <x v="51"/>
    <n v="81509"/>
    <x v="1"/>
    <x v="8"/>
    <x v="1"/>
    <x v="273"/>
    <d v="2023-09-10T00:00:00"/>
    <x v="4"/>
    <s v="Paul"/>
  </r>
  <r>
    <x v="51"/>
    <n v="99783"/>
    <x v="3"/>
    <x v="81"/>
    <x v="1"/>
    <x v="274"/>
    <d v="2023-09-10T00:00:00"/>
    <x v="4"/>
    <s v="Paul"/>
  </r>
  <r>
    <x v="52"/>
    <n v="70875"/>
    <x v="2"/>
    <x v="58"/>
    <x v="1"/>
    <x v="275"/>
    <d v="2023-09-06T00:00:00"/>
    <x v="4"/>
    <s v="Ethan"/>
  </r>
  <r>
    <x v="52"/>
    <n v="51853"/>
    <x v="1"/>
    <x v="72"/>
    <x v="1"/>
    <x v="276"/>
    <d v="2023-09-06T00:00:00"/>
    <x v="4"/>
    <s v="Ethan"/>
  </r>
  <r>
    <x v="52"/>
    <n v="77499"/>
    <x v="0"/>
    <x v="11"/>
    <x v="1"/>
    <x v="277"/>
    <d v="2023-09-06T00:00:00"/>
    <x v="4"/>
    <s v="Ethan"/>
  </r>
  <r>
    <x v="52"/>
    <n v="45058"/>
    <x v="3"/>
    <x v="41"/>
    <x v="0"/>
    <x v="278"/>
    <d v="2023-09-06T00:00:00"/>
    <x v="4"/>
    <s v="Ethan"/>
  </r>
  <r>
    <x v="52"/>
    <n v="60351"/>
    <x v="3"/>
    <x v="22"/>
    <x v="0"/>
    <x v="279"/>
    <d v="2023-09-06T00:00:00"/>
    <x v="4"/>
    <s v="Ethan"/>
  </r>
  <r>
    <x v="53"/>
    <n v="77466"/>
    <x v="3"/>
    <x v="53"/>
    <x v="1"/>
    <x v="280"/>
    <d v="2023-09-10T00:00:00"/>
    <x v="5"/>
    <s v="George"/>
  </r>
  <r>
    <x v="53"/>
    <n v="13037"/>
    <x v="0"/>
    <x v="53"/>
    <x v="1"/>
    <x v="281"/>
    <d v="2023-09-10T00:00:00"/>
    <x v="5"/>
    <s v="George"/>
  </r>
  <r>
    <x v="53"/>
    <n v="86460"/>
    <x v="1"/>
    <x v="26"/>
    <x v="0"/>
    <x v="282"/>
    <d v="2023-09-10T00:00:00"/>
    <x v="5"/>
    <s v="George"/>
  </r>
  <r>
    <x v="53"/>
    <n v="88317"/>
    <x v="3"/>
    <x v="27"/>
    <x v="1"/>
    <x v="283"/>
    <d v="2023-09-10T00:00:00"/>
    <x v="5"/>
    <s v="George"/>
  </r>
  <r>
    <x v="53"/>
    <n v="27555"/>
    <x v="1"/>
    <x v="82"/>
    <x v="1"/>
    <x v="284"/>
    <d v="2023-09-10T00:00:00"/>
    <x v="5"/>
    <s v="George"/>
  </r>
  <r>
    <x v="54"/>
    <n v="83638"/>
    <x v="2"/>
    <x v="56"/>
    <x v="1"/>
    <x v="285"/>
    <d v="2023-09-04T00:00:00"/>
    <x v="4"/>
    <s v="Julia"/>
  </r>
  <r>
    <x v="55"/>
    <n v="82070"/>
    <x v="1"/>
    <x v="61"/>
    <x v="0"/>
    <x v="286"/>
    <d v="2023-09-02T00:00:00"/>
    <x v="1"/>
    <s v="George"/>
  </r>
  <r>
    <x v="55"/>
    <n v="61629"/>
    <x v="1"/>
    <x v="4"/>
    <x v="1"/>
    <x v="287"/>
    <d v="2023-09-02T00:00:00"/>
    <x v="1"/>
    <s v="George"/>
  </r>
  <r>
    <x v="55"/>
    <n v="28909"/>
    <x v="2"/>
    <x v="77"/>
    <x v="1"/>
    <x v="288"/>
    <d v="2023-09-02T00:00:00"/>
    <x v="1"/>
    <s v="George"/>
  </r>
  <r>
    <x v="55"/>
    <n v="15100"/>
    <x v="2"/>
    <x v="57"/>
    <x v="1"/>
    <x v="289"/>
    <d v="2023-09-02T00:00:00"/>
    <x v="1"/>
    <s v="George"/>
  </r>
  <r>
    <x v="56"/>
    <n v="51750"/>
    <x v="2"/>
    <x v="73"/>
    <x v="1"/>
    <x v="290"/>
    <d v="2023-09-01T00:00:00"/>
    <x v="2"/>
    <s v="Bob"/>
  </r>
  <r>
    <x v="56"/>
    <n v="49221"/>
    <x v="1"/>
    <x v="13"/>
    <x v="1"/>
    <x v="291"/>
    <d v="2023-09-01T00:00:00"/>
    <x v="2"/>
    <s v="Bob"/>
  </r>
  <r>
    <x v="56"/>
    <n v="72245"/>
    <x v="0"/>
    <x v="35"/>
    <x v="1"/>
    <x v="292"/>
    <d v="2023-09-01T00:00:00"/>
    <x v="2"/>
    <s v="Bob"/>
  </r>
  <r>
    <x v="56"/>
    <n v="86507"/>
    <x v="1"/>
    <x v="45"/>
    <x v="0"/>
    <x v="293"/>
    <d v="2023-09-01T00:00:00"/>
    <x v="2"/>
    <s v="Bob"/>
  </r>
  <r>
    <x v="57"/>
    <n v="39824"/>
    <x v="0"/>
    <x v="37"/>
    <x v="1"/>
    <x v="294"/>
    <d v="2023-09-04T00:00:00"/>
    <x v="0"/>
    <s v="Steve"/>
  </r>
  <r>
    <x v="57"/>
    <n v="91230"/>
    <x v="3"/>
    <x v="28"/>
    <x v="0"/>
    <x v="295"/>
    <d v="2023-09-04T00:00:00"/>
    <x v="0"/>
    <s v="Steve"/>
  </r>
  <r>
    <x v="57"/>
    <n v="14138"/>
    <x v="0"/>
    <x v="17"/>
    <x v="0"/>
    <x v="296"/>
    <d v="2023-09-04T00:00:00"/>
    <x v="0"/>
    <s v="Steve"/>
  </r>
  <r>
    <x v="57"/>
    <n v="64890"/>
    <x v="2"/>
    <x v="25"/>
    <x v="1"/>
    <x v="297"/>
    <d v="2023-09-04T00:00:00"/>
    <x v="0"/>
    <s v="Steve"/>
  </r>
  <r>
    <x v="57"/>
    <n v="75774"/>
    <x v="3"/>
    <x v="45"/>
    <x v="0"/>
    <x v="298"/>
    <d v="2023-09-04T00:00:00"/>
    <x v="0"/>
    <s v="Steve"/>
  </r>
  <r>
    <x v="58"/>
    <n v="59391"/>
    <x v="1"/>
    <x v="71"/>
    <x v="0"/>
    <x v="299"/>
    <d v="2023-09-05T00:00:00"/>
    <x v="0"/>
    <s v="Xander"/>
  </r>
  <r>
    <x v="58"/>
    <n v="54869"/>
    <x v="1"/>
    <x v="51"/>
    <x v="1"/>
    <x v="300"/>
    <d v="2023-09-05T00:00:00"/>
    <x v="0"/>
    <s v="Xander"/>
  </r>
  <r>
    <x v="58"/>
    <n v="42311"/>
    <x v="1"/>
    <x v="26"/>
    <x v="1"/>
    <x v="301"/>
    <d v="2023-09-05T00:00:00"/>
    <x v="0"/>
    <s v="Xander"/>
  </r>
  <r>
    <x v="58"/>
    <n v="47880"/>
    <x v="2"/>
    <x v="62"/>
    <x v="1"/>
    <x v="302"/>
    <d v="2023-09-05T00:00:00"/>
    <x v="0"/>
    <s v="Xander"/>
  </r>
  <r>
    <x v="58"/>
    <n v="45842"/>
    <x v="1"/>
    <x v="74"/>
    <x v="0"/>
    <x v="303"/>
    <d v="2023-09-05T00:00:00"/>
    <x v="0"/>
    <s v="Xander"/>
  </r>
  <r>
    <x v="58"/>
    <n v="59767"/>
    <x v="3"/>
    <x v="74"/>
    <x v="1"/>
    <x v="304"/>
    <d v="2023-09-05T00:00:00"/>
    <x v="0"/>
    <s v="Xander"/>
  </r>
  <r>
    <x v="58"/>
    <n v="29198"/>
    <x v="1"/>
    <x v="81"/>
    <x v="0"/>
    <x v="305"/>
    <d v="2023-09-05T00:00:00"/>
    <x v="0"/>
    <s v="Xander"/>
  </r>
  <r>
    <x v="59"/>
    <n v="36485"/>
    <x v="1"/>
    <x v="49"/>
    <x v="1"/>
    <x v="306"/>
    <d v="2023-09-02T00:00:00"/>
    <x v="1"/>
    <s v="Rachel"/>
  </r>
  <r>
    <x v="59"/>
    <n v="86917"/>
    <x v="2"/>
    <x v="59"/>
    <x v="0"/>
    <x v="307"/>
    <d v="2023-09-02T00:00:00"/>
    <x v="1"/>
    <s v="Rachel"/>
  </r>
  <r>
    <x v="59"/>
    <n v="39579"/>
    <x v="2"/>
    <x v="46"/>
    <x v="0"/>
    <x v="308"/>
    <d v="2023-09-02T00:00:00"/>
    <x v="1"/>
    <s v="Rachel"/>
  </r>
  <r>
    <x v="59"/>
    <n v="71918"/>
    <x v="0"/>
    <x v="48"/>
    <x v="0"/>
    <x v="309"/>
    <d v="2023-09-02T00:00:00"/>
    <x v="1"/>
    <s v="Rachel"/>
  </r>
  <r>
    <x v="59"/>
    <n v="63334"/>
    <x v="3"/>
    <x v="65"/>
    <x v="1"/>
    <x v="310"/>
    <d v="2023-09-02T00:00:00"/>
    <x v="1"/>
    <s v="Rachel"/>
  </r>
  <r>
    <x v="59"/>
    <n v="47649"/>
    <x v="1"/>
    <x v="61"/>
    <x v="1"/>
    <x v="311"/>
    <d v="2023-09-02T00:00:00"/>
    <x v="1"/>
    <s v="Rachel"/>
  </r>
  <r>
    <x v="59"/>
    <n v="21725"/>
    <x v="2"/>
    <x v="61"/>
    <x v="0"/>
    <x v="312"/>
    <d v="2023-09-02T00:00:00"/>
    <x v="1"/>
    <s v="Rachel"/>
  </r>
  <r>
    <x v="59"/>
    <n v="64773"/>
    <x v="2"/>
    <x v="65"/>
    <x v="0"/>
    <x v="313"/>
    <d v="2023-09-02T00:00:00"/>
    <x v="1"/>
    <s v="Rachel"/>
  </r>
  <r>
    <x v="59"/>
    <n v="74930"/>
    <x v="2"/>
    <x v="39"/>
    <x v="1"/>
    <x v="314"/>
    <d v="2023-09-02T00:00:00"/>
    <x v="1"/>
    <s v="Rachel"/>
  </r>
  <r>
    <x v="59"/>
    <n v="84443"/>
    <x v="0"/>
    <x v="35"/>
    <x v="1"/>
    <x v="315"/>
    <d v="2023-09-02T00:00:00"/>
    <x v="1"/>
    <s v="Rachel"/>
  </r>
  <r>
    <x v="60"/>
    <n v="45761"/>
    <x v="2"/>
    <x v="29"/>
    <x v="0"/>
    <x v="316"/>
    <d v="2023-09-04T00:00:00"/>
    <x v="2"/>
    <s v="Bob"/>
  </r>
  <r>
    <x v="60"/>
    <n v="70150"/>
    <x v="1"/>
    <x v="5"/>
    <x v="0"/>
    <x v="317"/>
    <d v="2023-09-04T00:00:00"/>
    <x v="2"/>
    <s v="Bob"/>
  </r>
  <r>
    <x v="60"/>
    <n v="48669"/>
    <x v="2"/>
    <x v="25"/>
    <x v="0"/>
    <x v="318"/>
    <d v="2023-09-04T00:00:00"/>
    <x v="2"/>
    <s v="Bob"/>
  </r>
  <r>
    <x v="60"/>
    <n v="63148"/>
    <x v="3"/>
    <x v="28"/>
    <x v="1"/>
    <x v="319"/>
    <d v="2023-09-04T00:00:00"/>
    <x v="2"/>
    <s v="Bob"/>
  </r>
  <r>
    <x v="60"/>
    <n v="22502"/>
    <x v="2"/>
    <x v="64"/>
    <x v="0"/>
    <x v="320"/>
    <d v="2023-09-04T00:00:00"/>
    <x v="2"/>
    <s v="Bob"/>
  </r>
  <r>
    <x v="60"/>
    <n v="44181"/>
    <x v="3"/>
    <x v="21"/>
    <x v="0"/>
    <x v="321"/>
    <d v="2023-09-04T00:00:00"/>
    <x v="2"/>
    <s v="Bob"/>
  </r>
  <r>
    <x v="60"/>
    <n v="53204"/>
    <x v="1"/>
    <x v="54"/>
    <x v="0"/>
    <x v="322"/>
    <d v="2023-09-04T00:00:00"/>
    <x v="2"/>
    <s v="Bob"/>
  </r>
  <r>
    <x v="60"/>
    <n v="40972"/>
    <x v="0"/>
    <x v="70"/>
    <x v="0"/>
    <x v="323"/>
    <d v="2023-09-04T00:00:00"/>
    <x v="2"/>
    <s v="Bob"/>
  </r>
  <r>
    <x v="60"/>
    <n v="63138"/>
    <x v="1"/>
    <x v="79"/>
    <x v="0"/>
    <x v="324"/>
    <d v="2023-09-04T00:00:00"/>
    <x v="2"/>
    <s v="Bob"/>
  </r>
  <r>
    <x v="60"/>
    <n v="58174"/>
    <x v="2"/>
    <x v="35"/>
    <x v="0"/>
    <x v="325"/>
    <d v="2023-09-04T00:00:00"/>
    <x v="2"/>
    <s v="Bob"/>
  </r>
  <r>
    <x v="61"/>
    <n v="81989"/>
    <x v="3"/>
    <x v="23"/>
    <x v="0"/>
    <x v="326"/>
    <d v="2023-09-02T00:00:00"/>
    <x v="3"/>
    <s v="Xander"/>
  </r>
  <r>
    <x v="61"/>
    <n v="88094"/>
    <x v="0"/>
    <x v="6"/>
    <x v="1"/>
    <x v="327"/>
    <d v="2023-09-02T00:00:00"/>
    <x v="3"/>
    <s v="Xander"/>
  </r>
  <r>
    <x v="61"/>
    <n v="20237"/>
    <x v="0"/>
    <x v="78"/>
    <x v="0"/>
    <x v="328"/>
    <d v="2023-09-02T00:00:00"/>
    <x v="3"/>
    <s v="Xander"/>
  </r>
  <r>
    <x v="61"/>
    <n v="36497"/>
    <x v="2"/>
    <x v="46"/>
    <x v="0"/>
    <x v="329"/>
    <d v="2023-09-02T00:00:00"/>
    <x v="3"/>
    <s v="Xander"/>
  </r>
  <r>
    <x v="61"/>
    <n v="25235"/>
    <x v="2"/>
    <x v="29"/>
    <x v="1"/>
    <x v="330"/>
    <d v="2023-09-02T00:00:00"/>
    <x v="3"/>
    <s v="Xander"/>
  </r>
  <r>
    <x v="61"/>
    <n v="68390"/>
    <x v="0"/>
    <x v="71"/>
    <x v="1"/>
    <x v="331"/>
    <d v="2023-09-02T00:00:00"/>
    <x v="3"/>
    <s v="Xander"/>
  </r>
  <r>
    <x v="61"/>
    <n v="69873"/>
    <x v="0"/>
    <x v="45"/>
    <x v="1"/>
    <x v="332"/>
    <d v="2023-09-02T00:00:00"/>
    <x v="3"/>
    <s v="Xander"/>
  </r>
  <r>
    <x v="61"/>
    <n v="12853"/>
    <x v="3"/>
    <x v="62"/>
    <x v="1"/>
    <x v="333"/>
    <d v="2023-09-02T00:00:00"/>
    <x v="3"/>
    <s v="Xander"/>
  </r>
  <r>
    <x v="61"/>
    <n v="38560"/>
    <x v="0"/>
    <x v="5"/>
    <x v="0"/>
    <x v="334"/>
    <d v="2023-09-02T00:00:00"/>
    <x v="3"/>
    <s v="Xander"/>
  </r>
  <r>
    <x v="62"/>
    <n v="47629"/>
    <x v="3"/>
    <x v="57"/>
    <x v="0"/>
    <x v="335"/>
    <d v="2023-09-07T00:00:00"/>
    <x v="5"/>
    <s v="Karen"/>
  </r>
  <r>
    <x v="62"/>
    <n v="94085"/>
    <x v="3"/>
    <x v="61"/>
    <x v="1"/>
    <x v="336"/>
    <d v="2023-09-07T00:00:00"/>
    <x v="5"/>
    <s v="Karen"/>
  </r>
  <r>
    <x v="62"/>
    <n v="68790"/>
    <x v="3"/>
    <x v="39"/>
    <x v="1"/>
    <x v="337"/>
    <d v="2023-09-07T00:00:00"/>
    <x v="5"/>
    <s v="Karen"/>
  </r>
  <r>
    <x v="62"/>
    <n v="80687"/>
    <x v="2"/>
    <x v="64"/>
    <x v="1"/>
    <x v="338"/>
    <d v="2023-09-07T00:00:00"/>
    <x v="5"/>
    <s v="Karen"/>
  </r>
  <r>
    <x v="62"/>
    <n v="79316"/>
    <x v="2"/>
    <x v="42"/>
    <x v="0"/>
    <x v="339"/>
    <d v="2023-09-07T00:00:00"/>
    <x v="5"/>
    <s v="Karen"/>
  </r>
  <r>
    <x v="62"/>
    <n v="12979"/>
    <x v="1"/>
    <x v="40"/>
    <x v="1"/>
    <x v="340"/>
    <d v="2023-09-07T00:00:00"/>
    <x v="5"/>
    <s v="Karen"/>
  </r>
  <r>
    <x v="62"/>
    <n v="65591"/>
    <x v="3"/>
    <x v="10"/>
    <x v="0"/>
    <x v="341"/>
    <d v="2023-09-07T00:00:00"/>
    <x v="5"/>
    <s v="Karen"/>
  </r>
  <r>
    <x v="62"/>
    <n v="30332"/>
    <x v="1"/>
    <x v="11"/>
    <x v="0"/>
    <x v="342"/>
    <d v="2023-09-07T00:00:00"/>
    <x v="5"/>
    <s v="Karen"/>
  </r>
  <r>
    <x v="62"/>
    <n v="24790"/>
    <x v="0"/>
    <x v="13"/>
    <x v="1"/>
    <x v="343"/>
    <d v="2023-09-07T00:00:00"/>
    <x v="5"/>
    <s v="Karen"/>
  </r>
  <r>
    <x v="62"/>
    <n v="37011"/>
    <x v="0"/>
    <x v="18"/>
    <x v="0"/>
    <x v="344"/>
    <d v="2023-09-07T00:00:00"/>
    <x v="5"/>
    <s v="Karen"/>
  </r>
  <r>
    <x v="63"/>
    <n v="15798"/>
    <x v="3"/>
    <x v="5"/>
    <x v="1"/>
    <x v="345"/>
    <d v="2023-09-05T00:00:00"/>
    <x v="5"/>
    <s v="Bob"/>
  </r>
  <r>
    <x v="63"/>
    <n v="17398"/>
    <x v="2"/>
    <x v="26"/>
    <x v="1"/>
    <x v="346"/>
    <d v="2023-09-05T00:00:00"/>
    <x v="5"/>
    <s v="Bob"/>
  </r>
  <r>
    <x v="63"/>
    <n v="85690"/>
    <x v="1"/>
    <x v="72"/>
    <x v="0"/>
    <x v="347"/>
    <d v="2023-09-05T00:00:00"/>
    <x v="5"/>
    <s v="Bob"/>
  </r>
  <r>
    <x v="63"/>
    <n v="96535"/>
    <x v="2"/>
    <x v="2"/>
    <x v="1"/>
    <x v="348"/>
    <d v="2023-09-05T00:00:00"/>
    <x v="5"/>
    <s v="Bob"/>
  </r>
  <r>
    <x v="63"/>
    <n v="82970"/>
    <x v="2"/>
    <x v="52"/>
    <x v="1"/>
    <x v="349"/>
    <d v="2023-09-05T00:00:00"/>
    <x v="5"/>
    <s v="Bob"/>
  </r>
  <r>
    <x v="63"/>
    <n v="55143"/>
    <x v="3"/>
    <x v="52"/>
    <x v="1"/>
    <x v="350"/>
    <d v="2023-09-05T00:00:00"/>
    <x v="5"/>
    <s v="Bob"/>
  </r>
  <r>
    <x v="63"/>
    <n v="29558"/>
    <x v="1"/>
    <x v="82"/>
    <x v="1"/>
    <x v="351"/>
    <d v="2023-09-05T00:00:00"/>
    <x v="5"/>
    <s v="Bob"/>
  </r>
  <r>
    <x v="64"/>
    <n v="28920"/>
    <x v="3"/>
    <x v="47"/>
    <x v="0"/>
    <x v="352"/>
    <d v="2023-09-08T00:00:00"/>
    <x v="6"/>
    <s v="Bob"/>
  </r>
  <r>
    <x v="64"/>
    <n v="83044"/>
    <x v="2"/>
    <x v="82"/>
    <x v="1"/>
    <x v="353"/>
    <d v="2023-09-08T00:00:00"/>
    <x v="6"/>
    <s v="Bob"/>
  </r>
  <r>
    <x v="64"/>
    <n v="53288"/>
    <x v="0"/>
    <x v="83"/>
    <x v="1"/>
    <x v="354"/>
    <d v="2023-09-08T00:00:00"/>
    <x v="6"/>
    <s v="Bob"/>
  </r>
  <r>
    <x v="64"/>
    <n v="34966"/>
    <x v="0"/>
    <x v="51"/>
    <x v="1"/>
    <x v="355"/>
    <d v="2023-09-08T00:00:00"/>
    <x v="6"/>
    <s v="Bob"/>
  </r>
  <r>
    <x v="65"/>
    <n v="87015"/>
    <x v="2"/>
    <x v="14"/>
    <x v="1"/>
    <x v="356"/>
    <d v="2023-09-06T00:00:00"/>
    <x v="0"/>
    <s v="Steve"/>
  </r>
  <r>
    <x v="65"/>
    <n v="49739"/>
    <x v="0"/>
    <x v="72"/>
    <x v="0"/>
    <x v="357"/>
    <d v="2023-09-06T00:00:00"/>
    <x v="0"/>
    <s v="Steve"/>
  </r>
  <r>
    <x v="65"/>
    <n v="72773"/>
    <x v="2"/>
    <x v="5"/>
    <x v="0"/>
    <x v="358"/>
    <d v="2023-09-06T00:00:00"/>
    <x v="0"/>
    <s v="Steve"/>
  </r>
  <r>
    <x v="66"/>
    <n v="71112"/>
    <x v="1"/>
    <x v="60"/>
    <x v="1"/>
    <x v="359"/>
    <d v="2023-09-03T00:00:00"/>
    <x v="0"/>
    <s v="Paul"/>
  </r>
  <r>
    <x v="66"/>
    <n v="75179"/>
    <x v="3"/>
    <x v="46"/>
    <x v="0"/>
    <x v="360"/>
    <d v="2023-09-03T00:00:00"/>
    <x v="0"/>
    <s v="Paul"/>
  </r>
  <r>
    <x v="66"/>
    <n v="71537"/>
    <x v="1"/>
    <x v="80"/>
    <x v="0"/>
    <x v="361"/>
    <d v="2023-09-03T00:00:00"/>
    <x v="0"/>
    <s v="Paul"/>
  </r>
  <r>
    <x v="67"/>
    <n v="44180"/>
    <x v="3"/>
    <x v="19"/>
    <x v="1"/>
    <x v="362"/>
    <d v="2023-09-06T00:00:00"/>
    <x v="6"/>
    <s v="Quinn"/>
  </r>
  <r>
    <x v="67"/>
    <n v="40149"/>
    <x v="3"/>
    <x v="25"/>
    <x v="0"/>
    <x v="363"/>
    <d v="2023-09-06T00:00:00"/>
    <x v="6"/>
    <s v="Quinn"/>
  </r>
  <r>
    <x v="67"/>
    <n v="74044"/>
    <x v="3"/>
    <x v="36"/>
    <x v="1"/>
    <x v="364"/>
    <d v="2023-09-06T00:00:00"/>
    <x v="6"/>
    <s v="Quinn"/>
  </r>
  <r>
    <x v="67"/>
    <n v="56160"/>
    <x v="2"/>
    <x v="14"/>
    <x v="0"/>
    <x v="365"/>
    <d v="2023-09-06T00:00:00"/>
    <x v="6"/>
    <s v="Quinn"/>
  </r>
  <r>
    <x v="67"/>
    <n v="34123"/>
    <x v="0"/>
    <x v="58"/>
    <x v="0"/>
    <x v="366"/>
    <d v="2023-09-06T00:00:00"/>
    <x v="6"/>
    <s v="Quinn"/>
  </r>
  <r>
    <x v="68"/>
    <n v="10836"/>
    <x v="3"/>
    <x v="61"/>
    <x v="0"/>
    <x v="367"/>
    <d v="2023-09-06T00:00:00"/>
    <x v="3"/>
    <s v="Quinn"/>
  </r>
  <r>
    <x v="69"/>
    <n v="38668"/>
    <x v="3"/>
    <x v="19"/>
    <x v="1"/>
    <x v="368"/>
    <d v="2023-09-04T00:00:00"/>
    <x v="7"/>
    <s v="Fiona"/>
  </r>
  <r>
    <x v="69"/>
    <n v="97392"/>
    <x v="3"/>
    <x v="28"/>
    <x v="1"/>
    <x v="369"/>
    <d v="2023-09-04T00:00:00"/>
    <x v="7"/>
    <s v="Fiona"/>
  </r>
  <r>
    <x v="70"/>
    <n v="46010"/>
    <x v="1"/>
    <x v="46"/>
    <x v="0"/>
    <x v="370"/>
    <d v="2023-09-05T00:00:00"/>
    <x v="0"/>
    <s v="Bob"/>
  </r>
  <r>
    <x v="70"/>
    <n v="33496"/>
    <x v="0"/>
    <x v="14"/>
    <x v="0"/>
    <x v="371"/>
    <d v="2023-09-05T00:00:00"/>
    <x v="0"/>
    <s v="Bob"/>
  </r>
  <r>
    <x v="70"/>
    <n v="35156"/>
    <x v="1"/>
    <x v="31"/>
    <x v="1"/>
    <x v="372"/>
    <d v="2023-09-05T00:00:00"/>
    <x v="0"/>
    <s v="Bob"/>
  </r>
  <r>
    <x v="70"/>
    <n v="20357"/>
    <x v="1"/>
    <x v="42"/>
    <x v="1"/>
    <x v="373"/>
    <d v="2023-09-05T00:00:00"/>
    <x v="0"/>
    <s v="Bob"/>
  </r>
  <r>
    <x v="70"/>
    <n v="39603"/>
    <x v="1"/>
    <x v="31"/>
    <x v="0"/>
    <x v="374"/>
    <d v="2023-09-05T00:00:00"/>
    <x v="0"/>
    <s v="Bob"/>
  </r>
  <r>
    <x v="71"/>
    <n v="82443"/>
    <x v="3"/>
    <x v="42"/>
    <x v="0"/>
    <x v="375"/>
    <d v="2023-09-02T00:00:00"/>
    <x v="0"/>
    <s v="Quinn"/>
  </r>
  <r>
    <x v="71"/>
    <n v="32463"/>
    <x v="0"/>
    <x v="70"/>
    <x v="1"/>
    <x v="376"/>
    <d v="2023-09-02T00:00:00"/>
    <x v="0"/>
    <s v="Quinn"/>
  </r>
  <r>
    <x v="71"/>
    <n v="53420"/>
    <x v="0"/>
    <x v="68"/>
    <x v="0"/>
    <x v="377"/>
    <d v="2023-09-02T00:00:00"/>
    <x v="0"/>
    <s v="Quinn"/>
  </r>
  <r>
    <x v="71"/>
    <n v="84289"/>
    <x v="3"/>
    <x v="47"/>
    <x v="1"/>
    <x v="378"/>
    <d v="2023-09-02T00:00:00"/>
    <x v="0"/>
    <s v="Quinn"/>
  </r>
  <r>
    <x v="71"/>
    <n v="46749"/>
    <x v="0"/>
    <x v="64"/>
    <x v="0"/>
    <x v="379"/>
    <d v="2023-09-02T00:00:00"/>
    <x v="0"/>
    <s v="Quinn"/>
  </r>
  <r>
    <x v="71"/>
    <n v="37152"/>
    <x v="2"/>
    <x v="21"/>
    <x v="1"/>
    <x v="380"/>
    <d v="2023-09-02T00:00:00"/>
    <x v="0"/>
    <s v="Quinn"/>
  </r>
  <r>
    <x v="71"/>
    <n v="31292"/>
    <x v="2"/>
    <x v="22"/>
    <x v="1"/>
    <x v="381"/>
    <d v="2023-09-02T00:00:00"/>
    <x v="0"/>
    <s v="Quinn"/>
  </r>
  <r>
    <x v="71"/>
    <n v="53480"/>
    <x v="3"/>
    <x v="74"/>
    <x v="0"/>
    <x v="382"/>
    <d v="2023-09-02T00:00:00"/>
    <x v="0"/>
    <s v="Quinn"/>
  </r>
  <r>
    <x v="72"/>
    <n v="67290"/>
    <x v="2"/>
    <x v="41"/>
    <x v="0"/>
    <x v="383"/>
    <d v="2023-09-10T00:00:00"/>
    <x v="7"/>
    <s v="Charlie"/>
  </r>
  <r>
    <x v="72"/>
    <n v="61996"/>
    <x v="1"/>
    <x v="59"/>
    <x v="0"/>
    <x v="384"/>
    <d v="2023-09-10T00:00:00"/>
    <x v="7"/>
    <s v="Charlie"/>
  </r>
  <r>
    <x v="72"/>
    <n v="69054"/>
    <x v="3"/>
    <x v="81"/>
    <x v="0"/>
    <x v="385"/>
    <d v="2023-09-10T00:00:00"/>
    <x v="7"/>
    <s v="Charlie"/>
  </r>
  <r>
    <x v="72"/>
    <n v="66603"/>
    <x v="2"/>
    <x v="60"/>
    <x v="1"/>
    <x v="386"/>
    <d v="2023-09-10T00:00:00"/>
    <x v="7"/>
    <s v="Charlie"/>
  </r>
  <r>
    <x v="72"/>
    <n v="48715"/>
    <x v="2"/>
    <x v="59"/>
    <x v="0"/>
    <x v="387"/>
    <d v="2023-09-10T00:00:00"/>
    <x v="7"/>
    <s v="Charlie"/>
  </r>
  <r>
    <x v="72"/>
    <n v="59807"/>
    <x v="2"/>
    <x v="75"/>
    <x v="1"/>
    <x v="388"/>
    <d v="2023-09-10T00:00:00"/>
    <x v="7"/>
    <s v="Charlie"/>
  </r>
  <r>
    <x v="73"/>
    <n v="57175"/>
    <x v="1"/>
    <x v="0"/>
    <x v="0"/>
    <x v="389"/>
    <d v="2023-09-03T00:00:00"/>
    <x v="6"/>
    <s v="Fiona"/>
  </r>
  <r>
    <x v="73"/>
    <n v="66489"/>
    <x v="3"/>
    <x v="79"/>
    <x v="1"/>
    <x v="390"/>
    <d v="2023-09-03T00:00:00"/>
    <x v="6"/>
    <s v="Fiona"/>
  </r>
  <r>
    <x v="73"/>
    <n v="56388"/>
    <x v="0"/>
    <x v="32"/>
    <x v="1"/>
    <x v="391"/>
    <d v="2023-09-03T00:00:00"/>
    <x v="6"/>
    <s v="Fiona"/>
  </r>
  <r>
    <x v="74"/>
    <n v="21101"/>
    <x v="2"/>
    <x v="34"/>
    <x v="0"/>
    <x v="392"/>
    <d v="2023-09-09T00:00:00"/>
    <x v="7"/>
    <s v="Charlie"/>
  </r>
  <r>
    <x v="74"/>
    <n v="28198"/>
    <x v="1"/>
    <x v="76"/>
    <x v="1"/>
    <x v="393"/>
    <d v="2023-09-09T00:00:00"/>
    <x v="7"/>
    <s v="Charlie"/>
  </r>
  <r>
    <x v="74"/>
    <n v="18292"/>
    <x v="2"/>
    <x v="75"/>
    <x v="1"/>
    <x v="394"/>
    <d v="2023-09-09T00:00:00"/>
    <x v="7"/>
    <s v="Charlie"/>
  </r>
  <r>
    <x v="74"/>
    <n v="73469"/>
    <x v="0"/>
    <x v="22"/>
    <x v="1"/>
    <x v="395"/>
    <d v="2023-09-09T00:00:00"/>
    <x v="7"/>
    <s v="Charlie"/>
  </r>
  <r>
    <x v="75"/>
    <n v="90828"/>
    <x v="2"/>
    <x v="3"/>
    <x v="1"/>
    <x v="396"/>
    <d v="2023-09-04T00:00:00"/>
    <x v="0"/>
    <s v="Tina"/>
  </r>
  <r>
    <x v="75"/>
    <n v="10887"/>
    <x v="3"/>
    <x v="62"/>
    <x v="1"/>
    <x v="397"/>
    <d v="2023-09-04T00:00:00"/>
    <x v="0"/>
    <s v="Tina"/>
  </r>
  <r>
    <x v="75"/>
    <n v="53193"/>
    <x v="3"/>
    <x v="39"/>
    <x v="1"/>
    <x v="398"/>
    <d v="2023-09-04T00:00:00"/>
    <x v="0"/>
    <s v="Tina"/>
  </r>
  <r>
    <x v="75"/>
    <n v="95332"/>
    <x v="2"/>
    <x v="30"/>
    <x v="1"/>
    <x v="399"/>
    <d v="2023-09-04T00:00:00"/>
    <x v="0"/>
    <s v="Tina"/>
  </r>
  <r>
    <x v="76"/>
    <n v="51830"/>
    <x v="1"/>
    <x v="42"/>
    <x v="1"/>
    <x v="400"/>
    <d v="2023-09-03T00:00:00"/>
    <x v="6"/>
    <s v="Charlie"/>
  </r>
  <r>
    <x v="76"/>
    <n v="41775"/>
    <x v="1"/>
    <x v="14"/>
    <x v="1"/>
    <x v="401"/>
    <d v="2023-09-03T00:00:00"/>
    <x v="6"/>
    <s v="Charlie"/>
  </r>
  <r>
    <x v="76"/>
    <n v="24927"/>
    <x v="2"/>
    <x v="78"/>
    <x v="0"/>
    <x v="402"/>
    <d v="2023-09-03T00:00:00"/>
    <x v="6"/>
    <s v="Charlie"/>
  </r>
  <r>
    <x v="76"/>
    <n v="13527"/>
    <x v="3"/>
    <x v="74"/>
    <x v="0"/>
    <x v="403"/>
    <d v="2023-09-03T00:00:00"/>
    <x v="6"/>
    <s v="Charlie"/>
  </r>
  <r>
    <x v="76"/>
    <n v="19064"/>
    <x v="3"/>
    <x v="22"/>
    <x v="1"/>
    <x v="404"/>
    <d v="2023-09-03T00:00:00"/>
    <x v="6"/>
    <s v="Charlie"/>
  </r>
  <r>
    <x v="76"/>
    <n v="41722"/>
    <x v="1"/>
    <x v="22"/>
    <x v="0"/>
    <x v="405"/>
    <d v="2023-09-03T00:00:00"/>
    <x v="6"/>
    <s v="Charlie"/>
  </r>
  <r>
    <x v="76"/>
    <n v="68860"/>
    <x v="3"/>
    <x v="50"/>
    <x v="1"/>
    <x v="406"/>
    <d v="2023-09-03T00:00:00"/>
    <x v="6"/>
    <s v="Charlie"/>
  </r>
  <r>
    <x v="76"/>
    <n v="64827"/>
    <x v="0"/>
    <x v="44"/>
    <x v="1"/>
    <x v="407"/>
    <d v="2023-09-03T00:00:00"/>
    <x v="6"/>
    <s v="Charlie"/>
  </r>
  <r>
    <x v="76"/>
    <n v="80373"/>
    <x v="0"/>
    <x v="15"/>
    <x v="0"/>
    <x v="408"/>
    <d v="2023-09-03T00:00:00"/>
    <x v="6"/>
    <s v="Charlie"/>
  </r>
  <r>
    <x v="76"/>
    <n v="97122"/>
    <x v="1"/>
    <x v="64"/>
    <x v="0"/>
    <x v="409"/>
    <d v="2023-09-03T00:00:00"/>
    <x v="6"/>
    <s v="Charlie"/>
  </r>
  <r>
    <x v="77"/>
    <n v="53463"/>
    <x v="3"/>
    <x v="61"/>
    <x v="0"/>
    <x v="410"/>
    <d v="2023-09-08T00:00:00"/>
    <x v="7"/>
    <s v="Victor"/>
  </r>
  <r>
    <x v="77"/>
    <n v="39098"/>
    <x v="2"/>
    <x v="20"/>
    <x v="1"/>
    <x v="411"/>
    <d v="2023-09-08T00:00:00"/>
    <x v="7"/>
    <s v="Victor"/>
  </r>
  <r>
    <x v="77"/>
    <n v="99070"/>
    <x v="2"/>
    <x v="29"/>
    <x v="1"/>
    <x v="412"/>
    <d v="2023-09-08T00:00:00"/>
    <x v="7"/>
    <s v="Victor"/>
  </r>
  <r>
    <x v="77"/>
    <n v="23703"/>
    <x v="1"/>
    <x v="27"/>
    <x v="1"/>
    <x v="413"/>
    <d v="2023-09-08T00:00:00"/>
    <x v="7"/>
    <s v="Victor"/>
  </r>
  <r>
    <x v="78"/>
    <n v="50880"/>
    <x v="1"/>
    <x v="77"/>
    <x v="1"/>
    <x v="414"/>
    <d v="2023-09-07T00:00:00"/>
    <x v="3"/>
    <s v="Hannah"/>
  </r>
  <r>
    <x v="78"/>
    <n v="73298"/>
    <x v="1"/>
    <x v="71"/>
    <x v="1"/>
    <x v="415"/>
    <d v="2023-09-07T00:00:00"/>
    <x v="3"/>
    <s v="Hannah"/>
  </r>
  <r>
    <x v="79"/>
    <n v="25084"/>
    <x v="0"/>
    <x v="67"/>
    <x v="1"/>
    <x v="416"/>
    <d v="2023-09-05T00:00:00"/>
    <x v="6"/>
    <s v="Mia"/>
  </r>
  <r>
    <x v="79"/>
    <n v="31542"/>
    <x v="2"/>
    <x v="6"/>
    <x v="0"/>
    <x v="417"/>
    <d v="2023-09-05T00:00:00"/>
    <x v="6"/>
    <s v="Mia"/>
  </r>
  <r>
    <x v="79"/>
    <n v="83380"/>
    <x v="3"/>
    <x v="48"/>
    <x v="1"/>
    <x v="418"/>
    <d v="2023-09-05T00:00:00"/>
    <x v="6"/>
    <s v="Mia"/>
  </r>
  <r>
    <x v="79"/>
    <n v="34176"/>
    <x v="2"/>
    <x v="28"/>
    <x v="1"/>
    <x v="419"/>
    <d v="2023-09-05T00:00:00"/>
    <x v="6"/>
    <s v="Mia"/>
  </r>
  <r>
    <x v="79"/>
    <n v="90492"/>
    <x v="2"/>
    <x v="5"/>
    <x v="1"/>
    <x v="420"/>
    <d v="2023-09-05T00:00:00"/>
    <x v="6"/>
    <s v="Mia"/>
  </r>
  <r>
    <x v="79"/>
    <n v="10583"/>
    <x v="2"/>
    <x v="39"/>
    <x v="0"/>
    <x v="421"/>
    <d v="2023-09-05T00:00:00"/>
    <x v="6"/>
    <s v="Mia"/>
  </r>
  <r>
    <x v="79"/>
    <n v="18200"/>
    <x v="0"/>
    <x v="16"/>
    <x v="0"/>
    <x v="422"/>
    <d v="2023-09-05T00:00:00"/>
    <x v="6"/>
    <s v="Mia"/>
  </r>
  <r>
    <x v="79"/>
    <n v="24936"/>
    <x v="1"/>
    <x v="0"/>
    <x v="1"/>
    <x v="423"/>
    <d v="2023-09-05T00:00:00"/>
    <x v="6"/>
    <s v="Mia"/>
  </r>
  <r>
    <x v="79"/>
    <n v="51078"/>
    <x v="3"/>
    <x v="68"/>
    <x v="1"/>
    <x v="424"/>
    <d v="2023-09-05T00:00:00"/>
    <x v="6"/>
    <s v="Mia"/>
  </r>
  <r>
    <x v="80"/>
    <n v="98288"/>
    <x v="1"/>
    <x v="76"/>
    <x v="0"/>
    <x v="425"/>
    <d v="2023-09-09T00:00:00"/>
    <x v="0"/>
    <s v="Diana"/>
  </r>
  <r>
    <x v="80"/>
    <n v="25448"/>
    <x v="2"/>
    <x v="48"/>
    <x v="1"/>
    <x v="426"/>
    <d v="2023-09-09T00:00:00"/>
    <x v="0"/>
    <s v="Diana"/>
  </r>
  <r>
    <x v="80"/>
    <n v="28528"/>
    <x v="3"/>
    <x v="78"/>
    <x v="1"/>
    <x v="427"/>
    <d v="2023-09-09T00:00:00"/>
    <x v="0"/>
    <s v="Diana"/>
  </r>
  <r>
    <x v="80"/>
    <n v="60293"/>
    <x v="3"/>
    <x v="56"/>
    <x v="0"/>
    <x v="428"/>
    <d v="2023-09-09T00:00:00"/>
    <x v="0"/>
    <s v="Diana"/>
  </r>
  <r>
    <x v="80"/>
    <n v="94575"/>
    <x v="2"/>
    <x v="74"/>
    <x v="0"/>
    <x v="429"/>
    <d v="2023-09-09T00:00:00"/>
    <x v="0"/>
    <s v="Diana"/>
  </r>
  <r>
    <x v="81"/>
    <n v="17026"/>
    <x v="1"/>
    <x v="59"/>
    <x v="0"/>
    <x v="430"/>
    <d v="2023-09-04T00:00:00"/>
    <x v="1"/>
    <s v="Steve"/>
  </r>
  <r>
    <x v="81"/>
    <n v="60324"/>
    <x v="3"/>
    <x v="49"/>
    <x v="1"/>
    <x v="431"/>
    <d v="2023-09-04T00:00:00"/>
    <x v="1"/>
    <s v="Steve"/>
  </r>
  <r>
    <x v="81"/>
    <n v="68176"/>
    <x v="3"/>
    <x v="9"/>
    <x v="0"/>
    <x v="432"/>
    <d v="2023-09-04T00:00:00"/>
    <x v="1"/>
    <s v="Steve"/>
  </r>
  <r>
    <x v="81"/>
    <n v="38905"/>
    <x v="1"/>
    <x v="21"/>
    <x v="0"/>
    <x v="433"/>
    <d v="2023-09-04T00:00:00"/>
    <x v="1"/>
    <s v="Steve"/>
  </r>
  <r>
    <x v="82"/>
    <n v="74921"/>
    <x v="0"/>
    <x v="13"/>
    <x v="0"/>
    <x v="434"/>
    <d v="2023-09-06T00:00:00"/>
    <x v="5"/>
    <s v="Hannah"/>
  </r>
  <r>
    <x v="82"/>
    <n v="58085"/>
    <x v="0"/>
    <x v="10"/>
    <x v="1"/>
    <x v="435"/>
    <d v="2023-09-06T00:00:00"/>
    <x v="5"/>
    <s v="Hannah"/>
  </r>
  <r>
    <x v="82"/>
    <n v="23423"/>
    <x v="2"/>
    <x v="82"/>
    <x v="1"/>
    <x v="436"/>
    <d v="2023-09-06T00:00:00"/>
    <x v="5"/>
    <s v="Hannah"/>
  </r>
  <r>
    <x v="82"/>
    <n v="68947"/>
    <x v="1"/>
    <x v="52"/>
    <x v="1"/>
    <x v="437"/>
    <d v="2023-09-06T00:00:00"/>
    <x v="5"/>
    <s v="Hannah"/>
  </r>
  <r>
    <x v="82"/>
    <n v="67549"/>
    <x v="0"/>
    <x v="32"/>
    <x v="0"/>
    <x v="438"/>
    <d v="2023-09-06T00:00:00"/>
    <x v="5"/>
    <s v="Hannah"/>
  </r>
  <r>
    <x v="82"/>
    <n v="55957"/>
    <x v="3"/>
    <x v="23"/>
    <x v="0"/>
    <x v="439"/>
    <d v="2023-09-06T00:00:00"/>
    <x v="5"/>
    <s v="Hannah"/>
  </r>
  <r>
    <x v="82"/>
    <n v="37082"/>
    <x v="2"/>
    <x v="81"/>
    <x v="0"/>
    <x v="440"/>
    <d v="2023-09-06T00:00:00"/>
    <x v="5"/>
    <s v="Hannah"/>
  </r>
  <r>
    <x v="82"/>
    <n v="46842"/>
    <x v="2"/>
    <x v="74"/>
    <x v="1"/>
    <x v="441"/>
    <d v="2023-09-06T00:00:00"/>
    <x v="5"/>
    <s v="Hannah"/>
  </r>
  <r>
    <x v="82"/>
    <n v="47923"/>
    <x v="1"/>
    <x v="22"/>
    <x v="0"/>
    <x v="442"/>
    <d v="2023-09-06T00:00:00"/>
    <x v="5"/>
    <s v="Hannah"/>
  </r>
  <r>
    <x v="82"/>
    <n v="63948"/>
    <x v="0"/>
    <x v="34"/>
    <x v="1"/>
    <x v="443"/>
    <d v="2023-09-06T00:00:00"/>
    <x v="5"/>
    <s v="Hannah"/>
  </r>
  <r>
    <x v="83"/>
    <n v="52217"/>
    <x v="2"/>
    <x v="2"/>
    <x v="1"/>
    <x v="444"/>
    <d v="2023-09-01T00:00:00"/>
    <x v="0"/>
    <s v="Steve"/>
  </r>
  <r>
    <x v="83"/>
    <n v="92890"/>
    <x v="1"/>
    <x v="1"/>
    <x v="1"/>
    <x v="445"/>
    <d v="2023-09-01T00:00:00"/>
    <x v="0"/>
    <s v="Steve"/>
  </r>
  <r>
    <x v="84"/>
    <n v="46467"/>
    <x v="1"/>
    <x v="69"/>
    <x v="1"/>
    <x v="446"/>
    <d v="2023-09-04T00:00:00"/>
    <x v="4"/>
    <s v="Tina"/>
  </r>
  <r>
    <x v="84"/>
    <n v="86278"/>
    <x v="0"/>
    <x v="72"/>
    <x v="0"/>
    <x v="447"/>
    <d v="2023-09-04T00:00:00"/>
    <x v="4"/>
    <s v="Tina"/>
  </r>
  <r>
    <x v="84"/>
    <n v="93209"/>
    <x v="1"/>
    <x v="0"/>
    <x v="0"/>
    <x v="448"/>
    <d v="2023-09-04T00:00:00"/>
    <x v="4"/>
    <s v="Tina"/>
  </r>
  <r>
    <x v="84"/>
    <n v="38551"/>
    <x v="3"/>
    <x v="42"/>
    <x v="0"/>
    <x v="449"/>
    <d v="2023-09-04T00:00:00"/>
    <x v="4"/>
    <s v="Tina"/>
  </r>
  <r>
    <x v="85"/>
    <n v="85750"/>
    <x v="2"/>
    <x v="74"/>
    <x v="1"/>
    <x v="450"/>
    <d v="2023-09-01T00:00:00"/>
    <x v="5"/>
    <s v="Bob"/>
  </r>
  <r>
    <x v="85"/>
    <n v="16345"/>
    <x v="0"/>
    <x v="6"/>
    <x v="0"/>
    <x v="451"/>
    <d v="2023-09-01T00:00:00"/>
    <x v="5"/>
    <s v="Bob"/>
  </r>
  <r>
    <x v="85"/>
    <n v="70238"/>
    <x v="0"/>
    <x v="33"/>
    <x v="0"/>
    <x v="452"/>
    <d v="2023-09-01T00:00:00"/>
    <x v="5"/>
    <s v="Bob"/>
  </r>
  <r>
    <x v="86"/>
    <n v="36518"/>
    <x v="2"/>
    <x v="9"/>
    <x v="1"/>
    <x v="453"/>
    <d v="2023-09-06T00:00:00"/>
    <x v="0"/>
    <s v="Tina"/>
  </r>
  <r>
    <x v="87"/>
    <n v="58738"/>
    <x v="2"/>
    <x v="55"/>
    <x v="0"/>
    <x v="454"/>
    <d v="2023-09-07T00:00:00"/>
    <x v="5"/>
    <s v="Charlie"/>
  </r>
  <r>
    <x v="87"/>
    <n v="40689"/>
    <x v="3"/>
    <x v="22"/>
    <x v="0"/>
    <x v="455"/>
    <d v="2023-09-07T00:00:00"/>
    <x v="5"/>
    <s v="Charlie"/>
  </r>
  <r>
    <x v="87"/>
    <n v="37973"/>
    <x v="3"/>
    <x v="21"/>
    <x v="0"/>
    <x v="456"/>
    <d v="2023-09-07T00:00:00"/>
    <x v="5"/>
    <s v="Charlie"/>
  </r>
  <r>
    <x v="87"/>
    <n v="99126"/>
    <x v="3"/>
    <x v="69"/>
    <x v="0"/>
    <x v="457"/>
    <d v="2023-09-07T00:00:00"/>
    <x v="5"/>
    <s v="Charlie"/>
  </r>
  <r>
    <x v="87"/>
    <n v="25806"/>
    <x v="3"/>
    <x v="72"/>
    <x v="0"/>
    <x v="458"/>
    <d v="2023-09-07T00:00:00"/>
    <x v="5"/>
    <s v="Charlie"/>
  </r>
  <r>
    <x v="87"/>
    <n v="21708"/>
    <x v="0"/>
    <x v="39"/>
    <x v="0"/>
    <x v="459"/>
    <d v="2023-09-07T00:00:00"/>
    <x v="5"/>
    <s v="Charlie"/>
  </r>
  <r>
    <x v="87"/>
    <n v="27973"/>
    <x v="3"/>
    <x v="62"/>
    <x v="0"/>
    <x v="460"/>
    <d v="2023-09-07T00:00:00"/>
    <x v="5"/>
    <s v="Charlie"/>
  </r>
  <r>
    <x v="88"/>
    <n v="31511"/>
    <x v="3"/>
    <x v="68"/>
    <x v="1"/>
    <x v="461"/>
    <d v="2023-09-05T00:00:00"/>
    <x v="2"/>
    <s v="Nathan"/>
  </r>
  <r>
    <x v="88"/>
    <n v="29840"/>
    <x v="3"/>
    <x v="68"/>
    <x v="1"/>
    <x v="462"/>
    <d v="2023-09-05T00:00:00"/>
    <x v="2"/>
    <s v="Nathan"/>
  </r>
  <r>
    <x v="88"/>
    <n v="23168"/>
    <x v="2"/>
    <x v="32"/>
    <x v="0"/>
    <x v="463"/>
    <d v="2023-09-05T00:00:00"/>
    <x v="2"/>
    <s v="Nathan"/>
  </r>
  <r>
    <x v="88"/>
    <n v="56076"/>
    <x v="3"/>
    <x v="42"/>
    <x v="1"/>
    <x v="464"/>
    <d v="2023-09-05T00:00:00"/>
    <x v="2"/>
    <s v="Nathan"/>
  </r>
  <r>
    <x v="88"/>
    <n v="46302"/>
    <x v="0"/>
    <x v="31"/>
    <x v="0"/>
    <x v="465"/>
    <d v="2023-09-05T00:00:00"/>
    <x v="2"/>
    <s v="Nathan"/>
  </r>
  <r>
    <x v="88"/>
    <n v="89638"/>
    <x v="1"/>
    <x v="5"/>
    <x v="0"/>
    <x v="466"/>
    <d v="2023-09-05T00:00:00"/>
    <x v="2"/>
    <s v="Nathan"/>
  </r>
  <r>
    <x v="88"/>
    <n v="49537"/>
    <x v="2"/>
    <x v="64"/>
    <x v="0"/>
    <x v="467"/>
    <d v="2023-09-05T00:00:00"/>
    <x v="2"/>
    <s v="Nathan"/>
  </r>
  <r>
    <x v="88"/>
    <n v="94694"/>
    <x v="0"/>
    <x v="62"/>
    <x v="0"/>
    <x v="468"/>
    <d v="2023-09-05T00:00:00"/>
    <x v="2"/>
    <s v="Nathan"/>
  </r>
  <r>
    <x v="88"/>
    <n v="41599"/>
    <x v="3"/>
    <x v="4"/>
    <x v="0"/>
    <x v="469"/>
    <d v="2023-09-05T00:00:00"/>
    <x v="2"/>
    <s v="Nathan"/>
  </r>
  <r>
    <x v="88"/>
    <n v="57329"/>
    <x v="1"/>
    <x v="19"/>
    <x v="0"/>
    <x v="470"/>
    <d v="2023-09-05T00:00:00"/>
    <x v="2"/>
    <s v="Nathan"/>
  </r>
  <r>
    <x v="89"/>
    <n v="19567"/>
    <x v="0"/>
    <x v="34"/>
    <x v="0"/>
    <x v="471"/>
    <d v="2023-09-02T00:00:00"/>
    <x v="0"/>
    <s v="Victor"/>
  </r>
  <r>
    <x v="89"/>
    <n v="15220"/>
    <x v="0"/>
    <x v="49"/>
    <x v="1"/>
    <x v="472"/>
    <d v="2023-09-02T00:00:00"/>
    <x v="0"/>
    <s v="Victor"/>
  </r>
  <r>
    <x v="89"/>
    <n v="75673"/>
    <x v="3"/>
    <x v="8"/>
    <x v="1"/>
    <x v="473"/>
    <d v="2023-09-02T00:00:00"/>
    <x v="0"/>
    <s v="Victor"/>
  </r>
  <r>
    <x v="89"/>
    <n v="93956"/>
    <x v="2"/>
    <x v="55"/>
    <x v="1"/>
    <x v="474"/>
    <d v="2023-09-02T00:00:00"/>
    <x v="0"/>
    <s v="Victor"/>
  </r>
  <r>
    <x v="89"/>
    <n v="36633"/>
    <x v="2"/>
    <x v="71"/>
    <x v="1"/>
    <x v="475"/>
    <d v="2023-09-02T00:00:00"/>
    <x v="0"/>
    <s v="Victor"/>
  </r>
  <r>
    <x v="89"/>
    <n v="67342"/>
    <x v="2"/>
    <x v="35"/>
    <x v="0"/>
    <x v="476"/>
    <d v="2023-09-02T00:00:00"/>
    <x v="0"/>
    <s v="Victor"/>
  </r>
  <r>
    <x v="90"/>
    <n v="96252"/>
    <x v="2"/>
    <x v="12"/>
    <x v="0"/>
    <x v="477"/>
    <d v="2023-09-04T00:00:00"/>
    <x v="6"/>
    <s v="Steve"/>
  </r>
  <r>
    <x v="90"/>
    <n v="11487"/>
    <x v="2"/>
    <x v="2"/>
    <x v="1"/>
    <x v="478"/>
    <d v="2023-09-04T00:00:00"/>
    <x v="6"/>
    <s v="Steve"/>
  </r>
  <r>
    <x v="90"/>
    <n v="77793"/>
    <x v="1"/>
    <x v="69"/>
    <x v="0"/>
    <x v="479"/>
    <d v="2023-09-04T00:00:00"/>
    <x v="6"/>
    <s v="Steve"/>
  </r>
  <r>
    <x v="90"/>
    <n v="25473"/>
    <x v="0"/>
    <x v="80"/>
    <x v="1"/>
    <x v="480"/>
    <d v="2023-09-04T00:00:00"/>
    <x v="6"/>
    <s v="Steve"/>
  </r>
  <r>
    <x v="90"/>
    <n v="78662"/>
    <x v="0"/>
    <x v="54"/>
    <x v="1"/>
    <x v="481"/>
    <d v="2023-09-04T00:00:00"/>
    <x v="6"/>
    <s v="Steve"/>
  </r>
  <r>
    <x v="90"/>
    <n v="92251"/>
    <x v="0"/>
    <x v="56"/>
    <x v="1"/>
    <x v="482"/>
    <d v="2023-09-04T00:00:00"/>
    <x v="6"/>
    <s v="Steve"/>
  </r>
  <r>
    <x v="90"/>
    <n v="75484"/>
    <x v="2"/>
    <x v="57"/>
    <x v="1"/>
    <x v="483"/>
    <d v="2023-09-04T00:00:00"/>
    <x v="6"/>
    <s v="Steve"/>
  </r>
  <r>
    <x v="90"/>
    <n v="23487"/>
    <x v="0"/>
    <x v="61"/>
    <x v="0"/>
    <x v="484"/>
    <d v="2023-09-04T00:00:00"/>
    <x v="6"/>
    <s v="Steve"/>
  </r>
  <r>
    <x v="90"/>
    <n v="15772"/>
    <x v="0"/>
    <x v="19"/>
    <x v="0"/>
    <x v="485"/>
    <d v="2023-09-04T00:00:00"/>
    <x v="6"/>
    <s v="Steve"/>
  </r>
  <r>
    <x v="91"/>
    <n v="14635"/>
    <x v="3"/>
    <x v="47"/>
    <x v="0"/>
    <x v="486"/>
    <d v="2023-09-10T00:00:00"/>
    <x v="6"/>
    <s v="Steve"/>
  </r>
  <r>
    <x v="91"/>
    <n v="51934"/>
    <x v="1"/>
    <x v="82"/>
    <x v="0"/>
    <x v="487"/>
    <d v="2023-09-10T00:00:00"/>
    <x v="6"/>
    <s v="Steve"/>
  </r>
  <r>
    <x v="92"/>
    <n v="39253"/>
    <x v="0"/>
    <x v="65"/>
    <x v="1"/>
    <x v="488"/>
    <d v="2023-09-06T00:00:00"/>
    <x v="2"/>
    <s v="Quinn"/>
  </r>
  <r>
    <x v="93"/>
    <n v="82494"/>
    <x v="3"/>
    <x v="55"/>
    <x v="0"/>
    <x v="489"/>
    <d v="2023-09-04T00:00:00"/>
    <x v="3"/>
    <s v="Karen"/>
  </r>
  <r>
    <x v="93"/>
    <n v="83899"/>
    <x v="1"/>
    <x v="22"/>
    <x v="0"/>
    <x v="490"/>
    <d v="2023-09-04T00:00:00"/>
    <x v="3"/>
    <s v="Karen"/>
  </r>
  <r>
    <x v="93"/>
    <n v="74665"/>
    <x v="2"/>
    <x v="56"/>
    <x v="0"/>
    <x v="491"/>
    <d v="2023-09-04T00:00:00"/>
    <x v="3"/>
    <s v="Karen"/>
  </r>
  <r>
    <x v="93"/>
    <n v="40539"/>
    <x v="1"/>
    <x v="19"/>
    <x v="0"/>
    <x v="492"/>
    <d v="2023-09-04T00:00:00"/>
    <x v="3"/>
    <s v="Karen"/>
  </r>
  <r>
    <x v="93"/>
    <n v="96154"/>
    <x v="3"/>
    <x v="19"/>
    <x v="1"/>
    <x v="493"/>
    <d v="2023-09-04T00:00:00"/>
    <x v="3"/>
    <s v="Karen"/>
  </r>
  <r>
    <x v="93"/>
    <n v="41217"/>
    <x v="3"/>
    <x v="71"/>
    <x v="1"/>
    <x v="494"/>
    <d v="2023-09-04T00:00:00"/>
    <x v="3"/>
    <s v="Karen"/>
  </r>
  <r>
    <x v="93"/>
    <n v="46677"/>
    <x v="0"/>
    <x v="38"/>
    <x v="0"/>
    <x v="495"/>
    <d v="2023-09-04T00:00:00"/>
    <x v="3"/>
    <s v="Karen"/>
  </r>
  <r>
    <x v="94"/>
    <n v="21128"/>
    <x v="0"/>
    <x v="5"/>
    <x v="0"/>
    <x v="496"/>
    <d v="2023-09-08T00:00:00"/>
    <x v="2"/>
    <s v="Ian"/>
  </r>
  <r>
    <x v="94"/>
    <n v="19808"/>
    <x v="0"/>
    <x v="39"/>
    <x v="1"/>
    <x v="497"/>
    <d v="2023-09-08T00:00:00"/>
    <x v="2"/>
    <s v="Ian"/>
  </r>
  <r>
    <x v="94"/>
    <n v="41034"/>
    <x v="1"/>
    <x v="38"/>
    <x v="1"/>
    <x v="498"/>
    <d v="2023-09-08T00:00:00"/>
    <x v="2"/>
    <s v="Ian"/>
  </r>
  <r>
    <x v="94"/>
    <n v="61505"/>
    <x v="1"/>
    <x v="15"/>
    <x v="1"/>
    <x v="499"/>
    <d v="2023-09-08T00:00:00"/>
    <x v="2"/>
    <s v="Ian"/>
  </r>
  <r>
    <x v="94"/>
    <n v="36569"/>
    <x v="2"/>
    <x v="55"/>
    <x v="0"/>
    <x v="500"/>
    <d v="2023-09-08T00:00:00"/>
    <x v="2"/>
    <s v="Ian"/>
  </r>
  <r>
    <x v="94"/>
    <n v="68925"/>
    <x v="3"/>
    <x v="76"/>
    <x v="1"/>
    <x v="501"/>
    <d v="2023-09-08T00:00:00"/>
    <x v="2"/>
    <s v="Ian"/>
  </r>
  <r>
    <x v="94"/>
    <n v="37215"/>
    <x v="3"/>
    <x v="11"/>
    <x v="1"/>
    <x v="502"/>
    <d v="2023-09-08T00:00:00"/>
    <x v="2"/>
    <s v="Ian"/>
  </r>
  <r>
    <x v="94"/>
    <n v="25717"/>
    <x v="0"/>
    <x v="47"/>
    <x v="0"/>
    <x v="503"/>
    <d v="2023-09-08T00:00:00"/>
    <x v="2"/>
    <s v="Ian"/>
  </r>
  <r>
    <x v="94"/>
    <n v="89076"/>
    <x v="0"/>
    <x v="35"/>
    <x v="0"/>
    <x v="504"/>
    <d v="2023-09-08T00:00:00"/>
    <x v="2"/>
    <s v="Ian"/>
  </r>
  <r>
    <x v="94"/>
    <n v="29441"/>
    <x v="0"/>
    <x v="72"/>
    <x v="0"/>
    <x v="505"/>
    <d v="2023-09-08T00:00:00"/>
    <x v="2"/>
    <s v="Ian"/>
  </r>
  <r>
    <x v="94"/>
    <n v="77300"/>
    <x v="0"/>
    <x v="42"/>
    <x v="1"/>
    <x v="506"/>
    <d v="2023-09-08T00:00:00"/>
    <x v="2"/>
    <s v="Ian"/>
  </r>
  <r>
    <x v="95"/>
    <n v="82105"/>
    <x v="2"/>
    <x v="13"/>
    <x v="0"/>
    <x v="507"/>
    <d v="2023-09-07T00:00:00"/>
    <x v="2"/>
    <s v="George"/>
  </r>
  <r>
    <x v="95"/>
    <n v="28322"/>
    <x v="0"/>
    <x v="14"/>
    <x v="0"/>
    <x v="508"/>
    <d v="2023-09-07T00:00:00"/>
    <x v="2"/>
    <s v="George"/>
  </r>
  <r>
    <x v="95"/>
    <n v="39135"/>
    <x v="2"/>
    <x v="40"/>
    <x v="0"/>
    <x v="509"/>
    <d v="2023-09-07T00:00:00"/>
    <x v="2"/>
    <s v="George"/>
  </r>
  <r>
    <x v="95"/>
    <n v="99952"/>
    <x v="0"/>
    <x v="11"/>
    <x v="1"/>
    <x v="510"/>
    <d v="2023-09-07T00:00:00"/>
    <x v="2"/>
    <s v="George"/>
  </r>
  <r>
    <x v="95"/>
    <n v="12857"/>
    <x v="0"/>
    <x v="32"/>
    <x v="0"/>
    <x v="511"/>
    <d v="2023-09-07T00:00:00"/>
    <x v="2"/>
    <s v="George"/>
  </r>
  <r>
    <x v="95"/>
    <n v="26880"/>
    <x v="0"/>
    <x v="81"/>
    <x v="1"/>
    <x v="512"/>
    <d v="2023-09-07T00:00:00"/>
    <x v="2"/>
    <s v="George"/>
  </r>
  <r>
    <x v="95"/>
    <n v="16637"/>
    <x v="2"/>
    <x v="63"/>
    <x v="1"/>
    <x v="513"/>
    <d v="2023-09-07T00:00:00"/>
    <x v="2"/>
    <s v="George"/>
  </r>
  <r>
    <x v="95"/>
    <n v="75028"/>
    <x v="0"/>
    <x v="60"/>
    <x v="1"/>
    <x v="514"/>
    <d v="2023-09-07T00:00:00"/>
    <x v="2"/>
    <s v="George"/>
  </r>
  <r>
    <x v="95"/>
    <n v="56392"/>
    <x v="2"/>
    <x v="76"/>
    <x v="0"/>
    <x v="515"/>
    <d v="2023-09-07T00:00:00"/>
    <x v="2"/>
    <s v="George"/>
  </r>
  <r>
    <x v="95"/>
    <n v="14541"/>
    <x v="2"/>
    <x v="38"/>
    <x v="1"/>
    <x v="516"/>
    <d v="2023-09-07T00:00:00"/>
    <x v="2"/>
    <s v="George"/>
  </r>
  <r>
    <x v="95"/>
    <n v="72787"/>
    <x v="0"/>
    <x v="51"/>
    <x v="0"/>
    <x v="517"/>
    <d v="2023-09-07T00:00:00"/>
    <x v="2"/>
    <s v="George"/>
  </r>
  <r>
    <x v="95"/>
    <n v="64949"/>
    <x v="2"/>
    <x v="38"/>
    <x v="0"/>
    <x v="518"/>
    <d v="2023-09-07T00:00:00"/>
    <x v="2"/>
    <s v="George"/>
  </r>
  <r>
    <x v="95"/>
    <n v="81258"/>
    <x v="0"/>
    <x v="15"/>
    <x v="1"/>
    <x v="519"/>
    <d v="2023-09-07T00:00:00"/>
    <x v="2"/>
    <s v="George"/>
  </r>
  <r>
    <x v="96"/>
    <n v="84141"/>
    <x v="1"/>
    <x v="77"/>
    <x v="1"/>
    <x v="520"/>
    <d v="2023-09-08T00:00:00"/>
    <x v="5"/>
    <s v="Victor"/>
  </r>
  <r>
    <x v="96"/>
    <n v="51795"/>
    <x v="2"/>
    <x v="19"/>
    <x v="0"/>
    <x v="521"/>
    <d v="2023-09-08T00:00:00"/>
    <x v="5"/>
    <s v="Victor"/>
  </r>
  <r>
    <x v="96"/>
    <n v="46822"/>
    <x v="0"/>
    <x v="61"/>
    <x v="1"/>
    <x v="522"/>
    <d v="2023-09-08T00:00:00"/>
    <x v="5"/>
    <s v="Victor"/>
  </r>
  <r>
    <x v="96"/>
    <n v="86544"/>
    <x v="2"/>
    <x v="61"/>
    <x v="0"/>
    <x v="523"/>
    <d v="2023-09-08T00:00:00"/>
    <x v="5"/>
    <s v="Victor"/>
  </r>
  <r>
    <x v="97"/>
    <n v="60911"/>
    <x v="1"/>
    <x v="56"/>
    <x v="0"/>
    <x v="524"/>
    <d v="2023-09-03T00:00:00"/>
    <x v="7"/>
    <s v="Wendy"/>
  </r>
  <r>
    <x v="97"/>
    <n v="51681"/>
    <x v="1"/>
    <x v="56"/>
    <x v="0"/>
    <x v="525"/>
    <d v="2023-09-03T00:00:00"/>
    <x v="7"/>
    <s v="Wendy"/>
  </r>
  <r>
    <x v="97"/>
    <n v="83873"/>
    <x v="2"/>
    <x v="1"/>
    <x v="0"/>
    <x v="526"/>
    <d v="2023-09-03T00:00:00"/>
    <x v="7"/>
    <s v="Wendy"/>
  </r>
  <r>
    <x v="97"/>
    <n v="74517"/>
    <x v="1"/>
    <x v="14"/>
    <x v="0"/>
    <x v="527"/>
    <d v="2023-09-03T00:00:00"/>
    <x v="7"/>
    <s v="Wendy"/>
  </r>
  <r>
    <x v="97"/>
    <n v="17362"/>
    <x v="2"/>
    <x v="32"/>
    <x v="0"/>
    <x v="528"/>
    <d v="2023-09-03T00:00:00"/>
    <x v="7"/>
    <s v="Wendy"/>
  </r>
  <r>
    <x v="98"/>
    <n v="33260"/>
    <x v="1"/>
    <x v="48"/>
    <x v="0"/>
    <x v="529"/>
    <d v="2023-09-05T00:00:00"/>
    <x v="6"/>
    <s v="Karen"/>
  </r>
  <r>
    <x v="98"/>
    <n v="28566"/>
    <x v="0"/>
    <x v="56"/>
    <x v="1"/>
    <x v="530"/>
    <d v="2023-09-05T00:00:00"/>
    <x v="6"/>
    <s v="Karen"/>
  </r>
  <r>
    <x v="98"/>
    <n v="96787"/>
    <x v="3"/>
    <x v="70"/>
    <x v="0"/>
    <x v="531"/>
    <d v="2023-09-05T00:00:00"/>
    <x v="6"/>
    <s v="Karen"/>
  </r>
  <r>
    <x v="98"/>
    <n v="27884"/>
    <x v="2"/>
    <x v="72"/>
    <x v="1"/>
    <x v="532"/>
    <d v="2023-09-05T00:00:00"/>
    <x v="6"/>
    <s v="Karen"/>
  </r>
  <r>
    <x v="98"/>
    <n v="95089"/>
    <x v="1"/>
    <x v="58"/>
    <x v="0"/>
    <x v="533"/>
    <d v="2023-09-05T00:00:00"/>
    <x v="6"/>
    <s v="Karen"/>
  </r>
  <r>
    <x v="99"/>
    <n v="87194"/>
    <x v="2"/>
    <x v="64"/>
    <x v="1"/>
    <x v="534"/>
    <d v="2023-09-03T00:00:00"/>
    <x v="7"/>
    <s v="Hannah"/>
  </r>
  <r>
    <x v="99"/>
    <n v="48602"/>
    <x v="2"/>
    <x v="16"/>
    <x v="0"/>
    <x v="535"/>
    <d v="2023-09-03T00:00:00"/>
    <x v="7"/>
    <s v="Hannah"/>
  </r>
  <r>
    <x v="99"/>
    <n v="84381"/>
    <x v="0"/>
    <x v="60"/>
    <x v="0"/>
    <x v="536"/>
    <d v="2023-09-03T00:00:00"/>
    <x v="7"/>
    <s v="Hannah"/>
  </r>
  <r>
    <x v="99"/>
    <n v="90134"/>
    <x v="2"/>
    <x v="81"/>
    <x v="0"/>
    <x v="537"/>
    <d v="2023-09-03T00:00:00"/>
    <x v="7"/>
    <s v="Hannah"/>
  </r>
  <r>
    <x v="99"/>
    <n v="53406"/>
    <x v="0"/>
    <x v="75"/>
    <x v="0"/>
    <x v="538"/>
    <d v="2023-09-03T00:00:00"/>
    <x v="7"/>
    <s v="Hannah"/>
  </r>
  <r>
    <x v="99"/>
    <n v="32005"/>
    <x v="0"/>
    <x v="48"/>
    <x v="1"/>
    <x v="539"/>
    <d v="2023-09-03T00:00:00"/>
    <x v="7"/>
    <s v="Hannah"/>
  </r>
  <r>
    <x v="99"/>
    <n v="37483"/>
    <x v="2"/>
    <x v="54"/>
    <x v="0"/>
    <x v="540"/>
    <d v="2023-09-03T00:00:00"/>
    <x v="7"/>
    <s v="Hannah"/>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1">
  <r>
    <n v="1"/>
    <n v="51441"/>
    <x v="0"/>
    <d v="2023-09-15T00:00:00"/>
    <x v="0"/>
    <n v="2345.6"/>
    <d v="2023-09-02T00:00:00"/>
    <x v="0"/>
    <s v="Mia"/>
    <x v="0"/>
  </r>
  <r>
    <n v="1"/>
    <n v="23104"/>
    <x v="0"/>
    <d v="2023-09-19T00:00:00"/>
    <x v="0"/>
    <n v="2578.84"/>
    <d v="2023-09-02T00:00:00"/>
    <x v="0"/>
    <s v="Mia"/>
    <x v="0"/>
  </r>
  <r>
    <n v="1"/>
    <n v="55745"/>
    <x v="0"/>
    <d v="2023-09-05T00:00:00"/>
    <x v="0"/>
    <n v="1910.68"/>
    <d v="2023-09-02T00:00:00"/>
    <x v="0"/>
    <s v="Mia"/>
    <x v="0"/>
  </r>
  <r>
    <n v="2"/>
    <n v="95717"/>
    <x v="0"/>
    <d v="2023-11-20T00:00:00"/>
    <x v="1"/>
    <n v="4665.6000000000004"/>
    <d v="2023-09-01T00:00:00"/>
    <x v="1"/>
    <s v="Xander"/>
    <x v="0"/>
  </r>
  <r>
    <n v="2"/>
    <n v="27601"/>
    <x v="1"/>
    <d v="2023-11-04T00:00:00"/>
    <x v="0"/>
    <n v="4459.59"/>
    <d v="2023-09-01T00:00:00"/>
    <x v="1"/>
    <s v="Xander"/>
    <x v="0"/>
  </r>
  <r>
    <n v="2"/>
    <n v="82512"/>
    <x v="2"/>
    <d v="2023-11-24T00:00:00"/>
    <x v="1"/>
    <n v="1480.61"/>
    <d v="2023-09-01T00:00:00"/>
    <x v="1"/>
    <s v="Xander"/>
    <x v="0"/>
  </r>
  <r>
    <n v="3"/>
    <n v="93130"/>
    <x v="1"/>
    <d v="2023-10-22T00:00:00"/>
    <x v="1"/>
    <n v="1330.49"/>
    <d v="2023-09-05T00:00:00"/>
    <x v="2"/>
    <s v="Karen"/>
    <x v="0"/>
  </r>
  <r>
    <n v="3"/>
    <n v="16658"/>
    <x v="0"/>
    <d v="2023-10-28T00:00:00"/>
    <x v="1"/>
    <n v="4163.8100000000004"/>
    <d v="2023-09-05T00:00:00"/>
    <x v="2"/>
    <s v="Karen"/>
    <x v="0"/>
  </r>
  <r>
    <n v="4"/>
    <n v="44335"/>
    <x v="2"/>
    <d v="2023-10-21T00:00:00"/>
    <x v="1"/>
    <n v="2803.23"/>
    <d v="2023-09-04T00:00:00"/>
    <x v="2"/>
    <s v="Zack"/>
    <x v="0"/>
  </r>
  <r>
    <n v="4"/>
    <n v="83519"/>
    <x v="0"/>
    <d v="2023-10-14T00:00:00"/>
    <x v="0"/>
    <n v="468.69"/>
    <d v="2023-09-04T00:00:00"/>
    <x v="2"/>
    <s v="Zack"/>
    <x v="0"/>
  </r>
  <r>
    <n v="5"/>
    <n v="29410"/>
    <x v="3"/>
    <d v="2023-09-18T00:00:00"/>
    <x v="0"/>
    <n v="304.95999999999998"/>
    <d v="2023-09-04T00:00:00"/>
    <x v="3"/>
    <s v="Diana"/>
    <x v="1"/>
  </r>
  <r>
    <n v="5"/>
    <n v="15229"/>
    <x v="1"/>
    <d v="2023-09-12T00:00:00"/>
    <x v="0"/>
    <n v="3442.13"/>
    <d v="2023-09-04T00:00:00"/>
    <x v="3"/>
    <s v="Diana"/>
    <x v="1"/>
  </r>
  <r>
    <n v="5"/>
    <n v="23473"/>
    <x v="1"/>
    <d v="2023-09-22T00:00:00"/>
    <x v="1"/>
    <n v="4871.8"/>
    <d v="2023-09-04T00:00:00"/>
    <x v="3"/>
    <s v="Diana"/>
    <x v="1"/>
  </r>
  <r>
    <n v="5"/>
    <n v="30257"/>
    <x v="2"/>
    <d v="2023-09-24T00:00:00"/>
    <x v="0"/>
    <n v="4883.41"/>
    <d v="2023-09-04T00:00:00"/>
    <x v="3"/>
    <s v="Diana"/>
    <x v="1"/>
  </r>
  <r>
    <n v="5"/>
    <n v="33206"/>
    <x v="3"/>
    <d v="2023-09-26T00:00:00"/>
    <x v="0"/>
    <n v="978.87"/>
    <d v="2023-09-04T00:00:00"/>
    <x v="3"/>
    <s v="Diana"/>
    <x v="1"/>
  </r>
  <r>
    <n v="5"/>
    <n v="63964"/>
    <x v="2"/>
    <d v="2023-11-26T00:00:00"/>
    <x v="1"/>
    <n v="880.07"/>
    <d v="2023-09-04T00:00:00"/>
    <x v="3"/>
    <s v="Diana"/>
    <x v="1"/>
  </r>
  <r>
    <n v="5"/>
    <n v="24168"/>
    <x v="3"/>
    <d v="2023-11-23T00:00:00"/>
    <x v="0"/>
    <n v="4307.1099999999997"/>
    <d v="2023-09-04T00:00:00"/>
    <x v="3"/>
    <s v="Diana"/>
    <x v="1"/>
  </r>
  <r>
    <n v="5"/>
    <n v="36158"/>
    <x v="3"/>
    <d v="2023-11-08T00:00:00"/>
    <x v="1"/>
    <n v="1595.44"/>
    <d v="2023-09-04T00:00:00"/>
    <x v="3"/>
    <s v="Diana"/>
    <x v="1"/>
  </r>
  <r>
    <n v="5"/>
    <n v="13101"/>
    <x v="2"/>
    <d v="2023-10-08T00:00:00"/>
    <x v="1"/>
    <n v="1708.48"/>
    <d v="2023-09-04T00:00:00"/>
    <x v="3"/>
    <s v="Diana"/>
    <x v="1"/>
  </r>
  <r>
    <n v="5"/>
    <n v="19099"/>
    <x v="1"/>
    <d v="2023-10-28T00:00:00"/>
    <x v="1"/>
    <n v="3243.26"/>
    <d v="2023-09-04T00:00:00"/>
    <x v="3"/>
    <s v="Diana"/>
    <x v="1"/>
  </r>
  <r>
    <n v="6"/>
    <n v="25118"/>
    <x v="1"/>
    <d v="2023-11-01T00:00:00"/>
    <x v="0"/>
    <n v="2944.89"/>
    <d v="2023-09-03T00:00:00"/>
    <x v="0"/>
    <s v="Hannah"/>
    <x v="0"/>
  </r>
  <r>
    <n v="6"/>
    <n v="15014"/>
    <x v="0"/>
    <d v="2023-11-09T00:00:00"/>
    <x v="1"/>
    <n v="1793.87"/>
    <d v="2023-09-03T00:00:00"/>
    <x v="0"/>
    <s v="Hannah"/>
    <x v="0"/>
  </r>
  <r>
    <n v="6"/>
    <n v="51114"/>
    <x v="3"/>
    <d v="2023-11-26T00:00:00"/>
    <x v="0"/>
    <n v="1987.46"/>
    <d v="2023-09-03T00:00:00"/>
    <x v="0"/>
    <s v="Hannah"/>
    <x v="0"/>
  </r>
  <r>
    <n v="7"/>
    <n v="78146"/>
    <x v="2"/>
    <d v="2023-10-01T00:00:00"/>
    <x v="1"/>
    <n v="2213.36"/>
    <d v="2023-09-02T00:00:00"/>
    <x v="4"/>
    <s v="George"/>
    <x v="0"/>
  </r>
  <r>
    <n v="7"/>
    <n v="53279"/>
    <x v="1"/>
    <d v="2023-10-22T00:00:00"/>
    <x v="0"/>
    <n v="3626.8"/>
    <d v="2023-09-02T00:00:00"/>
    <x v="4"/>
    <s v="George"/>
    <x v="0"/>
  </r>
  <r>
    <n v="7"/>
    <n v="76469"/>
    <x v="1"/>
    <d v="2023-10-10T00:00:00"/>
    <x v="1"/>
    <n v="1698.3"/>
    <d v="2023-09-02T00:00:00"/>
    <x v="4"/>
    <s v="George"/>
    <x v="0"/>
  </r>
  <r>
    <n v="7"/>
    <n v="48752"/>
    <x v="2"/>
    <d v="2023-10-23T00:00:00"/>
    <x v="0"/>
    <n v="2160.19"/>
    <d v="2023-09-02T00:00:00"/>
    <x v="4"/>
    <s v="George"/>
    <x v="0"/>
  </r>
  <r>
    <n v="7"/>
    <n v="32810"/>
    <x v="1"/>
    <d v="2023-09-22T00:00:00"/>
    <x v="1"/>
    <n v="2784.89"/>
    <d v="2023-09-02T00:00:00"/>
    <x v="4"/>
    <s v="George"/>
    <x v="0"/>
  </r>
  <r>
    <n v="7"/>
    <n v="49829"/>
    <x v="1"/>
    <d v="2023-09-01T00:00:00"/>
    <x v="0"/>
    <n v="2206.4499999999998"/>
    <d v="2023-09-02T00:00:00"/>
    <x v="4"/>
    <s v="George"/>
    <x v="0"/>
  </r>
  <r>
    <n v="7"/>
    <n v="89516"/>
    <x v="1"/>
    <d v="2023-09-19T00:00:00"/>
    <x v="1"/>
    <n v="2264.75"/>
    <d v="2023-09-02T00:00:00"/>
    <x v="4"/>
    <s v="George"/>
    <x v="0"/>
  </r>
  <r>
    <n v="7"/>
    <n v="38010"/>
    <x v="3"/>
    <d v="2023-09-22T00:00:00"/>
    <x v="0"/>
    <n v="3328.37"/>
    <d v="2023-09-02T00:00:00"/>
    <x v="4"/>
    <s v="George"/>
    <x v="0"/>
  </r>
  <r>
    <n v="8"/>
    <n v="22240"/>
    <x v="2"/>
    <d v="2023-11-11T00:00:00"/>
    <x v="1"/>
    <n v="1200.74"/>
    <d v="2023-09-09T00:00:00"/>
    <x v="5"/>
    <s v="George"/>
    <x v="0"/>
  </r>
  <r>
    <n v="8"/>
    <n v="29313"/>
    <x v="0"/>
    <d v="2023-11-07T00:00:00"/>
    <x v="0"/>
    <n v="1299.73"/>
    <d v="2023-09-09T00:00:00"/>
    <x v="5"/>
    <s v="George"/>
    <x v="0"/>
  </r>
  <r>
    <n v="8"/>
    <n v="90120"/>
    <x v="0"/>
    <d v="2023-11-16T00:00:00"/>
    <x v="1"/>
    <n v="2130.7600000000002"/>
    <d v="2023-09-09T00:00:00"/>
    <x v="5"/>
    <s v="George"/>
    <x v="0"/>
  </r>
  <r>
    <n v="8"/>
    <n v="85454"/>
    <x v="2"/>
    <d v="2023-11-21T00:00:00"/>
    <x v="1"/>
    <n v="2522.4499999999998"/>
    <d v="2023-09-09T00:00:00"/>
    <x v="5"/>
    <s v="George"/>
    <x v="0"/>
  </r>
  <r>
    <n v="8"/>
    <n v="29342"/>
    <x v="0"/>
    <d v="2023-11-08T00:00:00"/>
    <x v="0"/>
    <n v="3914.26"/>
    <d v="2023-09-09T00:00:00"/>
    <x v="5"/>
    <s v="George"/>
    <x v="0"/>
  </r>
  <r>
    <n v="9"/>
    <n v="16582"/>
    <x v="2"/>
    <d v="2023-11-15T00:00:00"/>
    <x v="0"/>
    <n v="2336.66"/>
    <d v="2023-09-02T00:00:00"/>
    <x v="6"/>
    <s v="Rachel"/>
    <x v="0"/>
  </r>
  <r>
    <n v="9"/>
    <n v="70901"/>
    <x v="1"/>
    <d v="2023-11-26T00:00:00"/>
    <x v="1"/>
    <n v="3102"/>
    <d v="2023-09-02T00:00:00"/>
    <x v="6"/>
    <s v="Rachel"/>
    <x v="0"/>
  </r>
  <r>
    <n v="9"/>
    <n v="76162"/>
    <x v="3"/>
    <d v="2023-11-24T00:00:00"/>
    <x v="1"/>
    <n v="4496.32"/>
    <d v="2023-09-02T00:00:00"/>
    <x v="6"/>
    <s v="Rachel"/>
    <x v="0"/>
  </r>
  <r>
    <n v="9"/>
    <n v="72216"/>
    <x v="3"/>
    <d v="2023-11-24T00:00:00"/>
    <x v="1"/>
    <n v="3783.71"/>
    <d v="2023-09-02T00:00:00"/>
    <x v="6"/>
    <s v="Rachel"/>
    <x v="0"/>
  </r>
  <r>
    <n v="9"/>
    <n v="93579"/>
    <x v="1"/>
    <d v="2023-11-27T00:00:00"/>
    <x v="1"/>
    <n v="3171.07"/>
    <d v="2023-09-02T00:00:00"/>
    <x v="6"/>
    <s v="Rachel"/>
    <x v="0"/>
  </r>
  <r>
    <n v="10"/>
    <n v="45614"/>
    <x v="1"/>
    <d v="2023-09-08T00:00:00"/>
    <x v="1"/>
    <n v="4475.83"/>
    <d v="2023-09-10T00:00:00"/>
    <x v="7"/>
    <s v="Olivia"/>
    <x v="0"/>
  </r>
  <r>
    <n v="10"/>
    <n v="28136"/>
    <x v="2"/>
    <d v="2023-09-03T00:00:00"/>
    <x v="0"/>
    <n v="1976.87"/>
    <d v="2023-09-10T00:00:00"/>
    <x v="7"/>
    <s v="Olivia"/>
    <x v="0"/>
  </r>
  <r>
    <n v="10"/>
    <n v="38043"/>
    <x v="0"/>
    <d v="2023-09-05T00:00:00"/>
    <x v="1"/>
    <n v="2097.2399999999998"/>
    <d v="2023-09-10T00:00:00"/>
    <x v="7"/>
    <s v="Olivia"/>
    <x v="0"/>
  </r>
  <r>
    <n v="11"/>
    <n v="65069"/>
    <x v="3"/>
    <d v="2023-10-27T00:00:00"/>
    <x v="0"/>
    <n v="4297.99"/>
    <d v="2023-09-07T00:00:00"/>
    <x v="6"/>
    <s v="Ethan"/>
    <x v="0"/>
  </r>
  <r>
    <n v="11"/>
    <n v="85456"/>
    <x v="3"/>
    <d v="2023-10-25T00:00:00"/>
    <x v="1"/>
    <n v="128.88999999999999"/>
    <d v="2023-09-07T00:00:00"/>
    <x v="6"/>
    <s v="Ethan"/>
    <x v="0"/>
  </r>
  <r>
    <n v="11"/>
    <n v="61116"/>
    <x v="3"/>
    <d v="2023-09-10T00:00:00"/>
    <x v="0"/>
    <n v="2492.3200000000002"/>
    <d v="2023-09-07T00:00:00"/>
    <x v="6"/>
    <s v="Ethan"/>
    <x v="0"/>
  </r>
  <r>
    <n v="11"/>
    <n v="67125"/>
    <x v="3"/>
    <d v="2023-09-09T00:00:00"/>
    <x v="0"/>
    <n v="2005.4"/>
    <d v="2023-09-07T00:00:00"/>
    <x v="6"/>
    <s v="Ethan"/>
    <x v="0"/>
  </r>
  <r>
    <n v="11"/>
    <n v="99016"/>
    <x v="3"/>
    <d v="2023-09-22T00:00:00"/>
    <x v="0"/>
    <n v="4218.4799999999996"/>
    <d v="2023-09-07T00:00:00"/>
    <x v="6"/>
    <s v="Ethan"/>
    <x v="0"/>
  </r>
  <r>
    <n v="12"/>
    <n v="96900"/>
    <x v="0"/>
    <d v="2023-11-19T00:00:00"/>
    <x v="0"/>
    <n v="3249.47"/>
    <d v="2023-09-01T00:00:00"/>
    <x v="4"/>
    <s v="Nathan"/>
    <x v="1"/>
  </r>
  <r>
    <n v="12"/>
    <n v="70515"/>
    <x v="2"/>
    <d v="2023-11-05T00:00:00"/>
    <x v="0"/>
    <n v="1374.77"/>
    <d v="2023-09-01T00:00:00"/>
    <x v="4"/>
    <s v="Nathan"/>
    <x v="1"/>
  </r>
  <r>
    <n v="12"/>
    <n v="37742"/>
    <x v="3"/>
    <d v="2023-11-11T00:00:00"/>
    <x v="1"/>
    <n v="1753.75"/>
    <d v="2023-09-01T00:00:00"/>
    <x v="4"/>
    <s v="Nathan"/>
    <x v="1"/>
  </r>
  <r>
    <n v="12"/>
    <n v="46471"/>
    <x v="3"/>
    <d v="2023-11-13T00:00:00"/>
    <x v="1"/>
    <n v="4191.0600000000004"/>
    <d v="2023-09-01T00:00:00"/>
    <x v="4"/>
    <s v="Nathan"/>
    <x v="1"/>
  </r>
  <r>
    <n v="12"/>
    <n v="12540"/>
    <x v="0"/>
    <d v="2023-11-16T00:00:00"/>
    <x v="1"/>
    <n v="1198.69"/>
    <d v="2023-09-01T00:00:00"/>
    <x v="4"/>
    <s v="Nathan"/>
    <x v="1"/>
  </r>
  <r>
    <n v="12"/>
    <n v="95426"/>
    <x v="0"/>
    <d v="2023-09-25T00:00:00"/>
    <x v="0"/>
    <n v="4753.1000000000004"/>
    <d v="2023-09-01T00:00:00"/>
    <x v="4"/>
    <s v="Nathan"/>
    <x v="1"/>
  </r>
  <r>
    <n v="12"/>
    <n v="12671"/>
    <x v="2"/>
    <d v="2023-10-27T00:00:00"/>
    <x v="0"/>
    <n v="718.48"/>
    <d v="2023-09-01T00:00:00"/>
    <x v="4"/>
    <s v="Nathan"/>
    <x v="1"/>
  </r>
  <r>
    <n v="12"/>
    <n v="24993"/>
    <x v="2"/>
    <d v="2023-10-22T00:00:00"/>
    <x v="1"/>
    <n v="3527.38"/>
    <d v="2023-09-01T00:00:00"/>
    <x v="4"/>
    <s v="Nathan"/>
    <x v="1"/>
  </r>
  <r>
    <n v="13"/>
    <n v="85849"/>
    <x v="0"/>
    <d v="2023-09-04T00:00:00"/>
    <x v="1"/>
    <n v="2921.4"/>
    <d v="2023-09-01T00:00:00"/>
    <x v="4"/>
    <s v="Fiona"/>
    <x v="1"/>
  </r>
  <r>
    <n v="13"/>
    <n v="61990"/>
    <x v="2"/>
    <d v="2023-09-13T00:00:00"/>
    <x v="0"/>
    <n v="3001.28"/>
    <d v="2023-09-01T00:00:00"/>
    <x v="4"/>
    <s v="Fiona"/>
    <x v="1"/>
  </r>
  <r>
    <n v="13"/>
    <n v="92213"/>
    <x v="2"/>
    <d v="2023-09-27T00:00:00"/>
    <x v="0"/>
    <n v="3516.25"/>
    <d v="2023-09-01T00:00:00"/>
    <x v="4"/>
    <s v="Fiona"/>
    <x v="1"/>
  </r>
  <r>
    <n v="13"/>
    <n v="99687"/>
    <x v="0"/>
    <d v="2023-11-28T00:00:00"/>
    <x v="0"/>
    <n v="1801.3"/>
    <d v="2023-09-01T00:00:00"/>
    <x v="4"/>
    <s v="Fiona"/>
    <x v="1"/>
  </r>
  <r>
    <n v="13"/>
    <n v="96706"/>
    <x v="1"/>
    <d v="2023-11-14T00:00:00"/>
    <x v="0"/>
    <n v="2579.21"/>
    <d v="2023-09-01T00:00:00"/>
    <x v="4"/>
    <s v="Fiona"/>
    <x v="1"/>
  </r>
  <r>
    <n v="13"/>
    <n v="11658"/>
    <x v="3"/>
    <d v="2023-11-11T00:00:00"/>
    <x v="1"/>
    <n v="617.14"/>
    <d v="2023-09-01T00:00:00"/>
    <x v="4"/>
    <s v="Fiona"/>
    <x v="1"/>
  </r>
  <r>
    <n v="13"/>
    <n v="70258"/>
    <x v="2"/>
    <d v="2023-10-21T00:00:00"/>
    <x v="1"/>
    <n v="963.07"/>
    <d v="2023-09-01T00:00:00"/>
    <x v="4"/>
    <s v="Fiona"/>
    <x v="1"/>
  </r>
  <r>
    <n v="13"/>
    <n v="95256"/>
    <x v="1"/>
    <d v="2023-10-17T00:00:00"/>
    <x v="1"/>
    <n v="2377.88"/>
    <d v="2023-09-01T00:00:00"/>
    <x v="4"/>
    <s v="Fiona"/>
    <x v="1"/>
  </r>
  <r>
    <n v="13"/>
    <n v="87656"/>
    <x v="1"/>
    <d v="2023-10-27T00:00:00"/>
    <x v="1"/>
    <n v="4273.3900000000003"/>
    <d v="2023-09-01T00:00:00"/>
    <x v="4"/>
    <s v="Fiona"/>
    <x v="1"/>
  </r>
  <r>
    <n v="14"/>
    <n v="70910"/>
    <x v="3"/>
    <d v="2023-09-25T00:00:00"/>
    <x v="1"/>
    <n v="240.63"/>
    <d v="2023-09-02T00:00:00"/>
    <x v="2"/>
    <s v="Ian"/>
    <x v="1"/>
  </r>
  <r>
    <n v="14"/>
    <n v="52600"/>
    <x v="2"/>
    <d v="2023-09-28T00:00:00"/>
    <x v="1"/>
    <n v="1139.3900000000001"/>
    <d v="2023-09-02T00:00:00"/>
    <x v="2"/>
    <s v="Ian"/>
    <x v="1"/>
  </r>
  <r>
    <n v="14"/>
    <n v="46655"/>
    <x v="1"/>
    <d v="2023-10-11T00:00:00"/>
    <x v="0"/>
    <n v="2631.47"/>
    <d v="2023-09-02T00:00:00"/>
    <x v="2"/>
    <s v="Ian"/>
    <x v="1"/>
  </r>
  <r>
    <n v="14"/>
    <n v="21221"/>
    <x v="2"/>
    <d v="2023-10-07T00:00:00"/>
    <x v="1"/>
    <n v="2494.0300000000002"/>
    <d v="2023-09-02T00:00:00"/>
    <x v="2"/>
    <s v="Ian"/>
    <x v="1"/>
  </r>
  <r>
    <n v="14"/>
    <n v="41499"/>
    <x v="3"/>
    <d v="2023-10-25T00:00:00"/>
    <x v="1"/>
    <n v="2296.06"/>
    <d v="2023-09-02T00:00:00"/>
    <x v="2"/>
    <s v="Ian"/>
    <x v="1"/>
  </r>
  <r>
    <n v="14"/>
    <n v="48566"/>
    <x v="2"/>
    <d v="2023-11-03T00:00:00"/>
    <x v="1"/>
    <n v="3489.76"/>
    <d v="2023-09-02T00:00:00"/>
    <x v="2"/>
    <s v="Ian"/>
    <x v="1"/>
  </r>
  <r>
    <n v="15"/>
    <n v="82544"/>
    <x v="1"/>
    <d v="2023-11-16T00:00:00"/>
    <x v="1"/>
    <n v="4983.49"/>
    <d v="2023-09-04T00:00:00"/>
    <x v="6"/>
    <s v="Olivia"/>
    <x v="0"/>
  </r>
  <r>
    <n v="15"/>
    <n v="53357"/>
    <x v="1"/>
    <d v="2023-11-18T00:00:00"/>
    <x v="1"/>
    <n v="1427.49"/>
    <d v="2023-09-04T00:00:00"/>
    <x v="6"/>
    <s v="Olivia"/>
    <x v="0"/>
  </r>
  <r>
    <n v="15"/>
    <n v="40217"/>
    <x v="0"/>
    <d v="2023-11-09T00:00:00"/>
    <x v="0"/>
    <n v="1646.18"/>
    <d v="2023-09-04T00:00:00"/>
    <x v="6"/>
    <s v="Olivia"/>
    <x v="0"/>
  </r>
  <r>
    <n v="16"/>
    <n v="73464"/>
    <x v="1"/>
    <d v="2023-11-24T00:00:00"/>
    <x v="1"/>
    <n v="4904.5"/>
    <d v="2023-09-04T00:00:00"/>
    <x v="2"/>
    <s v="Hannah"/>
    <x v="1"/>
  </r>
  <r>
    <n v="16"/>
    <n v="35443"/>
    <x v="1"/>
    <d v="2023-11-27T00:00:00"/>
    <x v="0"/>
    <n v="1868.32"/>
    <d v="2023-09-04T00:00:00"/>
    <x v="2"/>
    <s v="Hannah"/>
    <x v="1"/>
  </r>
  <r>
    <n v="16"/>
    <n v="80010"/>
    <x v="2"/>
    <d v="2023-09-01T00:00:00"/>
    <x v="1"/>
    <n v="323.02999999999997"/>
    <d v="2023-09-04T00:00:00"/>
    <x v="2"/>
    <s v="Hannah"/>
    <x v="1"/>
  </r>
  <r>
    <n v="16"/>
    <n v="82529"/>
    <x v="1"/>
    <d v="2023-09-02T00:00:00"/>
    <x v="0"/>
    <n v="3225.56"/>
    <d v="2023-09-04T00:00:00"/>
    <x v="2"/>
    <s v="Hannah"/>
    <x v="1"/>
  </r>
  <r>
    <n v="16"/>
    <n v="74340"/>
    <x v="0"/>
    <d v="2023-09-25T00:00:00"/>
    <x v="0"/>
    <n v="2912.91"/>
    <d v="2023-09-04T00:00:00"/>
    <x v="2"/>
    <s v="Hannah"/>
    <x v="1"/>
  </r>
  <r>
    <n v="16"/>
    <n v="67733"/>
    <x v="1"/>
    <d v="2023-10-16T00:00:00"/>
    <x v="0"/>
    <n v="4830.9399999999996"/>
    <d v="2023-09-04T00:00:00"/>
    <x v="2"/>
    <s v="Hannah"/>
    <x v="1"/>
  </r>
  <r>
    <n v="16"/>
    <n v="72616"/>
    <x v="0"/>
    <d v="2023-10-09T00:00:00"/>
    <x v="0"/>
    <n v="2063.4699999999998"/>
    <d v="2023-09-04T00:00:00"/>
    <x v="2"/>
    <s v="Hannah"/>
    <x v="1"/>
  </r>
  <r>
    <n v="16"/>
    <n v="85631"/>
    <x v="0"/>
    <d v="2023-10-03T00:00:00"/>
    <x v="0"/>
    <n v="831.07"/>
    <d v="2023-09-04T00:00:00"/>
    <x v="2"/>
    <s v="Hannah"/>
    <x v="1"/>
  </r>
  <r>
    <n v="16"/>
    <n v="49824"/>
    <x v="0"/>
    <d v="2023-10-19T00:00:00"/>
    <x v="0"/>
    <n v="680.41"/>
    <d v="2023-09-04T00:00:00"/>
    <x v="2"/>
    <s v="Hannah"/>
    <x v="1"/>
  </r>
  <r>
    <n v="17"/>
    <n v="48974"/>
    <x v="3"/>
    <d v="2023-11-15T00:00:00"/>
    <x v="1"/>
    <n v="2886.28"/>
    <d v="2023-09-09T00:00:00"/>
    <x v="2"/>
    <s v="Charlie"/>
    <x v="1"/>
  </r>
  <r>
    <n v="17"/>
    <n v="89905"/>
    <x v="0"/>
    <d v="2023-11-02T00:00:00"/>
    <x v="0"/>
    <n v="3165.02"/>
    <d v="2023-09-09T00:00:00"/>
    <x v="2"/>
    <s v="Charlie"/>
    <x v="1"/>
  </r>
  <r>
    <n v="17"/>
    <n v="96563"/>
    <x v="0"/>
    <d v="2023-11-09T00:00:00"/>
    <x v="0"/>
    <n v="1275.3399999999999"/>
    <d v="2023-09-09T00:00:00"/>
    <x v="2"/>
    <s v="Charlie"/>
    <x v="1"/>
  </r>
  <r>
    <n v="17"/>
    <n v="19838"/>
    <x v="2"/>
    <d v="2023-11-18T00:00:00"/>
    <x v="0"/>
    <n v="2101.7399999999998"/>
    <d v="2023-09-09T00:00:00"/>
    <x v="2"/>
    <s v="Charlie"/>
    <x v="1"/>
  </r>
  <r>
    <n v="17"/>
    <n v="48175"/>
    <x v="0"/>
    <d v="2023-09-16T00:00:00"/>
    <x v="0"/>
    <n v="1511.71"/>
    <d v="2023-09-09T00:00:00"/>
    <x v="2"/>
    <s v="Charlie"/>
    <x v="1"/>
  </r>
  <r>
    <n v="17"/>
    <n v="69510"/>
    <x v="0"/>
    <d v="2023-09-10T00:00:00"/>
    <x v="0"/>
    <n v="4627.16"/>
    <d v="2023-09-09T00:00:00"/>
    <x v="2"/>
    <s v="Charlie"/>
    <x v="1"/>
  </r>
  <r>
    <n v="17"/>
    <n v="91927"/>
    <x v="2"/>
    <d v="2023-09-26T00:00:00"/>
    <x v="1"/>
    <n v="662.4"/>
    <d v="2023-09-09T00:00:00"/>
    <x v="2"/>
    <s v="Charlie"/>
    <x v="1"/>
  </r>
  <r>
    <n v="17"/>
    <n v="94886"/>
    <x v="2"/>
    <d v="2023-09-08T00:00:00"/>
    <x v="1"/>
    <n v="4150.49"/>
    <d v="2023-09-09T00:00:00"/>
    <x v="2"/>
    <s v="Charlie"/>
    <x v="1"/>
  </r>
  <r>
    <n v="17"/>
    <n v="17816"/>
    <x v="2"/>
    <d v="2023-09-03T00:00:00"/>
    <x v="1"/>
    <n v="3015.72"/>
    <d v="2023-09-09T00:00:00"/>
    <x v="2"/>
    <s v="Charlie"/>
    <x v="1"/>
  </r>
  <r>
    <n v="17"/>
    <n v="67560"/>
    <x v="0"/>
    <d v="2023-10-10T00:00:00"/>
    <x v="1"/>
    <n v="3474.52"/>
    <d v="2023-09-09T00:00:00"/>
    <x v="2"/>
    <s v="Charlie"/>
    <x v="1"/>
  </r>
  <r>
    <n v="17"/>
    <n v="62757"/>
    <x v="1"/>
    <d v="2023-10-23T00:00:00"/>
    <x v="1"/>
    <n v="2245.02"/>
    <d v="2023-09-09T00:00:00"/>
    <x v="2"/>
    <s v="Charlie"/>
    <x v="1"/>
  </r>
  <r>
    <n v="17"/>
    <n v="15224"/>
    <x v="3"/>
    <d v="2023-10-20T00:00:00"/>
    <x v="1"/>
    <n v="3058.2"/>
    <d v="2023-09-09T00:00:00"/>
    <x v="2"/>
    <s v="Charlie"/>
    <x v="1"/>
  </r>
  <r>
    <n v="17"/>
    <n v="21970"/>
    <x v="2"/>
    <d v="2023-10-01T00:00:00"/>
    <x v="0"/>
    <n v="4997.8999999999996"/>
    <d v="2023-09-09T00:00:00"/>
    <x v="2"/>
    <s v="Charlie"/>
    <x v="1"/>
  </r>
  <r>
    <n v="17"/>
    <n v="45325"/>
    <x v="0"/>
    <d v="2023-10-22T00:00:00"/>
    <x v="0"/>
    <n v="2405.4499999999998"/>
    <d v="2023-09-09T00:00:00"/>
    <x v="2"/>
    <s v="Charlie"/>
    <x v="1"/>
  </r>
  <r>
    <n v="18"/>
    <n v="93202"/>
    <x v="3"/>
    <d v="2023-10-14T00:00:00"/>
    <x v="0"/>
    <n v="2403.0500000000002"/>
    <d v="2023-09-10T00:00:00"/>
    <x v="5"/>
    <s v="Olivia"/>
    <x v="0"/>
  </r>
  <r>
    <n v="18"/>
    <n v="53687"/>
    <x v="1"/>
    <d v="2023-10-14T00:00:00"/>
    <x v="0"/>
    <n v="4302.8900000000003"/>
    <d v="2023-09-10T00:00:00"/>
    <x v="5"/>
    <s v="Olivia"/>
    <x v="0"/>
  </r>
  <r>
    <n v="18"/>
    <n v="63955"/>
    <x v="3"/>
    <d v="2023-10-11T00:00:00"/>
    <x v="1"/>
    <n v="3346.66"/>
    <d v="2023-09-10T00:00:00"/>
    <x v="5"/>
    <s v="Olivia"/>
    <x v="0"/>
  </r>
  <r>
    <n v="18"/>
    <n v="82102"/>
    <x v="0"/>
    <d v="2023-10-13T00:00:00"/>
    <x v="1"/>
    <n v="531.49"/>
    <d v="2023-09-10T00:00:00"/>
    <x v="5"/>
    <s v="Olivia"/>
    <x v="0"/>
  </r>
  <r>
    <n v="18"/>
    <n v="52372"/>
    <x v="0"/>
    <d v="2023-10-09T00:00:00"/>
    <x v="1"/>
    <n v="4338.0600000000004"/>
    <d v="2023-09-10T00:00:00"/>
    <x v="5"/>
    <s v="Olivia"/>
    <x v="0"/>
  </r>
  <r>
    <n v="18"/>
    <n v="81118"/>
    <x v="3"/>
    <d v="2023-09-22T00:00:00"/>
    <x v="1"/>
    <n v="365.6"/>
    <d v="2023-09-10T00:00:00"/>
    <x v="5"/>
    <s v="Olivia"/>
    <x v="0"/>
  </r>
  <r>
    <n v="19"/>
    <n v="16764"/>
    <x v="2"/>
    <d v="2023-11-25T00:00:00"/>
    <x v="1"/>
    <n v="2791.18"/>
    <d v="2023-09-01T00:00:00"/>
    <x v="1"/>
    <s v="Zack"/>
    <x v="0"/>
  </r>
  <r>
    <n v="19"/>
    <n v="67424"/>
    <x v="3"/>
    <d v="2023-11-10T00:00:00"/>
    <x v="0"/>
    <n v="241.46"/>
    <d v="2023-09-01T00:00:00"/>
    <x v="1"/>
    <s v="Zack"/>
    <x v="0"/>
  </r>
  <r>
    <n v="19"/>
    <n v="89806"/>
    <x v="2"/>
    <d v="2023-11-21T00:00:00"/>
    <x v="0"/>
    <n v="1622.68"/>
    <d v="2023-09-01T00:00:00"/>
    <x v="1"/>
    <s v="Zack"/>
    <x v="0"/>
  </r>
  <r>
    <n v="19"/>
    <n v="82384"/>
    <x v="3"/>
    <d v="2023-11-01T00:00:00"/>
    <x v="0"/>
    <n v="1201.03"/>
    <d v="2023-09-01T00:00:00"/>
    <x v="1"/>
    <s v="Zack"/>
    <x v="0"/>
  </r>
  <r>
    <n v="19"/>
    <n v="25396"/>
    <x v="2"/>
    <d v="2023-10-15T00:00:00"/>
    <x v="1"/>
    <n v="4670"/>
    <d v="2023-09-01T00:00:00"/>
    <x v="1"/>
    <s v="Zack"/>
    <x v="0"/>
  </r>
  <r>
    <n v="20"/>
    <n v="73242"/>
    <x v="3"/>
    <d v="2023-11-14T00:00:00"/>
    <x v="0"/>
    <n v="2338.25"/>
    <d v="2023-09-09T00:00:00"/>
    <x v="7"/>
    <s v="Rachel"/>
    <x v="0"/>
  </r>
  <r>
    <n v="20"/>
    <n v="60277"/>
    <x v="2"/>
    <d v="2023-11-05T00:00:00"/>
    <x v="0"/>
    <n v="4333.7299999999996"/>
    <d v="2023-09-09T00:00:00"/>
    <x v="7"/>
    <s v="Rachel"/>
    <x v="0"/>
  </r>
  <r>
    <n v="20"/>
    <n v="64387"/>
    <x v="1"/>
    <d v="2023-11-09T00:00:00"/>
    <x v="1"/>
    <n v="4120.6899999999996"/>
    <d v="2023-09-09T00:00:00"/>
    <x v="7"/>
    <s v="Rachel"/>
    <x v="0"/>
  </r>
  <r>
    <n v="21"/>
    <n v="96499"/>
    <x v="3"/>
    <d v="2023-10-19T00:00:00"/>
    <x v="0"/>
    <n v="2288.08"/>
    <d v="2023-09-04T00:00:00"/>
    <x v="6"/>
    <s v="Diana"/>
    <x v="0"/>
  </r>
  <r>
    <n v="21"/>
    <n v="55236"/>
    <x v="1"/>
    <d v="2023-10-16T00:00:00"/>
    <x v="1"/>
    <n v="2331.19"/>
    <d v="2023-09-04T00:00:00"/>
    <x v="6"/>
    <s v="Diana"/>
    <x v="0"/>
  </r>
  <r>
    <n v="21"/>
    <n v="34727"/>
    <x v="2"/>
    <d v="2023-10-11T00:00:00"/>
    <x v="1"/>
    <n v="1244.46"/>
    <d v="2023-09-04T00:00:00"/>
    <x v="6"/>
    <s v="Diana"/>
    <x v="0"/>
  </r>
  <r>
    <n v="21"/>
    <n v="63841"/>
    <x v="0"/>
    <d v="2023-10-25T00:00:00"/>
    <x v="1"/>
    <n v="3749.06"/>
    <d v="2023-09-04T00:00:00"/>
    <x v="6"/>
    <s v="Diana"/>
    <x v="0"/>
  </r>
  <r>
    <n v="21"/>
    <n v="59968"/>
    <x v="3"/>
    <d v="2023-10-23T00:00:00"/>
    <x v="0"/>
    <n v="2527.11"/>
    <d v="2023-09-04T00:00:00"/>
    <x v="6"/>
    <s v="Diana"/>
    <x v="0"/>
  </r>
  <r>
    <n v="22"/>
    <n v="23154"/>
    <x v="3"/>
    <d v="2023-11-11T00:00:00"/>
    <x v="0"/>
    <n v="2677.16"/>
    <d v="2023-09-09T00:00:00"/>
    <x v="1"/>
    <s v="Bob"/>
    <x v="0"/>
  </r>
  <r>
    <n v="22"/>
    <n v="12011"/>
    <x v="2"/>
    <d v="2023-11-15T00:00:00"/>
    <x v="1"/>
    <n v="4367.57"/>
    <d v="2023-09-09T00:00:00"/>
    <x v="1"/>
    <s v="Bob"/>
    <x v="0"/>
  </r>
  <r>
    <n v="22"/>
    <n v="19807"/>
    <x v="3"/>
    <d v="2023-11-05T00:00:00"/>
    <x v="1"/>
    <n v="1758.95"/>
    <d v="2023-09-09T00:00:00"/>
    <x v="1"/>
    <s v="Bob"/>
    <x v="0"/>
  </r>
  <r>
    <n v="22"/>
    <n v="62098"/>
    <x v="0"/>
    <d v="2023-11-23T00:00:00"/>
    <x v="1"/>
    <n v="4276.47"/>
    <d v="2023-09-09T00:00:00"/>
    <x v="1"/>
    <s v="Bob"/>
    <x v="0"/>
  </r>
  <r>
    <n v="22"/>
    <n v="79942"/>
    <x v="3"/>
    <d v="2023-11-28T00:00:00"/>
    <x v="1"/>
    <n v="3171.32"/>
    <d v="2023-09-09T00:00:00"/>
    <x v="1"/>
    <s v="Bob"/>
    <x v="0"/>
  </r>
  <r>
    <n v="23"/>
    <n v="99705"/>
    <x v="1"/>
    <d v="2023-10-21T00:00:00"/>
    <x v="0"/>
    <n v="3759.16"/>
    <d v="2023-09-07T00:00:00"/>
    <x v="3"/>
    <s v="Uma"/>
    <x v="1"/>
  </r>
  <r>
    <n v="23"/>
    <n v="22903"/>
    <x v="0"/>
    <d v="2023-10-14T00:00:00"/>
    <x v="1"/>
    <n v="915.19"/>
    <d v="2023-09-07T00:00:00"/>
    <x v="3"/>
    <s v="Uma"/>
    <x v="1"/>
  </r>
  <r>
    <n v="23"/>
    <n v="16028"/>
    <x v="1"/>
    <d v="2023-09-01T00:00:00"/>
    <x v="0"/>
    <n v="1537.5"/>
    <d v="2023-09-07T00:00:00"/>
    <x v="3"/>
    <s v="Uma"/>
    <x v="1"/>
  </r>
  <r>
    <n v="23"/>
    <n v="66450"/>
    <x v="2"/>
    <d v="2023-09-12T00:00:00"/>
    <x v="0"/>
    <n v="2702.71"/>
    <d v="2023-09-07T00:00:00"/>
    <x v="3"/>
    <s v="Uma"/>
    <x v="1"/>
  </r>
  <r>
    <n v="23"/>
    <n v="99364"/>
    <x v="2"/>
    <d v="2023-09-19T00:00:00"/>
    <x v="0"/>
    <n v="957.84"/>
    <d v="2023-09-07T00:00:00"/>
    <x v="3"/>
    <s v="Uma"/>
    <x v="1"/>
  </r>
  <r>
    <n v="23"/>
    <n v="60140"/>
    <x v="2"/>
    <d v="2023-11-28T00:00:00"/>
    <x v="1"/>
    <n v="4572.8599999999997"/>
    <d v="2023-09-07T00:00:00"/>
    <x v="3"/>
    <s v="Uma"/>
    <x v="1"/>
  </r>
  <r>
    <n v="23"/>
    <n v="40433"/>
    <x v="3"/>
    <d v="2023-11-05T00:00:00"/>
    <x v="1"/>
    <n v="2351.9"/>
    <d v="2023-09-07T00:00:00"/>
    <x v="3"/>
    <s v="Uma"/>
    <x v="1"/>
  </r>
  <r>
    <n v="23"/>
    <n v="11231"/>
    <x v="3"/>
    <d v="2023-11-22T00:00:00"/>
    <x v="1"/>
    <n v="3420.29"/>
    <d v="2023-09-07T00:00:00"/>
    <x v="3"/>
    <s v="Uma"/>
    <x v="1"/>
  </r>
  <r>
    <n v="23"/>
    <n v="19681"/>
    <x v="3"/>
    <d v="2023-11-06T00:00:00"/>
    <x v="1"/>
    <n v="4939.49"/>
    <d v="2023-09-07T00:00:00"/>
    <x v="3"/>
    <s v="Uma"/>
    <x v="1"/>
  </r>
  <r>
    <n v="23"/>
    <n v="93746"/>
    <x v="3"/>
    <d v="2023-11-10T00:00:00"/>
    <x v="1"/>
    <n v="2338.5"/>
    <d v="2023-09-07T00:00:00"/>
    <x v="3"/>
    <s v="Uma"/>
    <x v="1"/>
  </r>
  <r>
    <n v="24"/>
    <n v="41091"/>
    <x v="3"/>
    <d v="2023-10-04T00:00:00"/>
    <x v="1"/>
    <n v="2916.58"/>
    <d v="2023-09-04T00:00:00"/>
    <x v="6"/>
    <s v="Rachel"/>
    <x v="0"/>
  </r>
  <r>
    <n v="24"/>
    <n v="48696"/>
    <x v="0"/>
    <d v="2023-10-23T00:00:00"/>
    <x v="1"/>
    <n v="1444.95"/>
    <d v="2023-09-04T00:00:00"/>
    <x v="6"/>
    <s v="Rachel"/>
    <x v="0"/>
  </r>
  <r>
    <n v="24"/>
    <n v="99889"/>
    <x v="0"/>
    <d v="2023-10-19T00:00:00"/>
    <x v="1"/>
    <n v="4180.91"/>
    <d v="2023-09-04T00:00:00"/>
    <x v="6"/>
    <s v="Rachel"/>
    <x v="0"/>
  </r>
  <r>
    <n v="24"/>
    <n v="40162"/>
    <x v="1"/>
    <d v="2023-10-10T00:00:00"/>
    <x v="0"/>
    <n v="3219.43"/>
    <d v="2023-09-04T00:00:00"/>
    <x v="6"/>
    <s v="Rachel"/>
    <x v="0"/>
  </r>
  <r>
    <n v="25"/>
    <n v="94717"/>
    <x v="0"/>
    <d v="2023-11-21T00:00:00"/>
    <x v="1"/>
    <n v="3964.19"/>
    <d v="2023-09-08T00:00:00"/>
    <x v="1"/>
    <s v="Alice"/>
    <x v="0"/>
  </r>
  <r>
    <n v="25"/>
    <n v="57823"/>
    <x v="2"/>
    <d v="2023-09-19T00:00:00"/>
    <x v="0"/>
    <n v="4557.18"/>
    <d v="2023-09-08T00:00:00"/>
    <x v="1"/>
    <s v="Alice"/>
    <x v="0"/>
  </r>
  <r>
    <n v="26"/>
    <n v="27322"/>
    <x v="1"/>
    <d v="2023-10-07T00:00:00"/>
    <x v="1"/>
    <n v="4169.32"/>
    <d v="2023-09-10T00:00:00"/>
    <x v="2"/>
    <s v="Charlie"/>
    <x v="0"/>
  </r>
  <r>
    <n v="26"/>
    <n v="73156"/>
    <x v="1"/>
    <d v="2023-10-09T00:00:00"/>
    <x v="1"/>
    <n v="4040.74"/>
    <d v="2023-09-10T00:00:00"/>
    <x v="2"/>
    <s v="Charlie"/>
    <x v="0"/>
  </r>
  <r>
    <n v="27"/>
    <n v="98647"/>
    <x v="3"/>
    <d v="2023-09-28T00:00:00"/>
    <x v="1"/>
    <n v="542.48"/>
    <d v="2023-09-05T00:00:00"/>
    <x v="4"/>
    <s v="Yara"/>
    <x v="0"/>
  </r>
  <r>
    <n v="27"/>
    <n v="11824"/>
    <x v="1"/>
    <d v="2023-09-13T00:00:00"/>
    <x v="0"/>
    <n v="2328.4499999999998"/>
    <d v="2023-09-05T00:00:00"/>
    <x v="4"/>
    <s v="Yara"/>
    <x v="0"/>
  </r>
  <r>
    <n v="27"/>
    <n v="59941"/>
    <x v="1"/>
    <d v="2023-11-19T00:00:00"/>
    <x v="0"/>
    <n v="3406.7"/>
    <d v="2023-09-05T00:00:00"/>
    <x v="4"/>
    <s v="Yara"/>
    <x v="0"/>
  </r>
  <r>
    <n v="27"/>
    <n v="13280"/>
    <x v="1"/>
    <d v="2023-11-16T00:00:00"/>
    <x v="0"/>
    <n v="3273.5"/>
    <d v="2023-09-05T00:00:00"/>
    <x v="4"/>
    <s v="Yara"/>
    <x v="0"/>
  </r>
  <r>
    <n v="27"/>
    <n v="70852"/>
    <x v="1"/>
    <d v="2023-11-21T00:00:00"/>
    <x v="1"/>
    <n v="671.71"/>
    <d v="2023-09-05T00:00:00"/>
    <x v="4"/>
    <s v="Yara"/>
    <x v="0"/>
  </r>
  <r>
    <n v="28"/>
    <n v="25220"/>
    <x v="0"/>
    <d v="2023-09-16T00:00:00"/>
    <x v="0"/>
    <n v="4447.57"/>
    <d v="2023-09-01T00:00:00"/>
    <x v="5"/>
    <s v="Hannah"/>
    <x v="0"/>
  </r>
  <r>
    <n v="28"/>
    <n v="60940"/>
    <x v="3"/>
    <d v="2023-09-05T00:00:00"/>
    <x v="1"/>
    <n v="3385.38"/>
    <d v="2023-09-01T00:00:00"/>
    <x v="5"/>
    <s v="Hannah"/>
    <x v="0"/>
  </r>
  <r>
    <n v="28"/>
    <n v="80804"/>
    <x v="3"/>
    <d v="2023-09-24T00:00:00"/>
    <x v="0"/>
    <n v="4438.53"/>
    <d v="2023-09-01T00:00:00"/>
    <x v="5"/>
    <s v="Hannah"/>
    <x v="0"/>
  </r>
  <r>
    <n v="29"/>
    <n v="58566"/>
    <x v="2"/>
    <d v="2023-10-02T00:00:00"/>
    <x v="1"/>
    <n v="2279.0100000000002"/>
    <d v="2023-09-03T00:00:00"/>
    <x v="7"/>
    <s v="Fiona"/>
    <x v="0"/>
  </r>
  <r>
    <n v="29"/>
    <n v="57537"/>
    <x v="0"/>
    <d v="2023-10-08T00:00:00"/>
    <x v="1"/>
    <n v="2767.88"/>
    <d v="2023-09-03T00:00:00"/>
    <x v="7"/>
    <s v="Fiona"/>
    <x v="0"/>
  </r>
  <r>
    <n v="29"/>
    <n v="57012"/>
    <x v="0"/>
    <d v="2023-10-21T00:00:00"/>
    <x v="1"/>
    <n v="1451.82"/>
    <d v="2023-09-03T00:00:00"/>
    <x v="7"/>
    <s v="Fiona"/>
    <x v="0"/>
  </r>
  <r>
    <n v="29"/>
    <n v="69600"/>
    <x v="0"/>
    <d v="2023-11-28T00:00:00"/>
    <x v="0"/>
    <n v="3244.35"/>
    <d v="2023-09-03T00:00:00"/>
    <x v="7"/>
    <s v="Fiona"/>
    <x v="0"/>
  </r>
  <r>
    <n v="30"/>
    <n v="26505"/>
    <x v="2"/>
    <d v="2023-09-08T00:00:00"/>
    <x v="0"/>
    <n v="4166.1099999999997"/>
    <d v="2023-09-07T00:00:00"/>
    <x v="1"/>
    <s v="Nathan"/>
    <x v="0"/>
  </r>
  <r>
    <n v="30"/>
    <n v="37152"/>
    <x v="2"/>
    <d v="2023-09-18T00:00:00"/>
    <x v="0"/>
    <n v="1709.94"/>
    <d v="2023-09-07T00:00:00"/>
    <x v="1"/>
    <s v="Nathan"/>
    <x v="0"/>
  </r>
  <r>
    <n v="30"/>
    <n v="88116"/>
    <x v="0"/>
    <d v="2023-09-05T00:00:00"/>
    <x v="1"/>
    <n v="4306.1899999999996"/>
    <d v="2023-09-07T00:00:00"/>
    <x v="1"/>
    <s v="Nathan"/>
    <x v="0"/>
  </r>
  <r>
    <n v="30"/>
    <n v="80807"/>
    <x v="1"/>
    <d v="2023-11-05T00:00:00"/>
    <x v="0"/>
    <n v="638.64"/>
    <d v="2023-09-07T00:00:00"/>
    <x v="1"/>
    <s v="Nathan"/>
    <x v="0"/>
  </r>
  <r>
    <n v="30"/>
    <n v="13379"/>
    <x v="2"/>
    <d v="2023-11-28T00:00:00"/>
    <x v="0"/>
    <n v="1855.39"/>
    <d v="2023-09-07T00:00:00"/>
    <x v="1"/>
    <s v="Nathan"/>
    <x v="0"/>
  </r>
  <r>
    <n v="31"/>
    <n v="16868"/>
    <x v="2"/>
    <d v="2023-11-09T00:00:00"/>
    <x v="1"/>
    <n v="2677.82"/>
    <d v="2023-09-06T00:00:00"/>
    <x v="4"/>
    <s v="Paul"/>
    <x v="1"/>
  </r>
  <r>
    <n v="31"/>
    <n v="18330"/>
    <x v="3"/>
    <d v="2023-11-24T00:00:00"/>
    <x v="1"/>
    <n v="3912.28"/>
    <d v="2023-09-06T00:00:00"/>
    <x v="4"/>
    <s v="Paul"/>
    <x v="1"/>
  </r>
  <r>
    <n v="31"/>
    <n v="24293"/>
    <x v="3"/>
    <d v="2023-10-19T00:00:00"/>
    <x v="0"/>
    <n v="4732.54"/>
    <d v="2023-09-06T00:00:00"/>
    <x v="4"/>
    <s v="Paul"/>
    <x v="1"/>
  </r>
  <r>
    <n v="31"/>
    <n v="96363"/>
    <x v="1"/>
    <d v="2023-10-02T00:00:00"/>
    <x v="1"/>
    <n v="3252.37"/>
    <d v="2023-09-06T00:00:00"/>
    <x v="4"/>
    <s v="Paul"/>
    <x v="1"/>
  </r>
  <r>
    <n v="31"/>
    <n v="17972"/>
    <x v="3"/>
    <d v="2023-10-01T00:00:00"/>
    <x v="1"/>
    <n v="2188.7399999999998"/>
    <d v="2023-09-06T00:00:00"/>
    <x v="4"/>
    <s v="Paul"/>
    <x v="1"/>
  </r>
  <r>
    <n v="31"/>
    <n v="74260"/>
    <x v="3"/>
    <d v="2023-10-04T00:00:00"/>
    <x v="0"/>
    <n v="4506.41"/>
    <d v="2023-09-06T00:00:00"/>
    <x v="4"/>
    <s v="Paul"/>
    <x v="1"/>
  </r>
  <r>
    <n v="31"/>
    <n v="89730"/>
    <x v="2"/>
    <d v="2023-10-11T00:00:00"/>
    <x v="0"/>
    <n v="718.34"/>
    <d v="2023-09-06T00:00:00"/>
    <x v="4"/>
    <s v="Paul"/>
    <x v="1"/>
  </r>
  <r>
    <n v="31"/>
    <n v="86724"/>
    <x v="1"/>
    <d v="2023-09-21T00:00:00"/>
    <x v="1"/>
    <n v="4973.68"/>
    <d v="2023-09-06T00:00:00"/>
    <x v="4"/>
    <s v="Paul"/>
    <x v="1"/>
  </r>
  <r>
    <n v="31"/>
    <n v="48652"/>
    <x v="3"/>
    <d v="2023-09-17T00:00:00"/>
    <x v="1"/>
    <n v="585.97"/>
    <d v="2023-09-06T00:00:00"/>
    <x v="4"/>
    <s v="Paul"/>
    <x v="1"/>
  </r>
  <r>
    <n v="31"/>
    <n v="24996"/>
    <x v="2"/>
    <d v="2023-09-23T00:00:00"/>
    <x v="1"/>
    <n v="2312.62"/>
    <d v="2023-09-06T00:00:00"/>
    <x v="4"/>
    <s v="Paul"/>
    <x v="1"/>
  </r>
  <r>
    <n v="31"/>
    <n v="64239"/>
    <x v="1"/>
    <d v="2023-09-08T00:00:00"/>
    <x v="1"/>
    <n v="2053.7800000000002"/>
    <d v="2023-09-06T00:00:00"/>
    <x v="4"/>
    <s v="Paul"/>
    <x v="1"/>
  </r>
  <r>
    <n v="31"/>
    <n v="22463"/>
    <x v="1"/>
    <d v="2023-09-24T00:00:00"/>
    <x v="1"/>
    <n v="1631.37"/>
    <d v="2023-09-06T00:00:00"/>
    <x v="4"/>
    <s v="Paul"/>
    <x v="1"/>
  </r>
  <r>
    <n v="32"/>
    <n v="21957"/>
    <x v="0"/>
    <d v="2023-09-03T00:00:00"/>
    <x v="0"/>
    <n v="2216.19"/>
    <d v="2023-09-05T00:00:00"/>
    <x v="6"/>
    <s v="Paul"/>
    <x v="0"/>
  </r>
  <r>
    <n v="32"/>
    <n v="58843"/>
    <x v="2"/>
    <d v="2023-09-24T00:00:00"/>
    <x v="0"/>
    <n v="2973.68"/>
    <d v="2023-09-05T00:00:00"/>
    <x v="6"/>
    <s v="Paul"/>
    <x v="0"/>
  </r>
  <r>
    <n v="32"/>
    <n v="83620"/>
    <x v="1"/>
    <d v="2023-09-18T00:00:00"/>
    <x v="0"/>
    <n v="2112.96"/>
    <d v="2023-09-05T00:00:00"/>
    <x v="6"/>
    <s v="Paul"/>
    <x v="0"/>
  </r>
  <r>
    <n v="32"/>
    <n v="97207"/>
    <x v="3"/>
    <d v="2023-09-28T00:00:00"/>
    <x v="0"/>
    <n v="4845.1499999999996"/>
    <d v="2023-09-05T00:00:00"/>
    <x v="6"/>
    <s v="Paul"/>
    <x v="0"/>
  </r>
  <r>
    <n v="33"/>
    <n v="37884"/>
    <x v="2"/>
    <d v="2023-10-17T00:00:00"/>
    <x v="1"/>
    <n v="1198.8"/>
    <d v="2023-09-03T00:00:00"/>
    <x v="1"/>
    <s v="George"/>
    <x v="0"/>
  </r>
  <r>
    <n v="33"/>
    <n v="55890"/>
    <x v="1"/>
    <d v="2023-10-04T00:00:00"/>
    <x v="0"/>
    <n v="3836.77"/>
    <d v="2023-09-03T00:00:00"/>
    <x v="1"/>
    <s v="George"/>
    <x v="0"/>
  </r>
  <r>
    <n v="33"/>
    <n v="39643"/>
    <x v="3"/>
    <d v="2023-10-19T00:00:00"/>
    <x v="0"/>
    <n v="3084.08"/>
    <d v="2023-09-03T00:00:00"/>
    <x v="1"/>
    <s v="George"/>
    <x v="0"/>
  </r>
  <r>
    <n v="33"/>
    <n v="45054"/>
    <x v="0"/>
    <d v="2023-10-22T00:00:00"/>
    <x v="0"/>
    <n v="1439.02"/>
    <d v="2023-09-03T00:00:00"/>
    <x v="1"/>
    <s v="George"/>
    <x v="0"/>
  </r>
  <r>
    <n v="33"/>
    <n v="50499"/>
    <x v="1"/>
    <d v="2023-10-25T00:00:00"/>
    <x v="1"/>
    <n v="129.91999999999999"/>
    <d v="2023-09-03T00:00:00"/>
    <x v="1"/>
    <s v="George"/>
    <x v="0"/>
  </r>
  <r>
    <n v="33"/>
    <n v="96159"/>
    <x v="3"/>
    <d v="2023-09-19T00:00:00"/>
    <x v="0"/>
    <n v="795.19"/>
    <d v="2023-09-03T00:00:00"/>
    <x v="1"/>
    <s v="George"/>
    <x v="0"/>
  </r>
  <r>
    <n v="33"/>
    <n v="14018"/>
    <x v="0"/>
    <d v="2023-09-21T00:00:00"/>
    <x v="0"/>
    <n v="1943.35"/>
    <d v="2023-09-03T00:00:00"/>
    <x v="1"/>
    <s v="George"/>
    <x v="0"/>
  </r>
  <r>
    <n v="34"/>
    <n v="52517"/>
    <x v="0"/>
    <d v="2023-09-24T00:00:00"/>
    <x v="0"/>
    <n v="862.34"/>
    <d v="2023-09-04T00:00:00"/>
    <x v="0"/>
    <s v="Mia"/>
    <x v="0"/>
  </r>
  <r>
    <n v="34"/>
    <n v="90981"/>
    <x v="0"/>
    <d v="2023-09-25T00:00:00"/>
    <x v="0"/>
    <n v="1433.3"/>
    <d v="2023-09-04T00:00:00"/>
    <x v="0"/>
    <s v="Mia"/>
    <x v="0"/>
  </r>
  <r>
    <n v="34"/>
    <n v="65576"/>
    <x v="3"/>
    <d v="2023-09-22T00:00:00"/>
    <x v="1"/>
    <n v="2129.5"/>
    <d v="2023-09-04T00:00:00"/>
    <x v="0"/>
    <s v="Mia"/>
    <x v="0"/>
  </r>
  <r>
    <n v="34"/>
    <n v="77154"/>
    <x v="0"/>
    <d v="2023-10-25T00:00:00"/>
    <x v="1"/>
    <n v="2206.58"/>
    <d v="2023-09-04T00:00:00"/>
    <x v="0"/>
    <s v="Mia"/>
    <x v="0"/>
  </r>
  <r>
    <n v="34"/>
    <n v="98895"/>
    <x v="3"/>
    <d v="2023-10-10T00:00:00"/>
    <x v="1"/>
    <n v="322.55"/>
    <d v="2023-09-04T00:00:00"/>
    <x v="0"/>
    <s v="Mia"/>
    <x v="0"/>
  </r>
  <r>
    <n v="35"/>
    <n v="36794"/>
    <x v="1"/>
    <d v="2023-11-01T00:00:00"/>
    <x v="0"/>
    <n v="3860.01"/>
    <d v="2023-09-06T00:00:00"/>
    <x v="4"/>
    <s v="Bob"/>
    <x v="0"/>
  </r>
  <r>
    <n v="36"/>
    <n v="66446"/>
    <x v="2"/>
    <d v="2023-10-16T00:00:00"/>
    <x v="0"/>
    <n v="1963.02"/>
    <d v="2023-09-02T00:00:00"/>
    <x v="3"/>
    <s v="Fiona"/>
    <x v="1"/>
  </r>
  <r>
    <n v="36"/>
    <n v="83233"/>
    <x v="1"/>
    <d v="2023-11-17T00:00:00"/>
    <x v="0"/>
    <n v="2045.65"/>
    <d v="2023-09-02T00:00:00"/>
    <x v="3"/>
    <s v="Fiona"/>
    <x v="1"/>
  </r>
  <r>
    <n v="36"/>
    <n v="15544"/>
    <x v="3"/>
    <d v="2023-11-24T00:00:00"/>
    <x v="0"/>
    <n v="2352.8000000000002"/>
    <d v="2023-09-02T00:00:00"/>
    <x v="3"/>
    <s v="Fiona"/>
    <x v="1"/>
  </r>
  <r>
    <n v="36"/>
    <n v="51033"/>
    <x v="3"/>
    <d v="2023-09-28T00:00:00"/>
    <x v="1"/>
    <n v="3576.54"/>
    <d v="2023-09-02T00:00:00"/>
    <x v="3"/>
    <s v="Fiona"/>
    <x v="1"/>
  </r>
  <r>
    <n v="37"/>
    <n v="32527"/>
    <x v="3"/>
    <d v="2023-09-11T00:00:00"/>
    <x v="1"/>
    <n v="531.84"/>
    <d v="2023-09-02T00:00:00"/>
    <x v="4"/>
    <s v="Mia"/>
    <x v="0"/>
  </r>
  <r>
    <n v="37"/>
    <n v="67104"/>
    <x v="3"/>
    <d v="2023-10-08T00:00:00"/>
    <x v="0"/>
    <n v="2039.26"/>
    <d v="2023-09-02T00:00:00"/>
    <x v="4"/>
    <s v="Mia"/>
    <x v="0"/>
  </r>
  <r>
    <n v="38"/>
    <n v="32037"/>
    <x v="0"/>
    <d v="2023-10-11T00:00:00"/>
    <x v="0"/>
    <n v="2699.96"/>
    <d v="2023-09-07T00:00:00"/>
    <x v="7"/>
    <s v="Alice"/>
    <x v="0"/>
  </r>
  <r>
    <n v="38"/>
    <n v="55793"/>
    <x v="1"/>
    <d v="2023-10-07T00:00:00"/>
    <x v="0"/>
    <n v="1257.72"/>
    <d v="2023-09-07T00:00:00"/>
    <x v="7"/>
    <s v="Alice"/>
    <x v="0"/>
  </r>
  <r>
    <n v="39"/>
    <n v="30036"/>
    <x v="0"/>
    <d v="2023-09-20T00:00:00"/>
    <x v="0"/>
    <n v="4761.33"/>
    <d v="2023-09-02T00:00:00"/>
    <x v="3"/>
    <s v="Mia"/>
    <x v="0"/>
  </r>
  <r>
    <n v="39"/>
    <n v="74764"/>
    <x v="3"/>
    <d v="2023-09-21T00:00:00"/>
    <x v="1"/>
    <n v="3437.55"/>
    <d v="2023-09-02T00:00:00"/>
    <x v="3"/>
    <s v="Mia"/>
    <x v="0"/>
  </r>
  <r>
    <n v="40"/>
    <n v="18950"/>
    <x v="3"/>
    <d v="2023-11-15T00:00:00"/>
    <x v="1"/>
    <n v="3193.79"/>
    <d v="2023-09-06T00:00:00"/>
    <x v="5"/>
    <s v="Ian"/>
    <x v="1"/>
  </r>
  <r>
    <n v="40"/>
    <n v="46002"/>
    <x v="0"/>
    <d v="2023-11-26T00:00:00"/>
    <x v="1"/>
    <n v="2585.9499999999998"/>
    <d v="2023-09-06T00:00:00"/>
    <x v="5"/>
    <s v="Ian"/>
    <x v="1"/>
  </r>
  <r>
    <n v="40"/>
    <n v="69233"/>
    <x v="0"/>
    <d v="2023-10-15T00:00:00"/>
    <x v="0"/>
    <n v="1906.81"/>
    <d v="2023-09-06T00:00:00"/>
    <x v="5"/>
    <s v="Ian"/>
    <x v="1"/>
  </r>
  <r>
    <n v="40"/>
    <n v="20057"/>
    <x v="0"/>
    <d v="2023-10-10T00:00:00"/>
    <x v="1"/>
    <n v="2367.29"/>
    <d v="2023-09-06T00:00:00"/>
    <x v="5"/>
    <s v="Ian"/>
    <x v="1"/>
  </r>
  <r>
    <n v="40"/>
    <n v="15376"/>
    <x v="3"/>
    <d v="2023-10-18T00:00:00"/>
    <x v="0"/>
    <n v="1675.48"/>
    <d v="2023-09-06T00:00:00"/>
    <x v="5"/>
    <s v="Ian"/>
    <x v="1"/>
  </r>
  <r>
    <n v="40"/>
    <n v="29773"/>
    <x v="0"/>
    <d v="2023-09-17T00:00:00"/>
    <x v="1"/>
    <n v="607.16"/>
    <d v="2023-09-06T00:00:00"/>
    <x v="5"/>
    <s v="Ian"/>
    <x v="1"/>
  </r>
  <r>
    <n v="40"/>
    <n v="55015"/>
    <x v="0"/>
    <d v="2023-09-27T00:00:00"/>
    <x v="0"/>
    <n v="291.8"/>
    <d v="2023-09-06T00:00:00"/>
    <x v="5"/>
    <s v="Ian"/>
    <x v="1"/>
  </r>
  <r>
    <n v="40"/>
    <n v="67377"/>
    <x v="3"/>
    <d v="2023-09-23T00:00:00"/>
    <x v="0"/>
    <n v="1883.1"/>
    <d v="2023-09-06T00:00:00"/>
    <x v="5"/>
    <s v="Ian"/>
    <x v="1"/>
  </r>
  <r>
    <n v="40"/>
    <n v="60779"/>
    <x v="3"/>
    <d v="2023-09-10T00:00:00"/>
    <x v="1"/>
    <n v="3426.6"/>
    <d v="2023-09-06T00:00:00"/>
    <x v="5"/>
    <s v="Ian"/>
    <x v="1"/>
  </r>
  <r>
    <n v="41"/>
    <n v="53213"/>
    <x v="0"/>
    <d v="2023-11-03T00:00:00"/>
    <x v="1"/>
    <n v="1492.32"/>
    <d v="2023-09-06T00:00:00"/>
    <x v="7"/>
    <s v="Zack"/>
    <x v="0"/>
  </r>
  <r>
    <n v="41"/>
    <n v="96057"/>
    <x v="2"/>
    <d v="2023-11-24T00:00:00"/>
    <x v="1"/>
    <n v="499.36"/>
    <d v="2023-09-06T00:00:00"/>
    <x v="7"/>
    <s v="Zack"/>
    <x v="0"/>
  </r>
  <r>
    <n v="41"/>
    <n v="28537"/>
    <x v="1"/>
    <d v="2023-11-22T00:00:00"/>
    <x v="1"/>
    <n v="4841.71"/>
    <d v="2023-09-06T00:00:00"/>
    <x v="7"/>
    <s v="Zack"/>
    <x v="0"/>
  </r>
  <r>
    <n v="42"/>
    <n v="21104"/>
    <x v="1"/>
    <d v="2023-10-23T00:00:00"/>
    <x v="1"/>
    <n v="3253.12"/>
    <d v="2023-09-10T00:00:00"/>
    <x v="6"/>
    <s v="Zack"/>
    <x v="0"/>
  </r>
  <r>
    <n v="42"/>
    <n v="26750"/>
    <x v="0"/>
    <d v="2023-10-11T00:00:00"/>
    <x v="1"/>
    <n v="2591.59"/>
    <d v="2023-09-10T00:00:00"/>
    <x v="6"/>
    <s v="Zack"/>
    <x v="0"/>
  </r>
  <r>
    <n v="42"/>
    <n v="57526"/>
    <x v="1"/>
    <d v="2023-10-01T00:00:00"/>
    <x v="0"/>
    <n v="4760.7299999999996"/>
    <d v="2023-09-10T00:00:00"/>
    <x v="6"/>
    <s v="Zack"/>
    <x v="0"/>
  </r>
  <r>
    <n v="42"/>
    <n v="73736"/>
    <x v="2"/>
    <d v="2023-10-11T00:00:00"/>
    <x v="0"/>
    <n v="4999.8900000000003"/>
    <d v="2023-09-10T00:00:00"/>
    <x v="6"/>
    <s v="Zack"/>
    <x v="0"/>
  </r>
  <r>
    <n v="42"/>
    <n v="20114"/>
    <x v="1"/>
    <d v="2023-10-05T00:00:00"/>
    <x v="0"/>
    <n v="2587.6799999999998"/>
    <d v="2023-09-10T00:00:00"/>
    <x v="6"/>
    <s v="Zack"/>
    <x v="0"/>
  </r>
  <r>
    <n v="42"/>
    <n v="79013"/>
    <x v="0"/>
    <d v="2023-09-27T00:00:00"/>
    <x v="1"/>
    <n v="4394.32"/>
    <d v="2023-09-10T00:00:00"/>
    <x v="6"/>
    <s v="Zack"/>
    <x v="0"/>
  </r>
  <r>
    <n v="42"/>
    <n v="27176"/>
    <x v="3"/>
    <d v="2023-09-20T00:00:00"/>
    <x v="0"/>
    <n v="895.01"/>
    <d v="2023-09-10T00:00:00"/>
    <x v="6"/>
    <s v="Zack"/>
    <x v="0"/>
  </r>
  <r>
    <n v="42"/>
    <n v="91885"/>
    <x v="2"/>
    <d v="2023-09-27T00:00:00"/>
    <x v="1"/>
    <n v="314.08999999999997"/>
    <d v="2023-09-10T00:00:00"/>
    <x v="6"/>
    <s v="Zack"/>
    <x v="0"/>
  </r>
  <r>
    <n v="42"/>
    <n v="98652"/>
    <x v="2"/>
    <d v="2023-09-12T00:00:00"/>
    <x v="1"/>
    <n v="3091.92"/>
    <d v="2023-09-10T00:00:00"/>
    <x v="6"/>
    <s v="Zack"/>
    <x v="0"/>
  </r>
  <r>
    <n v="42"/>
    <n v="68841"/>
    <x v="2"/>
    <d v="2023-09-25T00:00:00"/>
    <x v="0"/>
    <n v="1616.39"/>
    <d v="2023-09-10T00:00:00"/>
    <x v="6"/>
    <s v="Zack"/>
    <x v="0"/>
  </r>
  <r>
    <n v="43"/>
    <n v="70513"/>
    <x v="1"/>
    <d v="2023-10-15T00:00:00"/>
    <x v="1"/>
    <n v="2564.2399999999998"/>
    <d v="2023-09-05T00:00:00"/>
    <x v="3"/>
    <s v="Olivia"/>
    <x v="1"/>
  </r>
  <r>
    <n v="43"/>
    <n v="31241"/>
    <x v="2"/>
    <d v="2023-10-14T00:00:00"/>
    <x v="0"/>
    <n v="4377.71"/>
    <d v="2023-09-05T00:00:00"/>
    <x v="3"/>
    <s v="Olivia"/>
    <x v="1"/>
  </r>
  <r>
    <n v="43"/>
    <n v="94040"/>
    <x v="3"/>
    <d v="2023-10-02T00:00:00"/>
    <x v="1"/>
    <n v="2817.25"/>
    <d v="2023-09-05T00:00:00"/>
    <x v="3"/>
    <s v="Olivia"/>
    <x v="1"/>
  </r>
  <r>
    <n v="43"/>
    <n v="77621"/>
    <x v="0"/>
    <d v="2023-10-04T00:00:00"/>
    <x v="1"/>
    <n v="510.99"/>
    <d v="2023-09-05T00:00:00"/>
    <x v="3"/>
    <s v="Olivia"/>
    <x v="1"/>
  </r>
  <r>
    <n v="43"/>
    <n v="45755"/>
    <x v="3"/>
    <d v="2023-10-06T00:00:00"/>
    <x v="0"/>
    <n v="4172.13"/>
    <d v="2023-09-05T00:00:00"/>
    <x v="3"/>
    <s v="Olivia"/>
    <x v="1"/>
  </r>
  <r>
    <n v="43"/>
    <n v="69130"/>
    <x v="1"/>
    <d v="2023-09-08T00:00:00"/>
    <x v="0"/>
    <n v="2132.9899999999998"/>
    <d v="2023-09-05T00:00:00"/>
    <x v="3"/>
    <s v="Olivia"/>
    <x v="1"/>
  </r>
  <r>
    <n v="43"/>
    <n v="59015"/>
    <x v="2"/>
    <d v="2023-11-17T00:00:00"/>
    <x v="1"/>
    <n v="4973.17"/>
    <d v="2023-09-05T00:00:00"/>
    <x v="3"/>
    <s v="Olivia"/>
    <x v="1"/>
  </r>
  <r>
    <n v="43"/>
    <n v="39430"/>
    <x v="0"/>
    <d v="2023-11-12T00:00:00"/>
    <x v="1"/>
    <n v="4661.05"/>
    <d v="2023-09-05T00:00:00"/>
    <x v="3"/>
    <s v="Olivia"/>
    <x v="1"/>
  </r>
  <r>
    <n v="43"/>
    <n v="95191"/>
    <x v="1"/>
    <d v="2023-11-27T00:00:00"/>
    <x v="0"/>
    <n v="774.24"/>
    <d v="2023-09-05T00:00:00"/>
    <x v="3"/>
    <s v="Olivia"/>
    <x v="1"/>
  </r>
  <r>
    <n v="43"/>
    <n v="71925"/>
    <x v="2"/>
    <d v="2023-11-10T00:00:00"/>
    <x v="1"/>
    <n v="2298.15"/>
    <d v="2023-09-05T00:00:00"/>
    <x v="3"/>
    <s v="Olivia"/>
    <x v="1"/>
  </r>
  <r>
    <n v="44"/>
    <n v="38266"/>
    <x v="2"/>
    <d v="2023-09-09T00:00:00"/>
    <x v="1"/>
    <n v="644.82000000000005"/>
    <d v="2023-09-01T00:00:00"/>
    <x v="1"/>
    <s v="Julia"/>
    <x v="0"/>
  </r>
  <r>
    <n v="45"/>
    <n v="41252"/>
    <x v="3"/>
    <d v="2023-10-02T00:00:00"/>
    <x v="1"/>
    <n v="407.76"/>
    <d v="2023-09-08T00:00:00"/>
    <x v="0"/>
    <s v="Nathan"/>
    <x v="0"/>
  </r>
  <r>
    <n v="46"/>
    <n v="66261"/>
    <x v="0"/>
    <d v="2023-10-10T00:00:00"/>
    <x v="1"/>
    <n v="1278.76"/>
    <d v="2023-09-09T00:00:00"/>
    <x v="7"/>
    <s v="Wendy"/>
    <x v="1"/>
  </r>
  <r>
    <n v="46"/>
    <n v="34551"/>
    <x v="0"/>
    <d v="2023-10-14T00:00:00"/>
    <x v="1"/>
    <n v="431.63"/>
    <d v="2023-09-09T00:00:00"/>
    <x v="7"/>
    <s v="Wendy"/>
    <x v="1"/>
  </r>
  <r>
    <n v="46"/>
    <n v="76496"/>
    <x v="0"/>
    <d v="2023-09-18T00:00:00"/>
    <x v="1"/>
    <n v="4379.32"/>
    <d v="2023-09-09T00:00:00"/>
    <x v="7"/>
    <s v="Wendy"/>
    <x v="1"/>
  </r>
  <r>
    <n v="46"/>
    <n v="93318"/>
    <x v="3"/>
    <d v="2023-09-02T00:00:00"/>
    <x v="1"/>
    <n v="1342.89"/>
    <d v="2023-09-09T00:00:00"/>
    <x v="7"/>
    <s v="Wendy"/>
    <x v="1"/>
  </r>
  <r>
    <n v="46"/>
    <n v="56805"/>
    <x v="0"/>
    <d v="2023-09-01T00:00:00"/>
    <x v="1"/>
    <n v="1281.52"/>
    <d v="2023-09-09T00:00:00"/>
    <x v="7"/>
    <s v="Wendy"/>
    <x v="1"/>
  </r>
  <r>
    <n v="46"/>
    <n v="92346"/>
    <x v="0"/>
    <d v="2023-09-22T00:00:00"/>
    <x v="1"/>
    <n v="753.71"/>
    <d v="2023-09-09T00:00:00"/>
    <x v="7"/>
    <s v="Wendy"/>
    <x v="1"/>
  </r>
  <r>
    <n v="46"/>
    <n v="81567"/>
    <x v="1"/>
    <d v="2023-09-12T00:00:00"/>
    <x v="0"/>
    <n v="4168.88"/>
    <d v="2023-09-09T00:00:00"/>
    <x v="7"/>
    <s v="Wendy"/>
    <x v="1"/>
  </r>
  <r>
    <n v="46"/>
    <n v="72722"/>
    <x v="2"/>
    <d v="2023-11-23T00:00:00"/>
    <x v="0"/>
    <n v="409.19"/>
    <d v="2023-09-09T00:00:00"/>
    <x v="7"/>
    <s v="Wendy"/>
    <x v="1"/>
  </r>
  <r>
    <n v="46"/>
    <n v="69988"/>
    <x v="0"/>
    <d v="2023-11-25T00:00:00"/>
    <x v="1"/>
    <n v="1087.8"/>
    <d v="2023-09-09T00:00:00"/>
    <x v="7"/>
    <s v="Wendy"/>
    <x v="1"/>
  </r>
  <r>
    <n v="46"/>
    <n v="36144"/>
    <x v="0"/>
    <d v="2023-11-26T00:00:00"/>
    <x v="1"/>
    <n v="4673.5200000000004"/>
    <d v="2023-09-09T00:00:00"/>
    <x v="7"/>
    <s v="Wendy"/>
    <x v="1"/>
  </r>
  <r>
    <n v="46"/>
    <n v="62196"/>
    <x v="3"/>
    <d v="2023-11-17T00:00:00"/>
    <x v="1"/>
    <n v="279.44"/>
    <d v="2023-09-09T00:00:00"/>
    <x v="7"/>
    <s v="Wendy"/>
    <x v="1"/>
  </r>
  <r>
    <n v="47"/>
    <n v="95948"/>
    <x v="1"/>
    <d v="2023-10-28T00:00:00"/>
    <x v="1"/>
    <n v="709.93"/>
    <d v="2023-09-02T00:00:00"/>
    <x v="0"/>
    <s v="Xander"/>
    <x v="0"/>
  </r>
  <r>
    <n v="47"/>
    <n v="62431"/>
    <x v="3"/>
    <d v="2023-11-14T00:00:00"/>
    <x v="1"/>
    <n v="1761.28"/>
    <d v="2023-09-02T00:00:00"/>
    <x v="0"/>
    <s v="Xander"/>
    <x v="0"/>
  </r>
  <r>
    <n v="47"/>
    <n v="75038"/>
    <x v="3"/>
    <d v="2023-11-06T00:00:00"/>
    <x v="1"/>
    <n v="4629.12"/>
    <d v="2023-09-02T00:00:00"/>
    <x v="0"/>
    <s v="Xander"/>
    <x v="0"/>
  </r>
  <r>
    <n v="47"/>
    <n v="44959"/>
    <x v="0"/>
    <d v="2023-11-17T00:00:00"/>
    <x v="1"/>
    <n v="486.74"/>
    <d v="2023-09-02T00:00:00"/>
    <x v="0"/>
    <s v="Xander"/>
    <x v="0"/>
  </r>
  <r>
    <n v="48"/>
    <n v="20494"/>
    <x v="1"/>
    <d v="2023-09-04T00:00:00"/>
    <x v="1"/>
    <n v="1601.83"/>
    <d v="2023-09-07T00:00:00"/>
    <x v="6"/>
    <s v="Zack"/>
    <x v="0"/>
  </r>
  <r>
    <n v="48"/>
    <n v="65851"/>
    <x v="2"/>
    <d v="2023-09-20T00:00:00"/>
    <x v="1"/>
    <n v="1822.58"/>
    <d v="2023-09-07T00:00:00"/>
    <x v="6"/>
    <s v="Zack"/>
    <x v="0"/>
  </r>
  <r>
    <n v="48"/>
    <n v="56210"/>
    <x v="3"/>
    <d v="2023-09-02T00:00:00"/>
    <x v="1"/>
    <n v="3233.4"/>
    <d v="2023-09-07T00:00:00"/>
    <x v="6"/>
    <s v="Zack"/>
    <x v="0"/>
  </r>
  <r>
    <n v="48"/>
    <n v="97973"/>
    <x v="3"/>
    <d v="2023-10-03T00:00:00"/>
    <x v="1"/>
    <n v="2614.12"/>
    <d v="2023-09-07T00:00:00"/>
    <x v="6"/>
    <s v="Zack"/>
    <x v="0"/>
  </r>
  <r>
    <n v="49"/>
    <n v="67432"/>
    <x v="0"/>
    <d v="2023-09-22T00:00:00"/>
    <x v="0"/>
    <n v="429.44"/>
    <d v="2023-09-02T00:00:00"/>
    <x v="6"/>
    <s v="Rachel"/>
    <x v="1"/>
  </r>
  <r>
    <n v="49"/>
    <n v="94562"/>
    <x v="1"/>
    <d v="2023-09-25T00:00:00"/>
    <x v="1"/>
    <n v="1975.99"/>
    <d v="2023-09-02T00:00:00"/>
    <x v="6"/>
    <s v="Rachel"/>
    <x v="1"/>
  </r>
  <r>
    <n v="49"/>
    <n v="14244"/>
    <x v="2"/>
    <d v="2023-09-19T00:00:00"/>
    <x v="1"/>
    <n v="4749.24"/>
    <d v="2023-09-02T00:00:00"/>
    <x v="6"/>
    <s v="Rachel"/>
    <x v="1"/>
  </r>
  <r>
    <n v="49"/>
    <n v="68188"/>
    <x v="0"/>
    <d v="2023-09-12T00:00:00"/>
    <x v="0"/>
    <n v="2694.35"/>
    <d v="2023-09-02T00:00:00"/>
    <x v="6"/>
    <s v="Rachel"/>
    <x v="1"/>
  </r>
  <r>
    <n v="49"/>
    <n v="51207"/>
    <x v="1"/>
    <d v="2023-09-13T00:00:00"/>
    <x v="0"/>
    <n v="4806.55"/>
    <d v="2023-09-02T00:00:00"/>
    <x v="6"/>
    <s v="Rachel"/>
    <x v="1"/>
  </r>
  <r>
    <n v="49"/>
    <n v="34385"/>
    <x v="3"/>
    <d v="2023-11-24T00:00:00"/>
    <x v="1"/>
    <n v="4576.3599999999997"/>
    <d v="2023-09-02T00:00:00"/>
    <x v="6"/>
    <s v="Rachel"/>
    <x v="1"/>
  </r>
  <r>
    <n v="49"/>
    <n v="44116"/>
    <x v="3"/>
    <d v="2023-10-09T00:00:00"/>
    <x v="0"/>
    <n v="4982.1899999999996"/>
    <d v="2023-09-02T00:00:00"/>
    <x v="6"/>
    <s v="Rachel"/>
    <x v="1"/>
  </r>
  <r>
    <n v="50"/>
    <n v="27790"/>
    <x v="0"/>
    <d v="2023-10-04T00:00:00"/>
    <x v="1"/>
    <n v="946.02"/>
    <d v="2023-09-09T00:00:00"/>
    <x v="5"/>
    <s v="Victor"/>
    <x v="0"/>
  </r>
  <r>
    <n v="50"/>
    <n v="68341"/>
    <x v="0"/>
    <d v="2023-10-23T00:00:00"/>
    <x v="1"/>
    <n v="3372.41"/>
    <d v="2023-09-09T00:00:00"/>
    <x v="5"/>
    <s v="Victor"/>
    <x v="0"/>
  </r>
  <r>
    <n v="51"/>
    <n v="93584"/>
    <x v="2"/>
    <d v="2023-11-23T00:00:00"/>
    <x v="1"/>
    <n v="2592.9"/>
    <d v="2023-09-05T00:00:00"/>
    <x v="6"/>
    <s v="Wendy"/>
    <x v="1"/>
  </r>
  <r>
    <n v="51"/>
    <n v="36342"/>
    <x v="2"/>
    <d v="2023-11-04T00:00:00"/>
    <x v="0"/>
    <n v="3972.83"/>
    <d v="2023-09-05T00:00:00"/>
    <x v="6"/>
    <s v="Wendy"/>
    <x v="1"/>
  </r>
  <r>
    <n v="51"/>
    <n v="82616"/>
    <x v="1"/>
    <d v="2023-10-12T00:00:00"/>
    <x v="1"/>
    <n v="4037.94"/>
    <d v="2023-09-05T00:00:00"/>
    <x v="6"/>
    <s v="Wendy"/>
    <x v="1"/>
  </r>
  <r>
    <n v="51"/>
    <n v="90209"/>
    <x v="0"/>
    <d v="2023-09-05T00:00:00"/>
    <x v="0"/>
    <n v="1615.52"/>
    <d v="2023-09-05T00:00:00"/>
    <x v="6"/>
    <s v="Wendy"/>
    <x v="1"/>
  </r>
  <r>
    <n v="51"/>
    <n v="72739"/>
    <x v="3"/>
    <d v="2023-09-23T00:00:00"/>
    <x v="1"/>
    <n v="4134.3599999999997"/>
    <d v="2023-09-05T00:00:00"/>
    <x v="6"/>
    <s v="Wendy"/>
    <x v="1"/>
  </r>
  <r>
    <n v="51"/>
    <n v="26426"/>
    <x v="1"/>
    <d v="2023-09-03T00:00:00"/>
    <x v="0"/>
    <n v="2304.88"/>
    <d v="2023-09-05T00:00:00"/>
    <x v="6"/>
    <s v="Wendy"/>
    <x v="1"/>
  </r>
  <r>
    <n v="51"/>
    <n v="77811"/>
    <x v="1"/>
    <d v="2023-09-22T00:00:00"/>
    <x v="0"/>
    <n v="4402"/>
    <d v="2023-09-05T00:00:00"/>
    <x v="6"/>
    <s v="Wendy"/>
    <x v="1"/>
  </r>
  <r>
    <n v="51"/>
    <n v="82260"/>
    <x v="2"/>
    <d v="2023-09-25T00:00:00"/>
    <x v="0"/>
    <n v="2219.83"/>
    <d v="2023-09-05T00:00:00"/>
    <x v="6"/>
    <s v="Wendy"/>
    <x v="1"/>
  </r>
  <r>
    <n v="52"/>
    <n v="31229"/>
    <x v="1"/>
    <d v="2023-09-06T00:00:00"/>
    <x v="0"/>
    <n v="1795.51"/>
    <d v="2023-09-10T00:00:00"/>
    <x v="4"/>
    <s v="Paul"/>
    <x v="1"/>
  </r>
  <r>
    <n v="52"/>
    <n v="47230"/>
    <x v="0"/>
    <d v="2023-09-17T00:00:00"/>
    <x v="1"/>
    <n v="1061.8800000000001"/>
    <d v="2023-09-10T00:00:00"/>
    <x v="4"/>
    <s v="Paul"/>
    <x v="1"/>
  </r>
  <r>
    <n v="52"/>
    <n v="45972"/>
    <x v="2"/>
    <d v="2023-09-18T00:00:00"/>
    <x v="1"/>
    <n v="3110.7"/>
    <d v="2023-09-10T00:00:00"/>
    <x v="4"/>
    <s v="Paul"/>
    <x v="1"/>
  </r>
  <r>
    <n v="52"/>
    <n v="94015"/>
    <x v="2"/>
    <d v="2023-11-17T00:00:00"/>
    <x v="0"/>
    <n v="938.88"/>
    <d v="2023-09-10T00:00:00"/>
    <x v="4"/>
    <s v="Paul"/>
    <x v="1"/>
  </r>
  <r>
    <n v="52"/>
    <n v="89316"/>
    <x v="1"/>
    <d v="2023-10-24T00:00:00"/>
    <x v="0"/>
    <n v="4143.66"/>
    <d v="2023-09-10T00:00:00"/>
    <x v="4"/>
    <s v="Paul"/>
    <x v="1"/>
  </r>
  <r>
    <n v="52"/>
    <n v="20646"/>
    <x v="0"/>
    <d v="2023-10-01T00:00:00"/>
    <x v="1"/>
    <n v="3290.54"/>
    <d v="2023-09-10T00:00:00"/>
    <x v="4"/>
    <s v="Paul"/>
    <x v="1"/>
  </r>
  <r>
    <n v="52"/>
    <n v="84991"/>
    <x v="3"/>
    <d v="2023-10-25T00:00:00"/>
    <x v="0"/>
    <n v="2540.39"/>
    <d v="2023-09-10T00:00:00"/>
    <x v="4"/>
    <s v="Paul"/>
    <x v="1"/>
  </r>
  <r>
    <n v="52"/>
    <n v="81509"/>
    <x v="1"/>
    <d v="2023-10-21T00:00:00"/>
    <x v="1"/>
    <n v="2466.4299999999998"/>
    <d v="2023-09-10T00:00:00"/>
    <x v="4"/>
    <s v="Paul"/>
    <x v="1"/>
  </r>
  <r>
    <n v="52"/>
    <n v="99783"/>
    <x v="3"/>
    <d v="2023-10-26T00:00:00"/>
    <x v="1"/>
    <n v="2322.37"/>
    <d v="2023-09-10T00:00:00"/>
    <x v="4"/>
    <s v="Paul"/>
    <x v="1"/>
  </r>
  <r>
    <n v="53"/>
    <n v="70875"/>
    <x v="2"/>
    <d v="2023-09-16T00:00:00"/>
    <x v="1"/>
    <n v="3072.64"/>
    <d v="2023-09-06T00:00:00"/>
    <x v="4"/>
    <s v="Ethan"/>
    <x v="0"/>
  </r>
  <r>
    <n v="53"/>
    <n v="51853"/>
    <x v="1"/>
    <d v="2023-09-11T00:00:00"/>
    <x v="1"/>
    <n v="740.75"/>
    <d v="2023-09-06T00:00:00"/>
    <x v="4"/>
    <s v="Ethan"/>
    <x v="0"/>
  </r>
  <r>
    <n v="53"/>
    <n v="77499"/>
    <x v="0"/>
    <d v="2023-09-12T00:00:00"/>
    <x v="1"/>
    <n v="1284.52"/>
    <d v="2023-09-06T00:00:00"/>
    <x v="4"/>
    <s v="Ethan"/>
    <x v="0"/>
  </r>
  <r>
    <n v="53"/>
    <n v="45058"/>
    <x v="3"/>
    <d v="2023-09-04T00:00:00"/>
    <x v="0"/>
    <n v="790.3"/>
    <d v="2023-09-06T00:00:00"/>
    <x v="4"/>
    <s v="Ethan"/>
    <x v="0"/>
  </r>
  <r>
    <n v="53"/>
    <n v="60351"/>
    <x v="3"/>
    <d v="2023-10-10T00:00:00"/>
    <x v="0"/>
    <n v="4817.16"/>
    <d v="2023-09-06T00:00:00"/>
    <x v="4"/>
    <s v="Ethan"/>
    <x v="0"/>
  </r>
  <r>
    <n v="54"/>
    <n v="77466"/>
    <x v="3"/>
    <d v="2023-10-16T00:00:00"/>
    <x v="1"/>
    <n v="4407.47"/>
    <d v="2023-09-10T00:00:00"/>
    <x v="5"/>
    <s v="George"/>
    <x v="1"/>
  </r>
  <r>
    <n v="54"/>
    <n v="13037"/>
    <x v="0"/>
    <d v="2023-10-16T00:00:00"/>
    <x v="1"/>
    <n v="2576.6799999999998"/>
    <d v="2023-09-10T00:00:00"/>
    <x v="5"/>
    <s v="George"/>
    <x v="1"/>
  </r>
  <r>
    <n v="54"/>
    <n v="86460"/>
    <x v="1"/>
    <d v="2023-11-07T00:00:00"/>
    <x v="0"/>
    <n v="347.65"/>
    <d v="2023-09-10T00:00:00"/>
    <x v="5"/>
    <s v="George"/>
    <x v="1"/>
  </r>
  <r>
    <n v="54"/>
    <n v="88317"/>
    <x v="3"/>
    <d v="2023-11-16T00:00:00"/>
    <x v="1"/>
    <n v="2729.78"/>
    <d v="2023-09-10T00:00:00"/>
    <x v="5"/>
    <s v="George"/>
    <x v="1"/>
  </r>
  <r>
    <n v="54"/>
    <n v="27555"/>
    <x v="1"/>
    <d v="2023-09-14T00:00:00"/>
    <x v="1"/>
    <n v="3842.9"/>
    <d v="2023-09-10T00:00:00"/>
    <x v="5"/>
    <s v="George"/>
    <x v="1"/>
  </r>
  <r>
    <n v="55"/>
    <n v="83638"/>
    <x v="2"/>
    <d v="2023-10-19T00:00:00"/>
    <x v="1"/>
    <n v="2810.79"/>
    <d v="2023-09-04T00:00:00"/>
    <x v="4"/>
    <s v="Julia"/>
    <x v="0"/>
  </r>
  <r>
    <n v="56"/>
    <n v="82070"/>
    <x v="1"/>
    <d v="2023-11-25T00:00:00"/>
    <x v="0"/>
    <n v="730.45"/>
    <d v="2023-09-02T00:00:00"/>
    <x v="1"/>
    <s v="George"/>
    <x v="0"/>
  </r>
  <r>
    <n v="56"/>
    <n v="61629"/>
    <x v="1"/>
    <d v="2023-11-04T00:00:00"/>
    <x v="1"/>
    <n v="2833.38"/>
    <d v="2023-09-02T00:00:00"/>
    <x v="1"/>
    <s v="George"/>
    <x v="0"/>
  </r>
  <r>
    <n v="56"/>
    <n v="28909"/>
    <x v="2"/>
    <d v="2023-11-12T00:00:00"/>
    <x v="1"/>
    <n v="2550.38"/>
    <d v="2023-09-02T00:00:00"/>
    <x v="1"/>
    <s v="George"/>
    <x v="0"/>
  </r>
  <r>
    <n v="56"/>
    <n v="15100"/>
    <x v="2"/>
    <d v="2023-11-02T00:00:00"/>
    <x v="1"/>
    <n v="4039.43"/>
    <d v="2023-09-02T00:00:00"/>
    <x v="1"/>
    <s v="George"/>
    <x v="0"/>
  </r>
  <r>
    <n v="57"/>
    <n v="51750"/>
    <x v="2"/>
    <d v="2023-09-20T00:00:00"/>
    <x v="1"/>
    <n v="4954.0200000000004"/>
    <d v="2023-09-01T00:00:00"/>
    <x v="2"/>
    <s v="Bob"/>
    <x v="0"/>
  </r>
  <r>
    <n v="57"/>
    <n v="49221"/>
    <x v="1"/>
    <d v="2023-09-24T00:00:00"/>
    <x v="1"/>
    <n v="3572.83"/>
    <d v="2023-09-01T00:00:00"/>
    <x v="2"/>
    <s v="Bob"/>
    <x v="0"/>
  </r>
  <r>
    <n v="57"/>
    <n v="72245"/>
    <x v="0"/>
    <d v="2023-09-10T00:00:00"/>
    <x v="1"/>
    <n v="1723.07"/>
    <d v="2023-09-01T00:00:00"/>
    <x v="2"/>
    <s v="Bob"/>
    <x v="0"/>
  </r>
  <r>
    <n v="57"/>
    <n v="86507"/>
    <x v="1"/>
    <d v="2023-11-14T00:00:00"/>
    <x v="0"/>
    <n v="3024.86"/>
    <d v="2023-09-01T00:00:00"/>
    <x v="2"/>
    <s v="Bob"/>
    <x v="0"/>
  </r>
  <r>
    <n v="58"/>
    <n v="39824"/>
    <x v="0"/>
    <d v="2023-11-19T00:00:00"/>
    <x v="1"/>
    <n v="935.51"/>
    <d v="2023-09-04T00:00:00"/>
    <x v="0"/>
    <s v="Steve"/>
    <x v="0"/>
  </r>
  <r>
    <n v="58"/>
    <n v="91230"/>
    <x v="3"/>
    <d v="2023-11-21T00:00:00"/>
    <x v="0"/>
    <n v="4126.1400000000003"/>
    <d v="2023-09-04T00:00:00"/>
    <x v="0"/>
    <s v="Steve"/>
    <x v="0"/>
  </r>
  <r>
    <n v="58"/>
    <n v="14138"/>
    <x v="0"/>
    <d v="2023-11-08T00:00:00"/>
    <x v="0"/>
    <n v="192.79"/>
    <d v="2023-09-04T00:00:00"/>
    <x v="0"/>
    <s v="Steve"/>
    <x v="0"/>
  </r>
  <r>
    <n v="58"/>
    <n v="64890"/>
    <x v="2"/>
    <d v="2023-11-11T00:00:00"/>
    <x v="1"/>
    <n v="3483.45"/>
    <d v="2023-09-04T00:00:00"/>
    <x v="0"/>
    <s v="Steve"/>
    <x v="0"/>
  </r>
  <r>
    <n v="58"/>
    <n v="75774"/>
    <x v="3"/>
    <d v="2023-11-14T00:00:00"/>
    <x v="0"/>
    <n v="3558.3"/>
    <d v="2023-09-04T00:00:00"/>
    <x v="0"/>
    <s v="Steve"/>
    <x v="0"/>
  </r>
  <r>
    <n v="59"/>
    <n v="59391"/>
    <x v="1"/>
    <d v="2023-11-17T00:00:00"/>
    <x v="0"/>
    <n v="2352.35"/>
    <d v="2023-09-05T00:00:00"/>
    <x v="0"/>
    <s v="Xander"/>
    <x v="0"/>
  </r>
  <r>
    <n v="59"/>
    <n v="54869"/>
    <x v="1"/>
    <d v="2023-11-18T00:00:00"/>
    <x v="1"/>
    <n v="3089.38"/>
    <d v="2023-09-05T00:00:00"/>
    <x v="0"/>
    <s v="Xander"/>
    <x v="0"/>
  </r>
  <r>
    <n v="59"/>
    <n v="42311"/>
    <x v="1"/>
    <d v="2023-11-07T00:00:00"/>
    <x v="1"/>
    <n v="1201.8499999999999"/>
    <d v="2023-09-05T00:00:00"/>
    <x v="0"/>
    <s v="Xander"/>
    <x v="0"/>
  </r>
  <r>
    <n v="59"/>
    <n v="47880"/>
    <x v="2"/>
    <d v="2023-11-10T00:00:00"/>
    <x v="1"/>
    <n v="1653.5"/>
    <d v="2023-09-05T00:00:00"/>
    <x v="0"/>
    <s v="Xander"/>
    <x v="0"/>
  </r>
  <r>
    <n v="59"/>
    <n v="45842"/>
    <x v="1"/>
    <d v="2023-10-18T00:00:00"/>
    <x v="0"/>
    <n v="2910.04"/>
    <d v="2023-09-05T00:00:00"/>
    <x v="0"/>
    <s v="Xander"/>
    <x v="0"/>
  </r>
  <r>
    <n v="59"/>
    <n v="59767"/>
    <x v="3"/>
    <d v="2023-10-18T00:00:00"/>
    <x v="1"/>
    <n v="4777.58"/>
    <d v="2023-09-05T00:00:00"/>
    <x v="0"/>
    <s v="Xander"/>
    <x v="0"/>
  </r>
  <r>
    <n v="59"/>
    <n v="29198"/>
    <x v="1"/>
    <d v="2023-10-26T00:00:00"/>
    <x v="0"/>
    <n v="1509.39"/>
    <d v="2023-09-05T00:00:00"/>
    <x v="0"/>
    <s v="Xander"/>
    <x v="0"/>
  </r>
  <r>
    <n v="60"/>
    <n v="36485"/>
    <x v="1"/>
    <d v="2023-10-07T00:00:00"/>
    <x v="1"/>
    <n v="772.64"/>
    <d v="2023-09-02T00:00:00"/>
    <x v="1"/>
    <s v="Rachel"/>
    <x v="1"/>
  </r>
  <r>
    <n v="60"/>
    <n v="86917"/>
    <x v="2"/>
    <d v="2023-10-20T00:00:00"/>
    <x v="0"/>
    <n v="348.75"/>
    <d v="2023-09-02T00:00:00"/>
    <x v="1"/>
    <s v="Rachel"/>
    <x v="1"/>
  </r>
  <r>
    <n v="60"/>
    <n v="39579"/>
    <x v="2"/>
    <d v="2023-10-17T00:00:00"/>
    <x v="0"/>
    <n v="590.97"/>
    <d v="2023-09-02T00:00:00"/>
    <x v="1"/>
    <s v="Rachel"/>
    <x v="1"/>
  </r>
  <r>
    <n v="60"/>
    <n v="71918"/>
    <x v="0"/>
    <d v="2023-10-11T00:00:00"/>
    <x v="0"/>
    <n v="125.39"/>
    <d v="2023-09-02T00:00:00"/>
    <x v="1"/>
    <s v="Rachel"/>
    <x v="1"/>
  </r>
  <r>
    <n v="60"/>
    <n v="63334"/>
    <x v="3"/>
    <d v="2023-11-06T00:00:00"/>
    <x v="1"/>
    <n v="3287.64"/>
    <d v="2023-09-02T00:00:00"/>
    <x v="1"/>
    <s v="Rachel"/>
    <x v="1"/>
  </r>
  <r>
    <n v="60"/>
    <n v="47649"/>
    <x v="1"/>
    <d v="2023-11-25T00:00:00"/>
    <x v="1"/>
    <n v="3264.9"/>
    <d v="2023-09-02T00:00:00"/>
    <x v="1"/>
    <s v="Rachel"/>
    <x v="1"/>
  </r>
  <r>
    <n v="60"/>
    <n v="21725"/>
    <x v="2"/>
    <d v="2023-11-25T00:00:00"/>
    <x v="0"/>
    <n v="4574.83"/>
    <d v="2023-09-02T00:00:00"/>
    <x v="1"/>
    <s v="Rachel"/>
    <x v="1"/>
  </r>
  <r>
    <n v="60"/>
    <n v="64773"/>
    <x v="2"/>
    <d v="2023-11-06T00:00:00"/>
    <x v="0"/>
    <n v="4986.1400000000003"/>
    <d v="2023-09-02T00:00:00"/>
    <x v="1"/>
    <s v="Rachel"/>
    <x v="1"/>
  </r>
  <r>
    <n v="60"/>
    <n v="74930"/>
    <x v="2"/>
    <d v="2023-11-13T00:00:00"/>
    <x v="1"/>
    <n v="4396.04"/>
    <d v="2023-09-02T00:00:00"/>
    <x v="1"/>
    <s v="Rachel"/>
    <x v="1"/>
  </r>
  <r>
    <n v="60"/>
    <n v="84443"/>
    <x v="0"/>
    <d v="2023-09-10T00:00:00"/>
    <x v="1"/>
    <n v="1494.35"/>
    <d v="2023-09-02T00:00:00"/>
    <x v="1"/>
    <s v="Rachel"/>
    <x v="1"/>
  </r>
  <r>
    <n v="61"/>
    <n v="45761"/>
    <x v="2"/>
    <d v="2023-11-15T00:00:00"/>
    <x v="0"/>
    <n v="1720.35"/>
    <d v="2023-09-04T00:00:00"/>
    <x v="2"/>
    <s v="Bob"/>
    <x v="1"/>
  </r>
  <r>
    <n v="61"/>
    <n v="70150"/>
    <x v="1"/>
    <d v="2023-11-24T00:00:00"/>
    <x v="0"/>
    <n v="169.01"/>
    <d v="2023-09-04T00:00:00"/>
    <x v="2"/>
    <s v="Bob"/>
    <x v="1"/>
  </r>
  <r>
    <n v="61"/>
    <n v="48669"/>
    <x v="2"/>
    <d v="2023-11-11T00:00:00"/>
    <x v="0"/>
    <n v="3093.68"/>
    <d v="2023-09-04T00:00:00"/>
    <x v="2"/>
    <s v="Bob"/>
    <x v="1"/>
  </r>
  <r>
    <n v="61"/>
    <n v="63148"/>
    <x v="3"/>
    <d v="2023-11-21T00:00:00"/>
    <x v="1"/>
    <n v="525.02"/>
    <d v="2023-09-04T00:00:00"/>
    <x v="2"/>
    <s v="Bob"/>
    <x v="1"/>
  </r>
  <r>
    <n v="61"/>
    <n v="22502"/>
    <x v="2"/>
    <d v="2023-11-22T00:00:00"/>
    <x v="0"/>
    <n v="2439.5300000000002"/>
    <d v="2023-09-04T00:00:00"/>
    <x v="2"/>
    <s v="Bob"/>
    <x v="1"/>
  </r>
  <r>
    <n v="61"/>
    <n v="44181"/>
    <x v="3"/>
    <d v="2023-10-01T00:00:00"/>
    <x v="0"/>
    <n v="2289"/>
    <d v="2023-09-04T00:00:00"/>
    <x v="2"/>
    <s v="Bob"/>
    <x v="1"/>
  </r>
  <r>
    <n v="61"/>
    <n v="53204"/>
    <x v="1"/>
    <d v="2023-10-09T00:00:00"/>
    <x v="0"/>
    <n v="1381.61"/>
    <d v="2023-09-04T00:00:00"/>
    <x v="2"/>
    <s v="Bob"/>
    <x v="1"/>
  </r>
  <r>
    <n v="61"/>
    <n v="40972"/>
    <x v="0"/>
    <d v="2023-09-23T00:00:00"/>
    <x v="0"/>
    <n v="2380.44"/>
    <d v="2023-09-04T00:00:00"/>
    <x v="2"/>
    <s v="Bob"/>
    <x v="1"/>
  </r>
  <r>
    <n v="61"/>
    <n v="63138"/>
    <x v="1"/>
    <d v="2023-09-06T00:00:00"/>
    <x v="0"/>
    <n v="3229.69"/>
    <d v="2023-09-04T00:00:00"/>
    <x v="2"/>
    <s v="Bob"/>
    <x v="1"/>
  </r>
  <r>
    <n v="61"/>
    <n v="58174"/>
    <x v="2"/>
    <d v="2023-09-10T00:00:00"/>
    <x v="0"/>
    <n v="4791.07"/>
    <d v="2023-09-04T00:00:00"/>
    <x v="2"/>
    <s v="Bob"/>
    <x v="1"/>
  </r>
  <r>
    <n v="62"/>
    <n v="81989"/>
    <x v="3"/>
    <d v="2023-10-23T00:00:00"/>
    <x v="0"/>
    <n v="3833.11"/>
    <d v="2023-09-02T00:00:00"/>
    <x v="3"/>
    <s v="Xander"/>
    <x v="0"/>
  </r>
  <r>
    <n v="62"/>
    <n v="88094"/>
    <x v="0"/>
    <d v="2023-10-22T00:00:00"/>
    <x v="1"/>
    <n v="2688.05"/>
    <d v="2023-09-02T00:00:00"/>
    <x v="3"/>
    <s v="Xander"/>
    <x v="0"/>
  </r>
  <r>
    <n v="62"/>
    <n v="20237"/>
    <x v="0"/>
    <d v="2023-10-12T00:00:00"/>
    <x v="0"/>
    <n v="4160.99"/>
    <d v="2023-09-02T00:00:00"/>
    <x v="3"/>
    <s v="Xander"/>
    <x v="0"/>
  </r>
  <r>
    <n v="62"/>
    <n v="36497"/>
    <x v="2"/>
    <d v="2023-10-17T00:00:00"/>
    <x v="0"/>
    <n v="1707.78"/>
    <d v="2023-09-02T00:00:00"/>
    <x v="3"/>
    <s v="Xander"/>
    <x v="0"/>
  </r>
  <r>
    <n v="62"/>
    <n v="25235"/>
    <x v="2"/>
    <d v="2023-11-15T00:00:00"/>
    <x v="1"/>
    <n v="545.61"/>
    <d v="2023-09-02T00:00:00"/>
    <x v="3"/>
    <s v="Xander"/>
    <x v="0"/>
  </r>
  <r>
    <n v="62"/>
    <n v="68390"/>
    <x v="0"/>
    <d v="2023-11-17T00:00:00"/>
    <x v="1"/>
    <n v="746.53"/>
    <d v="2023-09-02T00:00:00"/>
    <x v="3"/>
    <s v="Xander"/>
    <x v="0"/>
  </r>
  <r>
    <n v="62"/>
    <n v="69873"/>
    <x v="0"/>
    <d v="2023-11-14T00:00:00"/>
    <x v="1"/>
    <n v="3396.56"/>
    <d v="2023-09-02T00:00:00"/>
    <x v="3"/>
    <s v="Xander"/>
    <x v="0"/>
  </r>
  <r>
    <n v="62"/>
    <n v="12853"/>
    <x v="3"/>
    <d v="2023-11-10T00:00:00"/>
    <x v="1"/>
    <n v="4100.62"/>
    <d v="2023-09-02T00:00:00"/>
    <x v="3"/>
    <s v="Xander"/>
    <x v="0"/>
  </r>
  <r>
    <n v="62"/>
    <n v="38560"/>
    <x v="0"/>
    <d v="2023-11-24T00:00:00"/>
    <x v="0"/>
    <n v="2176.12"/>
    <d v="2023-09-02T00:00:00"/>
    <x v="3"/>
    <s v="Xander"/>
    <x v="0"/>
  </r>
  <r>
    <n v="63"/>
    <n v="47629"/>
    <x v="3"/>
    <d v="2023-11-02T00:00:00"/>
    <x v="0"/>
    <n v="3867.96"/>
    <d v="2023-09-07T00:00:00"/>
    <x v="5"/>
    <s v="Karen"/>
    <x v="1"/>
  </r>
  <r>
    <n v="63"/>
    <n v="94085"/>
    <x v="3"/>
    <d v="2023-11-25T00:00:00"/>
    <x v="1"/>
    <n v="4965"/>
    <d v="2023-09-07T00:00:00"/>
    <x v="5"/>
    <s v="Karen"/>
    <x v="1"/>
  </r>
  <r>
    <n v="63"/>
    <n v="68790"/>
    <x v="3"/>
    <d v="2023-11-13T00:00:00"/>
    <x v="1"/>
    <n v="493.22"/>
    <d v="2023-09-07T00:00:00"/>
    <x v="5"/>
    <s v="Karen"/>
    <x v="1"/>
  </r>
  <r>
    <n v="63"/>
    <n v="80687"/>
    <x v="2"/>
    <d v="2023-11-22T00:00:00"/>
    <x v="1"/>
    <n v="681.3"/>
    <d v="2023-09-07T00:00:00"/>
    <x v="5"/>
    <s v="Karen"/>
    <x v="1"/>
  </r>
  <r>
    <n v="63"/>
    <n v="79316"/>
    <x v="2"/>
    <d v="2023-09-13T00:00:00"/>
    <x v="0"/>
    <n v="4190.63"/>
    <d v="2023-09-07T00:00:00"/>
    <x v="5"/>
    <s v="Karen"/>
    <x v="1"/>
  </r>
  <r>
    <n v="63"/>
    <n v="12979"/>
    <x v="1"/>
    <d v="2023-09-25T00:00:00"/>
    <x v="1"/>
    <n v="3400.15"/>
    <d v="2023-09-07T00:00:00"/>
    <x v="5"/>
    <s v="Karen"/>
    <x v="1"/>
  </r>
  <r>
    <n v="63"/>
    <n v="65591"/>
    <x v="3"/>
    <d v="2023-09-18T00:00:00"/>
    <x v="0"/>
    <n v="1312.81"/>
    <d v="2023-09-07T00:00:00"/>
    <x v="5"/>
    <s v="Karen"/>
    <x v="1"/>
  </r>
  <r>
    <n v="63"/>
    <n v="30332"/>
    <x v="1"/>
    <d v="2023-09-12T00:00:00"/>
    <x v="0"/>
    <n v="4693.3100000000004"/>
    <d v="2023-09-07T00:00:00"/>
    <x v="5"/>
    <s v="Karen"/>
    <x v="1"/>
  </r>
  <r>
    <n v="63"/>
    <n v="24790"/>
    <x v="0"/>
    <d v="2023-09-24T00:00:00"/>
    <x v="1"/>
    <n v="3113.12"/>
    <d v="2023-09-07T00:00:00"/>
    <x v="5"/>
    <s v="Karen"/>
    <x v="1"/>
  </r>
  <r>
    <n v="63"/>
    <n v="37011"/>
    <x v="0"/>
    <d v="2023-10-08T00:00:00"/>
    <x v="0"/>
    <n v="3010.33"/>
    <d v="2023-09-07T00:00:00"/>
    <x v="5"/>
    <s v="Karen"/>
    <x v="1"/>
  </r>
  <r>
    <n v="64"/>
    <n v="15798"/>
    <x v="3"/>
    <d v="2023-11-24T00:00:00"/>
    <x v="1"/>
    <n v="1248.26"/>
    <d v="2023-09-05T00:00:00"/>
    <x v="5"/>
    <s v="Bob"/>
    <x v="0"/>
  </r>
  <r>
    <n v="64"/>
    <n v="17398"/>
    <x v="2"/>
    <d v="2023-11-07T00:00:00"/>
    <x v="1"/>
    <n v="1247.3900000000001"/>
    <d v="2023-09-05T00:00:00"/>
    <x v="5"/>
    <s v="Bob"/>
    <x v="0"/>
  </r>
  <r>
    <n v="64"/>
    <n v="85690"/>
    <x v="1"/>
    <d v="2023-09-11T00:00:00"/>
    <x v="0"/>
    <n v="1578.65"/>
    <d v="2023-09-05T00:00:00"/>
    <x v="5"/>
    <s v="Bob"/>
    <x v="0"/>
  </r>
  <r>
    <n v="64"/>
    <n v="96535"/>
    <x v="2"/>
    <d v="2023-09-05T00:00:00"/>
    <x v="1"/>
    <n v="1572.45"/>
    <d v="2023-09-05T00:00:00"/>
    <x v="5"/>
    <s v="Bob"/>
    <x v="0"/>
  </r>
  <r>
    <n v="64"/>
    <n v="82970"/>
    <x v="2"/>
    <d v="2023-09-02T00:00:00"/>
    <x v="1"/>
    <n v="2823.67"/>
    <d v="2023-09-05T00:00:00"/>
    <x v="5"/>
    <s v="Bob"/>
    <x v="0"/>
  </r>
  <r>
    <n v="64"/>
    <n v="55143"/>
    <x v="3"/>
    <d v="2023-09-02T00:00:00"/>
    <x v="1"/>
    <n v="3511.91"/>
    <d v="2023-09-05T00:00:00"/>
    <x v="5"/>
    <s v="Bob"/>
    <x v="0"/>
  </r>
  <r>
    <n v="64"/>
    <n v="29558"/>
    <x v="1"/>
    <d v="2023-09-14T00:00:00"/>
    <x v="1"/>
    <n v="1001.01"/>
    <d v="2023-09-05T00:00:00"/>
    <x v="5"/>
    <s v="Bob"/>
    <x v="0"/>
  </r>
  <r>
    <n v="65"/>
    <n v="28920"/>
    <x v="3"/>
    <d v="2023-09-28T00:00:00"/>
    <x v="0"/>
    <n v="2855.69"/>
    <d v="2023-09-08T00:00:00"/>
    <x v="6"/>
    <s v="Bob"/>
    <x v="0"/>
  </r>
  <r>
    <n v="65"/>
    <n v="83044"/>
    <x v="2"/>
    <d v="2023-09-14T00:00:00"/>
    <x v="1"/>
    <n v="1290.01"/>
    <d v="2023-09-08T00:00:00"/>
    <x v="6"/>
    <s v="Bob"/>
    <x v="0"/>
  </r>
  <r>
    <n v="65"/>
    <n v="53288"/>
    <x v="0"/>
    <d v="2023-09-07T00:00:00"/>
    <x v="1"/>
    <n v="4250.95"/>
    <d v="2023-09-08T00:00:00"/>
    <x v="6"/>
    <s v="Bob"/>
    <x v="0"/>
  </r>
  <r>
    <n v="65"/>
    <n v="34966"/>
    <x v="0"/>
    <d v="2023-11-18T00:00:00"/>
    <x v="1"/>
    <n v="1948.12"/>
    <d v="2023-09-08T00:00:00"/>
    <x v="6"/>
    <s v="Bob"/>
    <x v="0"/>
  </r>
  <r>
    <n v="66"/>
    <n v="87015"/>
    <x v="2"/>
    <d v="2023-09-26T00:00:00"/>
    <x v="1"/>
    <n v="1123.56"/>
    <d v="2023-09-06T00:00:00"/>
    <x v="0"/>
    <s v="Steve"/>
    <x v="0"/>
  </r>
  <r>
    <n v="66"/>
    <n v="49739"/>
    <x v="0"/>
    <d v="2023-09-11T00:00:00"/>
    <x v="0"/>
    <n v="4692.08"/>
    <d v="2023-09-06T00:00:00"/>
    <x v="0"/>
    <s v="Steve"/>
    <x v="0"/>
  </r>
  <r>
    <n v="66"/>
    <n v="72773"/>
    <x v="2"/>
    <d v="2023-11-24T00:00:00"/>
    <x v="0"/>
    <n v="2043.5"/>
    <d v="2023-09-06T00:00:00"/>
    <x v="0"/>
    <s v="Steve"/>
    <x v="0"/>
  </r>
  <r>
    <n v="67"/>
    <n v="71112"/>
    <x v="1"/>
    <d v="2023-10-13T00:00:00"/>
    <x v="1"/>
    <n v="1381.65"/>
    <d v="2023-09-03T00:00:00"/>
    <x v="0"/>
    <s v="Paul"/>
    <x v="0"/>
  </r>
  <r>
    <n v="67"/>
    <n v="75179"/>
    <x v="3"/>
    <d v="2023-10-17T00:00:00"/>
    <x v="0"/>
    <n v="4033.8"/>
    <d v="2023-09-03T00:00:00"/>
    <x v="0"/>
    <s v="Paul"/>
    <x v="0"/>
  </r>
  <r>
    <n v="67"/>
    <n v="71537"/>
    <x v="1"/>
    <d v="2023-10-24T00:00:00"/>
    <x v="0"/>
    <n v="1916.45"/>
    <d v="2023-09-03T00:00:00"/>
    <x v="0"/>
    <s v="Paul"/>
    <x v="0"/>
  </r>
  <r>
    <n v="68"/>
    <n v="44180"/>
    <x v="3"/>
    <d v="2023-11-01T00:00:00"/>
    <x v="1"/>
    <n v="846.82"/>
    <d v="2023-09-06T00:00:00"/>
    <x v="6"/>
    <s v="Quinn"/>
    <x v="0"/>
  </r>
  <r>
    <n v="68"/>
    <n v="40149"/>
    <x v="3"/>
    <d v="2023-11-11T00:00:00"/>
    <x v="0"/>
    <n v="2546.58"/>
    <d v="2023-09-06T00:00:00"/>
    <x v="6"/>
    <s v="Quinn"/>
    <x v="0"/>
  </r>
  <r>
    <n v="68"/>
    <n v="74044"/>
    <x v="3"/>
    <d v="2023-09-09T00:00:00"/>
    <x v="1"/>
    <n v="924.34"/>
    <d v="2023-09-06T00:00:00"/>
    <x v="6"/>
    <s v="Quinn"/>
    <x v="0"/>
  </r>
  <r>
    <n v="68"/>
    <n v="56160"/>
    <x v="2"/>
    <d v="2023-09-26T00:00:00"/>
    <x v="0"/>
    <n v="3629.54"/>
    <d v="2023-09-06T00:00:00"/>
    <x v="6"/>
    <s v="Quinn"/>
    <x v="0"/>
  </r>
  <r>
    <n v="68"/>
    <n v="34123"/>
    <x v="0"/>
    <d v="2023-09-16T00:00:00"/>
    <x v="0"/>
    <n v="4211.4399999999996"/>
    <d v="2023-09-06T00:00:00"/>
    <x v="6"/>
    <s v="Quinn"/>
    <x v="0"/>
  </r>
  <r>
    <n v="69"/>
    <n v="10836"/>
    <x v="3"/>
    <d v="2023-11-25T00:00:00"/>
    <x v="0"/>
    <n v="4228.47"/>
    <d v="2023-09-06T00:00:00"/>
    <x v="3"/>
    <s v="Quinn"/>
    <x v="0"/>
  </r>
  <r>
    <n v="70"/>
    <n v="38668"/>
    <x v="3"/>
    <d v="2023-11-01T00:00:00"/>
    <x v="1"/>
    <n v="396.21"/>
    <d v="2023-09-04T00:00:00"/>
    <x v="7"/>
    <s v="Fiona"/>
    <x v="0"/>
  </r>
  <r>
    <n v="70"/>
    <n v="97392"/>
    <x v="3"/>
    <d v="2023-11-21T00:00:00"/>
    <x v="1"/>
    <n v="177.09"/>
    <d v="2023-09-04T00:00:00"/>
    <x v="7"/>
    <s v="Fiona"/>
    <x v="0"/>
  </r>
  <r>
    <n v="71"/>
    <n v="46010"/>
    <x v="1"/>
    <d v="2023-10-17T00:00:00"/>
    <x v="0"/>
    <n v="2560.86"/>
    <d v="2023-09-05T00:00:00"/>
    <x v="0"/>
    <s v="Bob"/>
    <x v="0"/>
  </r>
  <r>
    <n v="71"/>
    <n v="33496"/>
    <x v="0"/>
    <d v="2023-09-26T00:00:00"/>
    <x v="0"/>
    <n v="2669.49"/>
    <d v="2023-09-05T00:00:00"/>
    <x v="0"/>
    <s v="Bob"/>
    <x v="0"/>
  </r>
  <r>
    <n v="71"/>
    <n v="35156"/>
    <x v="1"/>
    <d v="2023-09-08T00:00:00"/>
    <x v="1"/>
    <n v="1409.89"/>
    <d v="2023-09-05T00:00:00"/>
    <x v="0"/>
    <s v="Bob"/>
    <x v="0"/>
  </r>
  <r>
    <n v="71"/>
    <n v="20357"/>
    <x v="1"/>
    <d v="2023-09-13T00:00:00"/>
    <x v="1"/>
    <n v="2349.09"/>
    <d v="2023-09-05T00:00:00"/>
    <x v="0"/>
    <s v="Bob"/>
    <x v="0"/>
  </r>
  <r>
    <n v="71"/>
    <n v="39603"/>
    <x v="1"/>
    <d v="2023-09-08T00:00:00"/>
    <x v="0"/>
    <n v="3303.31"/>
    <d v="2023-09-05T00:00:00"/>
    <x v="0"/>
    <s v="Bob"/>
    <x v="0"/>
  </r>
  <r>
    <n v="72"/>
    <n v="82443"/>
    <x v="3"/>
    <d v="2023-09-13T00:00:00"/>
    <x v="0"/>
    <n v="3220.07"/>
    <d v="2023-09-02T00:00:00"/>
    <x v="0"/>
    <s v="Quinn"/>
    <x v="1"/>
  </r>
  <r>
    <n v="72"/>
    <n v="32463"/>
    <x v="0"/>
    <d v="2023-09-23T00:00:00"/>
    <x v="1"/>
    <n v="4242.12"/>
    <d v="2023-09-02T00:00:00"/>
    <x v="0"/>
    <s v="Quinn"/>
    <x v="1"/>
  </r>
  <r>
    <n v="72"/>
    <n v="53420"/>
    <x v="0"/>
    <d v="2023-09-21T00:00:00"/>
    <x v="0"/>
    <n v="1225.8599999999999"/>
    <d v="2023-09-02T00:00:00"/>
    <x v="0"/>
    <s v="Quinn"/>
    <x v="1"/>
  </r>
  <r>
    <n v="72"/>
    <n v="84289"/>
    <x v="3"/>
    <d v="2023-09-28T00:00:00"/>
    <x v="1"/>
    <n v="328.15"/>
    <d v="2023-09-02T00:00:00"/>
    <x v="0"/>
    <s v="Quinn"/>
    <x v="1"/>
  </r>
  <r>
    <n v="72"/>
    <n v="46749"/>
    <x v="0"/>
    <d v="2023-11-22T00:00:00"/>
    <x v="0"/>
    <n v="4650.96"/>
    <d v="2023-09-02T00:00:00"/>
    <x v="0"/>
    <s v="Quinn"/>
    <x v="1"/>
  </r>
  <r>
    <n v="72"/>
    <n v="37152"/>
    <x v="2"/>
    <d v="2023-10-01T00:00:00"/>
    <x v="1"/>
    <n v="4651.49"/>
    <d v="2023-09-02T00:00:00"/>
    <x v="0"/>
    <s v="Quinn"/>
    <x v="1"/>
  </r>
  <r>
    <n v="72"/>
    <n v="31292"/>
    <x v="2"/>
    <d v="2023-10-10T00:00:00"/>
    <x v="1"/>
    <n v="3417.47"/>
    <d v="2023-09-02T00:00:00"/>
    <x v="0"/>
    <s v="Quinn"/>
    <x v="1"/>
  </r>
  <r>
    <n v="72"/>
    <n v="53480"/>
    <x v="3"/>
    <d v="2023-10-18T00:00:00"/>
    <x v="0"/>
    <n v="3973.44"/>
    <d v="2023-09-02T00:00:00"/>
    <x v="0"/>
    <s v="Quinn"/>
    <x v="1"/>
  </r>
  <r>
    <n v="73"/>
    <n v="67290"/>
    <x v="2"/>
    <d v="2023-09-04T00:00:00"/>
    <x v="0"/>
    <n v="1768.9"/>
    <d v="2023-09-10T00:00:00"/>
    <x v="7"/>
    <s v="Charlie"/>
    <x v="0"/>
  </r>
  <r>
    <n v="73"/>
    <n v="61996"/>
    <x v="1"/>
    <d v="2023-10-20T00:00:00"/>
    <x v="0"/>
    <n v="3207.2"/>
    <d v="2023-09-10T00:00:00"/>
    <x v="7"/>
    <s v="Charlie"/>
    <x v="0"/>
  </r>
  <r>
    <n v="73"/>
    <n v="69054"/>
    <x v="3"/>
    <d v="2023-10-26T00:00:00"/>
    <x v="0"/>
    <n v="1843.47"/>
    <d v="2023-09-10T00:00:00"/>
    <x v="7"/>
    <s v="Charlie"/>
    <x v="0"/>
  </r>
  <r>
    <n v="73"/>
    <n v="66603"/>
    <x v="2"/>
    <d v="2023-10-13T00:00:00"/>
    <x v="1"/>
    <n v="519.9"/>
    <d v="2023-09-10T00:00:00"/>
    <x v="7"/>
    <s v="Charlie"/>
    <x v="0"/>
  </r>
  <r>
    <n v="73"/>
    <n v="48715"/>
    <x v="2"/>
    <d v="2023-10-20T00:00:00"/>
    <x v="0"/>
    <n v="501.99"/>
    <d v="2023-09-10T00:00:00"/>
    <x v="7"/>
    <s v="Charlie"/>
    <x v="0"/>
  </r>
  <r>
    <n v="73"/>
    <n v="59807"/>
    <x v="2"/>
    <d v="2023-10-05T00:00:00"/>
    <x v="1"/>
    <n v="1651.72"/>
    <d v="2023-09-10T00:00:00"/>
    <x v="7"/>
    <s v="Charlie"/>
    <x v="0"/>
  </r>
  <r>
    <n v="74"/>
    <n v="57175"/>
    <x v="1"/>
    <d v="2023-09-15T00:00:00"/>
    <x v="0"/>
    <n v="749.28"/>
    <d v="2023-09-03T00:00:00"/>
    <x v="6"/>
    <s v="Fiona"/>
    <x v="0"/>
  </r>
  <r>
    <n v="74"/>
    <n v="66489"/>
    <x v="3"/>
    <d v="2023-09-06T00:00:00"/>
    <x v="1"/>
    <n v="606.14"/>
    <d v="2023-09-03T00:00:00"/>
    <x v="6"/>
    <s v="Fiona"/>
    <x v="0"/>
  </r>
  <r>
    <n v="74"/>
    <n v="56388"/>
    <x v="0"/>
    <d v="2023-09-03T00:00:00"/>
    <x v="1"/>
    <n v="4332.22"/>
    <d v="2023-09-03T00:00:00"/>
    <x v="6"/>
    <s v="Fiona"/>
    <x v="0"/>
  </r>
  <r>
    <n v="75"/>
    <n v="21101"/>
    <x v="2"/>
    <d v="2023-10-25T00:00:00"/>
    <x v="0"/>
    <n v="3458.05"/>
    <d v="2023-09-09T00:00:00"/>
    <x v="7"/>
    <s v="Charlie"/>
    <x v="0"/>
  </r>
  <r>
    <n v="75"/>
    <n v="28198"/>
    <x v="1"/>
    <d v="2023-10-06T00:00:00"/>
    <x v="1"/>
    <n v="1415.19"/>
    <d v="2023-09-09T00:00:00"/>
    <x v="7"/>
    <s v="Charlie"/>
    <x v="0"/>
  </r>
  <r>
    <n v="75"/>
    <n v="18292"/>
    <x v="2"/>
    <d v="2023-10-05T00:00:00"/>
    <x v="1"/>
    <n v="1452.21"/>
    <d v="2023-09-09T00:00:00"/>
    <x v="7"/>
    <s v="Charlie"/>
    <x v="0"/>
  </r>
  <r>
    <n v="75"/>
    <n v="73469"/>
    <x v="0"/>
    <d v="2023-10-10T00:00:00"/>
    <x v="1"/>
    <n v="1333.33"/>
    <d v="2023-09-09T00:00:00"/>
    <x v="7"/>
    <s v="Charlie"/>
    <x v="0"/>
  </r>
  <r>
    <n v="76"/>
    <n v="90828"/>
    <x v="2"/>
    <d v="2023-11-20T00:00:00"/>
    <x v="1"/>
    <n v="624.16"/>
    <d v="2023-09-04T00:00:00"/>
    <x v="0"/>
    <s v="Tina"/>
    <x v="0"/>
  </r>
  <r>
    <n v="76"/>
    <n v="10887"/>
    <x v="3"/>
    <d v="2023-11-10T00:00:00"/>
    <x v="1"/>
    <n v="4223.91"/>
    <d v="2023-09-04T00:00:00"/>
    <x v="0"/>
    <s v="Tina"/>
    <x v="0"/>
  </r>
  <r>
    <n v="76"/>
    <n v="53193"/>
    <x v="3"/>
    <d v="2023-11-13T00:00:00"/>
    <x v="1"/>
    <n v="2210.02"/>
    <d v="2023-09-04T00:00:00"/>
    <x v="0"/>
    <s v="Tina"/>
    <x v="0"/>
  </r>
  <r>
    <n v="76"/>
    <n v="95332"/>
    <x v="2"/>
    <d v="2023-11-27T00:00:00"/>
    <x v="1"/>
    <n v="1671.26"/>
    <d v="2023-09-04T00:00:00"/>
    <x v="0"/>
    <s v="Tina"/>
    <x v="0"/>
  </r>
  <r>
    <n v="77"/>
    <n v="51830"/>
    <x v="1"/>
    <d v="2023-09-13T00:00:00"/>
    <x v="1"/>
    <n v="4842.04"/>
    <d v="2023-09-03T00:00:00"/>
    <x v="6"/>
    <s v="Charlie"/>
    <x v="1"/>
  </r>
  <r>
    <n v="77"/>
    <n v="41775"/>
    <x v="1"/>
    <d v="2023-09-26T00:00:00"/>
    <x v="1"/>
    <n v="1473.47"/>
    <d v="2023-09-03T00:00:00"/>
    <x v="6"/>
    <s v="Charlie"/>
    <x v="1"/>
  </r>
  <r>
    <n v="77"/>
    <n v="24927"/>
    <x v="2"/>
    <d v="2023-10-12T00:00:00"/>
    <x v="0"/>
    <n v="3440.39"/>
    <d v="2023-09-03T00:00:00"/>
    <x v="6"/>
    <s v="Charlie"/>
    <x v="1"/>
  </r>
  <r>
    <n v="77"/>
    <n v="13527"/>
    <x v="3"/>
    <d v="2023-10-18T00:00:00"/>
    <x v="0"/>
    <n v="2248.4299999999998"/>
    <d v="2023-09-03T00:00:00"/>
    <x v="6"/>
    <s v="Charlie"/>
    <x v="1"/>
  </r>
  <r>
    <n v="77"/>
    <n v="19064"/>
    <x v="3"/>
    <d v="2023-10-10T00:00:00"/>
    <x v="1"/>
    <n v="781.98"/>
    <d v="2023-09-03T00:00:00"/>
    <x v="6"/>
    <s v="Charlie"/>
    <x v="1"/>
  </r>
  <r>
    <n v="77"/>
    <n v="41722"/>
    <x v="1"/>
    <d v="2023-10-10T00:00:00"/>
    <x v="0"/>
    <n v="3604.66"/>
    <d v="2023-09-03T00:00:00"/>
    <x v="6"/>
    <s v="Charlie"/>
    <x v="1"/>
  </r>
  <r>
    <n v="77"/>
    <n v="68860"/>
    <x v="3"/>
    <d v="2023-11-03T00:00:00"/>
    <x v="1"/>
    <n v="2718.4"/>
    <d v="2023-09-03T00:00:00"/>
    <x v="6"/>
    <s v="Charlie"/>
    <x v="1"/>
  </r>
  <r>
    <n v="77"/>
    <n v="64827"/>
    <x v="0"/>
    <d v="2023-11-28T00:00:00"/>
    <x v="1"/>
    <n v="3538.01"/>
    <d v="2023-09-03T00:00:00"/>
    <x v="6"/>
    <s v="Charlie"/>
    <x v="1"/>
  </r>
  <r>
    <n v="77"/>
    <n v="80373"/>
    <x v="0"/>
    <d v="2023-11-26T00:00:00"/>
    <x v="0"/>
    <n v="3867.87"/>
    <d v="2023-09-03T00:00:00"/>
    <x v="6"/>
    <s v="Charlie"/>
    <x v="1"/>
  </r>
  <r>
    <n v="77"/>
    <n v="97122"/>
    <x v="1"/>
    <d v="2023-11-22T00:00:00"/>
    <x v="0"/>
    <n v="3270.3"/>
    <d v="2023-09-03T00:00:00"/>
    <x v="6"/>
    <s v="Charlie"/>
    <x v="1"/>
  </r>
  <r>
    <n v="78"/>
    <n v="53463"/>
    <x v="3"/>
    <d v="2023-11-25T00:00:00"/>
    <x v="0"/>
    <n v="151.68"/>
    <d v="2023-09-08T00:00:00"/>
    <x v="7"/>
    <s v="Victor"/>
    <x v="0"/>
  </r>
  <r>
    <n v="78"/>
    <n v="39098"/>
    <x v="2"/>
    <d v="2023-11-09T00:00:00"/>
    <x v="1"/>
    <n v="1933.19"/>
    <d v="2023-09-08T00:00:00"/>
    <x v="7"/>
    <s v="Victor"/>
    <x v="0"/>
  </r>
  <r>
    <n v="78"/>
    <n v="99070"/>
    <x v="2"/>
    <d v="2023-11-15T00:00:00"/>
    <x v="1"/>
    <n v="4988.74"/>
    <d v="2023-09-08T00:00:00"/>
    <x v="7"/>
    <s v="Victor"/>
    <x v="0"/>
  </r>
  <r>
    <n v="78"/>
    <n v="23703"/>
    <x v="1"/>
    <d v="2023-11-16T00:00:00"/>
    <x v="1"/>
    <n v="4610.68"/>
    <d v="2023-09-08T00:00:00"/>
    <x v="7"/>
    <s v="Victor"/>
    <x v="0"/>
  </r>
  <r>
    <n v="79"/>
    <n v="50880"/>
    <x v="1"/>
    <d v="2023-11-12T00:00:00"/>
    <x v="1"/>
    <n v="3942.92"/>
    <d v="2023-09-07T00:00:00"/>
    <x v="3"/>
    <s v="Hannah"/>
    <x v="0"/>
  </r>
  <r>
    <n v="79"/>
    <n v="73298"/>
    <x v="1"/>
    <d v="2023-11-17T00:00:00"/>
    <x v="1"/>
    <n v="578.35"/>
    <d v="2023-09-07T00:00:00"/>
    <x v="3"/>
    <s v="Hannah"/>
    <x v="0"/>
  </r>
  <r>
    <n v="80"/>
    <n v="25084"/>
    <x v="0"/>
    <d v="2023-10-02T00:00:00"/>
    <x v="1"/>
    <n v="3275.05"/>
    <d v="2023-09-05T00:00:00"/>
    <x v="6"/>
    <s v="Mia"/>
    <x v="1"/>
  </r>
  <r>
    <n v="80"/>
    <n v="31542"/>
    <x v="2"/>
    <d v="2023-10-22T00:00:00"/>
    <x v="0"/>
    <n v="2804.36"/>
    <d v="2023-09-05T00:00:00"/>
    <x v="6"/>
    <s v="Mia"/>
    <x v="1"/>
  </r>
  <r>
    <n v="80"/>
    <n v="83380"/>
    <x v="3"/>
    <d v="2023-10-11T00:00:00"/>
    <x v="1"/>
    <n v="1236.0899999999999"/>
    <d v="2023-09-05T00:00:00"/>
    <x v="6"/>
    <s v="Mia"/>
    <x v="1"/>
  </r>
  <r>
    <n v="80"/>
    <n v="34176"/>
    <x v="2"/>
    <d v="2023-11-21T00:00:00"/>
    <x v="1"/>
    <n v="2038.35"/>
    <d v="2023-09-05T00:00:00"/>
    <x v="6"/>
    <s v="Mia"/>
    <x v="1"/>
  </r>
  <r>
    <n v="80"/>
    <n v="90492"/>
    <x v="2"/>
    <d v="2023-11-24T00:00:00"/>
    <x v="1"/>
    <n v="3001.8"/>
    <d v="2023-09-05T00:00:00"/>
    <x v="6"/>
    <s v="Mia"/>
    <x v="1"/>
  </r>
  <r>
    <n v="80"/>
    <n v="10583"/>
    <x v="2"/>
    <d v="2023-11-13T00:00:00"/>
    <x v="0"/>
    <n v="1463.89"/>
    <d v="2023-09-05T00:00:00"/>
    <x v="6"/>
    <s v="Mia"/>
    <x v="1"/>
  </r>
  <r>
    <n v="80"/>
    <n v="18200"/>
    <x v="0"/>
    <d v="2023-11-23T00:00:00"/>
    <x v="0"/>
    <n v="1892.39"/>
    <d v="2023-09-05T00:00:00"/>
    <x v="6"/>
    <s v="Mia"/>
    <x v="1"/>
  </r>
  <r>
    <n v="80"/>
    <n v="24936"/>
    <x v="1"/>
    <d v="2023-09-15T00:00:00"/>
    <x v="1"/>
    <n v="2685.8"/>
    <d v="2023-09-05T00:00:00"/>
    <x v="6"/>
    <s v="Mia"/>
    <x v="1"/>
  </r>
  <r>
    <n v="80"/>
    <n v="51078"/>
    <x v="3"/>
    <d v="2023-09-21T00:00:00"/>
    <x v="1"/>
    <n v="2976.32"/>
    <d v="2023-09-05T00:00:00"/>
    <x v="6"/>
    <s v="Mia"/>
    <x v="1"/>
  </r>
  <r>
    <n v="81"/>
    <n v="98288"/>
    <x v="1"/>
    <d v="2023-10-06T00:00:00"/>
    <x v="0"/>
    <n v="3393.34"/>
    <d v="2023-09-09T00:00:00"/>
    <x v="0"/>
    <s v="Diana"/>
    <x v="0"/>
  </r>
  <r>
    <n v="81"/>
    <n v="25448"/>
    <x v="2"/>
    <d v="2023-10-11T00:00:00"/>
    <x v="1"/>
    <n v="673.05"/>
    <d v="2023-09-09T00:00:00"/>
    <x v="0"/>
    <s v="Diana"/>
    <x v="0"/>
  </r>
  <r>
    <n v="81"/>
    <n v="28528"/>
    <x v="3"/>
    <d v="2023-10-12T00:00:00"/>
    <x v="1"/>
    <n v="3022.49"/>
    <d v="2023-09-09T00:00:00"/>
    <x v="0"/>
    <s v="Diana"/>
    <x v="0"/>
  </r>
  <r>
    <n v="81"/>
    <n v="60293"/>
    <x v="3"/>
    <d v="2023-10-19T00:00:00"/>
    <x v="0"/>
    <n v="2484.6799999999998"/>
    <d v="2023-09-09T00:00:00"/>
    <x v="0"/>
    <s v="Diana"/>
    <x v="0"/>
  </r>
  <r>
    <n v="81"/>
    <n v="94575"/>
    <x v="2"/>
    <d v="2023-10-18T00:00:00"/>
    <x v="0"/>
    <n v="2499.25"/>
    <d v="2023-09-09T00:00:00"/>
    <x v="0"/>
    <s v="Diana"/>
    <x v="0"/>
  </r>
  <r>
    <n v="82"/>
    <n v="17026"/>
    <x v="1"/>
    <d v="2023-10-20T00:00:00"/>
    <x v="0"/>
    <n v="2474.58"/>
    <d v="2023-09-04T00:00:00"/>
    <x v="1"/>
    <s v="Steve"/>
    <x v="0"/>
  </r>
  <r>
    <n v="82"/>
    <n v="60324"/>
    <x v="3"/>
    <d v="2023-10-07T00:00:00"/>
    <x v="1"/>
    <n v="3455.01"/>
    <d v="2023-09-04T00:00:00"/>
    <x v="1"/>
    <s v="Steve"/>
    <x v="0"/>
  </r>
  <r>
    <n v="82"/>
    <n v="68176"/>
    <x v="3"/>
    <d v="2023-10-14T00:00:00"/>
    <x v="0"/>
    <n v="505.09"/>
    <d v="2023-09-04T00:00:00"/>
    <x v="1"/>
    <s v="Steve"/>
    <x v="0"/>
  </r>
  <r>
    <n v="82"/>
    <n v="38905"/>
    <x v="1"/>
    <d v="2023-10-01T00:00:00"/>
    <x v="0"/>
    <n v="1446.78"/>
    <d v="2023-09-04T00:00:00"/>
    <x v="1"/>
    <s v="Steve"/>
    <x v="0"/>
  </r>
  <r>
    <n v="83"/>
    <n v="74921"/>
    <x v="0"/>
    <d v="2023-09-24T00:00:00"/>
    <x v="0"/>
    <n v="1412.66"/>
    <d v="2023-09-06T00:00:00"/>
    <x v="5"/>
    <s v="Hannah"/>
    <x v="0"/>
  </r>
  <r>
    <n v="83"/>
    <n v="58085"/>
    <x v="0"/>
    <d v="2023-09-18T00:00:00"/>
    <x v="1"/>
    <n v="2777.13"/>
    <d v="2023-09-06T00:00:00"/>
    <x v="5"/>
    <s v="Hannah"/>
    <x v="0"/>
  </r>
  <r>
    <n v="83"/>
    <n v="23423"/>
    <x v="2"/>
    <d v="2023-09-14T00:00:00"/>
    <x v="1"/>
    <n v="4386.57"/>
    <d v="2023-09-06T00:00:00"/>
    <x v="5"/>
    <s v="Hannah"/>
    <x v="0"/>
  </r>
  <r>
    <n v="83"/>
    <n v="68947"/>
    <x v="1"/>
    <d v="2023-09-02T00:00:00"/>
    <x v="1"/>
    <n v="4324.78"/>
    <d v="2023-09-06T00:00:00"/>
    <x v="5"/>
    <s v="Hannah"/>
    <x v="0"/>
  </r>
  <r>
    <n v="83"/>
    <n v="67549"/>
    <x v="0"/>
    <d v="2023-09-03T00:00:00"/>
    <x v="0"/>
    <n v="1128.4000000000001"/>
    <d v="2023-09-06T00:00:00"/>
    <x v="5"/>
    <s v="Hannah"/>
    <x v="0"/>
  </r>
  <r>
    <n v="83"/>
    <n v="55957"/>
    <x v="3"/>
    <d v="2023-10-23T00:00:00"/>
    <x v="0"/>
    <n v="3119.14"/>
    <d v="2023-09-06T00:00:00"/>
    <x v="5"/>
    <s v="Hannah"/>
    <x v="0"/>
  </r>
  <r>
    <n v="83"/>
    <n v="37082"/>
    <x v="2"/>
    <d v="2023-10-26T00:00:00"/>
    <x v="0"/>
    <n v="2893.36"/>
    <d v="2023-09-06T00:00:00"/>
    <x v="5"/>
    <s v="Hannah"/>
    <x v="0"/>
  </r>
  <r>
    <n v="83"/>
    <n v="46842"/>
    <x v="2"/>
    <d v="2023-10-18T00:00:00"/>
    <x v="1"/>
    <n v="4897.1000000000004"/>
    <d v="2023-09-06T00:00:00"/>
    <x v="5"/>
    <s v="Hannah"/>
    <x v="0"/>
  </r>
  <r>
    <n v="83"/>
    <n v="47923"/>
    <x v="1"/>
    <d v="2023-10-10T00:00:00"/>
    <x v="0"/>
    <n v="764.39"/>
    <d v="2023-09-06T00:00:00"/>
    <x v="5"/>
    <s v="Hannah"/>
    <x v="0"/>
  </r>
  <r>
    <n v="83"/>
    <n v="63948"/>
    <x v="0"/>
    <d v="2023-10-25T00:00:00"/>
    <x v="1"/>
    <n v="4348.53"/>
    <d v="2023-09-06T00:00:00"/>
    <x v="5"/>
    <s v="Hannah"/>
    <x v="0"/>
  </r>
  <r>
    <n v="84"/>
    <n v="52217"/>
    <x v="2"/>
    <d v="2023-09-05T00:00:00"/>
    <x v="1"/>
    <n v="2498.35"/>
    <d v="2023-09-01T00:00:00"/>
    <x v="0"/>
    <s v="Steve"/>
    <x v="0"/>
  </r>
  <r>
    <n v="84"/>
    <n v="92890"/>
    <x v="1"/>
    <d v="2023-09-19T00:00:00"/>
    <x v="1"/>
    <n v="1938.34"/>
    <d v="2023-09-01T00:00:00"/>
    <x v="0"/>
    <s v="Steve"/>
    <x v="0"/>
  </r>
  <r>
    <n v="85"/>
    <n v="46467"/>
    <x v="1"/>
    <d v="2023-09-17T00:00:00"/>
    <x v="1"/>
    <n v="4756.24"/>
    <d v="2023-09-04T00:00:00"/>
    <x v="4"/>
    <s v="Tina"/>
    <x v="0"/>
  </r>
  <r>
    <n v="85"/>
    <n v="86278"/>
    <x v="0"/>
    <d v="2023-09-11T00:00:00"/>
    <x v="0"/>
    <n v="3681.57"/>
    <d v="2023-09-04T00:00:00"/>
    <x v="4"/>
    <s v="Tina"/>
    <x v="0"/>
  </r>
  <r>
    <n v="85"/>
    <n v="93209"/>
    <x v="1"/>
    <d v="2023-09-15T00:00:00"/>
    <x v="0"/>
    <n v="3998.82"/>
    <d v="2023-09-04T00:00:00"/>
    <x v="4"/>
    <s v="Tina"/>
    <x v="0"/>
  </r>
  <r>
    <n v="85"/>
    <n v="38551"/>
    <x v="3"/>
    <d v="2023-09-13T00:00:00"/>
    <x v="0"/>
    <n v="2524.1"/>
    <d v="2023-09-04T00:00:00"/>
    <x v="4"/>
    <s v="Tina"/>
    <x v="0"/>
  </r>
  <r>
    <n v="86"/>
    <n v="85750"/>
    <x v="2"/>
    <d v="2023-10-18T00:00:00"/>
    <x v="1"/>
    <n v="3962.69"/>
    <d v="2023-09-01T00:00:00"/>
    <x v="5"/>
    <s v="Bob"/>
    <x v="0"/>
  </r>
  <r>
    <n v="86"/>
    <n v="16345"/>
    <x v="0"/>
    <d v="2023-10-22T00:00:00"/>
    <x v="0"/>
    <n v="3168.28"/>
    <d v="2023-09-01T00:00:00"/>
    <x v="5"/>
    <s v="Bob"/>
    <x v="0"/>
  </r>
  <r>
    <n v="86"/>
    <n v="70238"/>
    <x v="0"/>
    <d v="2023-10-27T00:00:00"/>
    <x v="0"/>
    <n v="4654.22"/>
    <d v="2023-09-01T00:00:00"/>
    <x v="5"/>
    <s v="Bob"/>
    <x v="0"/>
  </r>
  <r>
    <n v="87"/>
    <n v="36518"/>
    <x v="2"/>
    <d v="2023-10-14T00:00:00"/>
    <x v="1"/>
    <n v="878.99"/>
    <d v="2023-09-06T00:00:00"/>
    <x v="0"/>
    <s v="Tina"/>
    <x v="0"/>
  </r>
  <r>
    <n v="88"/>
    <n v="58738"/>
    <x v="2"/>
    <d v="2023-10-03T00:00:00"/>
    <x v="0"/>
    <n v="2042.07"/>
    <d v="2023-09-07T00:00:00"/>
    <x v="5"/>
    <s v="Charlie"/>
    <x v="1"/>
  </r>
  <r>
    <n v="88"/>
    <n v="40689"/>
    <x v="3"/>
    <d v="2023-10-10T00:00:00"/>
    <x v="0"/>
    <n v="3548.12"/>
    <d v="2023-09-07T00:00:00"/>
    <x v="5"/>
    <s v="Charlie"/>
    <x v="1"/>
  </r>
  <r>
    <n v="88"/>
    <n v="37973"/>
    <x v="3"/>
    <d v="2023-10-01T00:00:00"/>
    <x v="0"/>
    <n v="750.23"/>
    <d v="2023-09-07T00:00:00"/>
    <x v="5"/>
    <s v="Charlie"/>
    <x v="1"/>
  </r>
  <r>
    <n v="88"/>
    <n v="99126"/>
    <x v="3"/>
    <d v="2023-09-17T00:00:00"/>
    <x v="0"/>
    <n v="139.51"/>
    <d v="2023-09-07T00:00:00"/>
    <x v="5"/>
    <s v="Charlie"/>
    <x v="1"/>
  </r>
  <r>
    <n v="88"/>
    <n v="25806"/>
    <x v="3"/>
    <d v="2023-09-11T00:00:00"/>
    <x v="0"/>
    <n v="2440.73"/>
    <d v="2023-09-07T00:00:00"/>
    <x v="5"/>
    <s v="Charlie"/>
    <x v="1"/>
  </r>
  <r>
    <n v="88"/>
    <n v="21708"/>
    <x v="0"/>
    <d v="2023-11-13T00:00:00"/>
    <x v="0"/>
    <n v="1635.42"/>
    <d v="2023-09-07T00:00:00"/>
    <x v="5"/>
    <s v="Charlie"/>
    <x v="1"/>
  </r>
  <r>
    <n v="88"/>
    <n v="27973"/>
    <x v="3"/>
    <d v="2023-11-10T00:00:00"/>
    <x v="0"/>
    <n v="3243.72"/>
    <d v="2023-09-07T00:00:00"/>
    <x v="5"/>
    <s v="Charlie"/>
    <x v="1"/>
  </r>
  <r>
    <n v="89"/>
    <n v="31511"/>
    <x v="3"/>
    <d v="2023-09-21T00:00:00"/>
    <x v="1"/>
    <n v="3639.92"/>
    <d v="2023-09-05T00:00:00"/>
    <x v="2"/>
    <s v="Nathan"/>
    <x v="0"/>
  </r>
  <r>
    <n v="89"/>
    <n v="29840"/>
    <x v="3"/>
    <d v="2023-09-21T00:00:00"/>
    <x v="1"/>
    <n v="4313.82"/>
    <d v="2023-09-05T00:00:00"/>
    <x v="2"/>
    <s v="Nathan"/>
    <x v="0"/>
  </r>
  <r>
    <n v="89"/>
    <n v="23168"/>
    <x v="2"/>
    <d v="2023-09-03T00:00:00"/>
    <x v="0"/>
    <n v="2988.91"/>
    <d v="2023-09-05T00:00:00"/>
    <x v="2"/>
    <s v="Nathan"/>
    <x v="0"/>
  </r>
  <r>
    <n v="89"/>
    <n v="56076"/>
    <x v="3"/>
    <d v="2023-09-13T00:00:00"/>
    <x v="1"/>
    <n v="3976.28"/>
    <d v="2023-09-05T00:00:00"/>
    <x v="2"/>
    <s v="Nathan"/>
    <x v="0"/>
  </r>
  <r>
    <n v="89"/>
    <n v="46302"/>
    <x v="0"/>
    <d v="2023-09-08T00:00:00"/>
    <x v="0"/>
    <n v="2811.64"/>
    <d v="2023-09-05T00:00:00"/>
    <x v="2"/>
    <s v="Nathan"/>
    <x v="0"/>
  </r>
  <r>
    <n v="89"/>
    <n v="89638"/>
    <x v="1"/>
    <d v="2023-11-24T00:00:00"/>
    <x v="0"/>
    <n v="4254.67"/>
    <d v="2023-09-05T00:00:00"/>
    <x v="2"/>
    <s v="Nathan"/>
    <x v="0"/>
  </r>
  <r>
    <n v="89"/>
    <n v="49537"/>
    <x v="2"/>
    <d v="2023-11-22T00:00:00"/>
    <x v="0"/>
    <n v="3764.43"/>
    <d v="2023-09-05T00:00:00"/>
    <x v="2"/>
    <s v="Nathan"/>
    <x v="0"/>
  </r>
  <r>
    <n v="89"/>
    <n v="94694"/>
    <x v="0"/>
    <d v="2023-11-10T00:00:00"/>
    <x v="0"/>
    <n v="2524.9499999999998"/>
    <d v="2023-09-05T00:00:00"/>
    <x v="2"/>
    <s v="Nathan"/>
    <x v="0"/>
  </r>
  <r>
    <n v="89"/>
    <n v="41599"/>
    <x v="3"/>
    <d v="2023-11-04T00:00:00"/>
    <x v="0"/>
    <n v="2688.6"/>
    <d v="2023-09-05T00:00:00"/>
    <x v="2"/>
    <s v="Nathan"/>
    <x v="0"/>
  </r>
  <r>
    <n v="89"/>
    <n v="57329"/>
    <x v="1"/>
    <d v="2023-11-01T00:00:00"/>
    <x v="0"/>
    <n v="1995.51"/>
    <d v="2023-09-05T00:00:00"/>
    <x v="2"/>
    <s v="Nathan"/>
    <x v="0"/>
  </r>
  <r>
    <n v="90"/>
    <n v="19567"/>
    <x v="0"/>
    <d v="2023-10-25T00:00:00"/>
    <x v="0"/>
    <n v="167.59"/>
    <d v="2023-09-02T00:00:00"/>
    <x v="0"/>
    <s v="Victor"/>
    <x v="1"/>
  </r>
  <r>
    <n v="90"/>
    <n v="15220"/>
    <x v="0"/>
    <d v="2023-10-07T00:00:00"/>
    <x v="1"/>
    <n v="2582.39"/>
    <d v="2023-09-02T00:00:00"/>
    <x v="0"/>
    <s v="Victor"/>
    <x v="1"/>
  </r>
  <r>
    <n v="90"/>
    <n v="75673"/>
    <x v="3"/>
    <d v="2023-10-21T00:00:00"/>
    <x v="1"/>
    <n v="3538.87"/>
    <d v="2023-09-02T00:00:00"/>
    <x v="0"/>
    <s v="Victor"/>
    <x v="1"/>
  </r>
  <r>
    <n v="90"/>
    <n v="93956"/>
    <x v="2"/>
    <d v="2023-10-03T00:00:00"/>
    <x v="1"/>
    <n v="509.63"/>
    <d v="2023-09-02T00:00:00"/>
    <x v="0"/>
    <s v="Victor"/>
    <x v="1"/>
  </r>
  <r>
    <n v="90"/>
    <n v="36633"/>
    <x v="2"/>
    <d v="2023-11-17T00:00:00"/>
    <x v="1"/>
    <n v="2014.58"/>
    <d v="2023-09-02T00:00:00"/>
    <x v="0"/>
    <s v="Victor"/>
    <x v="1"/>
  </r>
  <r>
    <n v="90"/>
    <n v="67342"/>
    <x v="2"/>
    <d v="2023-09-10T00:00:00"/>
    <x v="0"/>
    <n v="1297.95"/>
    <d v="2023-09-02T00:00:00"/>
    <x v="0"/>
    <s v="Victor"/>
    <x v="1"/>
  </r>
  <r>
    <n v="91"/>
    <n v="96252"/>
    <x v="2"/>
    <d v="2023-09-22T00:00:00"/>
    <x v="0"/>
    <n v="162.06"/>
    <d v="2023-09-04T00:00:00"/>
    <x v="6"/>
    <s v="Steve"/>
    <x v="1"/>
  </r>
  <r>
    <n v="91"/>
    <n v="11487"/>
    <x v="2"/>
    <d v="2023-09-05T00:00:00"/>
    <x v="1"/>
    <n v="4769.78"/>
    <d v="2023-09-04T00:00:00"/>
    <x v="6"/>
    <s v="Steve"/>
    <x v="1"/>
  </r>
  <r>
    <n v="91"/>
    <n v="77793"/>
    <x v="1"/>
    <d v="2023-09-17T00:00:00"/>
    <x v="0"/>
    <n v="1922.16"/>
    <d v="2023-09-04T00:00:00"/>
    <x v="6"/>
    <s v="Steve"/>
    <x v="1"/>
  </r>
  <r>
    <n v="91"/>
    <n v="25473"/>
    <x v="0"/>
    <d v="2023-10-24T00:00:00"/>
    <x v="1"/>
    <n v="4054.83"/>
    <d v="2023-09-04T00:00:00"/>
    <x v="6"/>
    <s v="Steve"/>
    <x v="1"/>
  </r>
  <r>
    <n v="91"/>
    <n v="78662"/>
    <x v="0"/>
    <d v="2023-10-09T00:00:00"/>
    <x v="1"/>
    <n v="3590.38"/>
    <d v="2023-09-04T00:00:00"/>
    <x v="6"/>
    <s v="Steve"/>
    <x v="1"/>
  </r>
  <r>
    <n v="91"/>
    <n v="92251"/>
    <x v="0"/>
    <d v="2023-10-19T00:00:00"/>
    <x v="1"/>
    <n v="2330.4699999999998"/>
    <d v="2023-09-04T00:00:00"/>
    <x v="6"/>
    <s v="Steve"/>
    <x v="1"/>
  </r>
  <r>
    <n v="91"/>
    <n v="75484"/>
    <x v="2"/>
    <d v="2023-11-02T00:00:00"/>
    <x v="1"/>
    <n v="870.82"/>
    <d v="2023-09-04T00:00:00"/>
    <x v="6"/>
    <s v="Steve"/>
    <x v="1"/>
  </r>
  <r>
    <n v="91"/>
    <n v="23487"/>
    <x v="0"/>
    <d v="2023-11-25T00:00:00"/>
    <x v="0"/>
    <n v="3729.82"/>
    <d v="2023-09-04T00:00:00"/>
    <x v="6"/>
    <s v="Steve"/>
    <x v="1"/>
  </r>
  <r>
    <n v="91"/>
    <n v="15772"/>
    <x v="0"/>
    <d v="2023-11-01T00:00:00"/>
    <x v="0"/>
    <n v="325.31"/>
    <d v="2023-09-04T00:00:00"/>
    <x v="6"/>
    <s v="Steve"/>
    <x v="1"/>
  </r>
  <r>
    <n v="92"/>
    <n v="14635"/>
    <x v="3"/>
    <d v="2023-09-28T00:00:00"/>
    <x v="0"/>
    <n v="1676.83"/>
    <d v="2023-09-10T00:00:00"/>
    <x v="6"/>
    <s v="Steve"/>
    <x v="0"/>
  </r>
  <r>
    <n v="92"/>
    <n v="51934"/>
    <x v="1"/>
    <d v="2023-09-14T00:00:00"/>
    <x v="0"/>
    <n v="2900.53"/>
    <d v="2023-09-10T00:00:00"/>
    <x v="6"/>
    <s v="Steve"/>
    <x v="0"/>
  </r>
  <r>
    <n v="93"/>
    <n v="39253"/>
    <x v="0"/>
    <d v="2023-11-06T00:00:00"/>
    <x v="1"/>
    <n v="437.74"/>
    <d v="2023-09-06T00:00:00"/>
    <x v="2"/>
    <s v="Quinn"/>
    <x v="0"/>
  </r>
  <r>
    <n v="94"/>
    <n v="82494"/>
    <x v="3"/>
    <d v="2023-10-03T00:00:00"/>
    <x v="0"/>
    <n v="1907.7"/>
    <d v="2023-09-04T00:00:00"/>
    <x v="3"/>
    <s v="Karen"/>
    <x v="0"/>
  </r>
  <r>
    <n v="94"/>
    <n v="83899"/>
    <x v="1"/>
    <d v="2023-10-10T00:00:00"/>
    <x v="0"/>
    <n v="2373.2399999999998"/>
    <d v="2023-09-04T00:00:00"/>
    <x v="3"/>
    <s v="Karen"/>
    <x v="0"/>
  </r>
  <r>
    <n v="94"/>
    <n v="74665"/>
    <x v="2"/>
    <d v="2023-10-19T00:00:00"/>
    <x v="0"/>
    <n v="837.78"/>
    <d v="2023-09-04T00:00:00"/>
    <x v="3"/>
    <s v="Karen"/>
    <x v="0"/>
  </r>
  <r>
    <n v="94"/>
    <n v="40539"/>
    <x v="1"/>
    <d v="2023-11-01T00:00:00"/>
    <x v="0"/>
    <n v="4759.8500000000004"/>
    <d v="2023-09-04T00:00:00"/>
    <x v="3"/>
    <s v="Karen"/>
    <x v="0"/>
  </r>
  <r>
    <n v="94"/>
    <n v="96154"/>
    <x v="3"/>
    <d v="2023-11-01T00:00:00"/>
    <x v="1"/>
    <n v="609.35"/>
    <d v="2023-09-04T00:00:00"/>
    <x v="3"/>
    <s v="Karen"/>
    <x v="0"/>
  </r>
  <r>
    <n v="94"/>
    <n v="41217"/>
    <x v="3"/>
    <d v="2023-11-17T00:00:00"/>
    <x v="1"/>
    <n v="4809.8100000000004"/>
    <d v="2023-09-04T00:00:00"/>
    <x v="3"/>
    <s v="Karen"/>
    <x v="0"/>
  </r>
  <r>
    <n v="94"/>
    <n v="46677"/>
    <x v="0"/>
    <d v="2023-11-05T00:00:00"/>
    <x v="0"/>
    <n v="4614.24"/>
    <d v="2023-09-04T00:00:00"/>
    <x v="3"/>
    <s v="Karen"/>
    <x v="0"/>
  </r>
  <r>
    <n v="95"/>
    <n v="21128"/>
    <x v="0"/>
    <d v="2023-11-24T00:00:00"/>
    <x v="0"/>
    <n v="3222.36"/>
    <d v="2023-09-08T00:00:00"/>
    <x v="2"/>
    <s v="Ian"/>
    <x v="1"/>
  </r>
  <r>
    <n v="95"/>
    <n v="19808"/>
    <x v="0"/>
    <d v="2023-11-13T00:00:00"/>
    <x v="1"/>
    <n v="3345.98"/>
    <d v="2023-09-08T00:00:00"/>
    <x v="2"/>
    <s v="Ian"/>
    <x v="1"/>
  </r>
  <r>
    <n v="95"/>
    <n v="41034"/>
    <x v="1"/>
    <d v="2023-11-05T00:00:00"/>
    <x v="1"/>
    <n v="4269.4799999999996"/>
    <d v="2023-09-08T00:00:00"/>
    <x v="2"/>
    <s v="Ian"/>
    <x v="1"/>
  </r>
  <r>
    <n v="95"/>
    <n v="61505"/>
    <x v="1"/>
    <d v="2023-11-26T00:00:00"/>
    <x v="1"/>
    <n v="2318.5100000000002"/>
    <d v="2023-09-08T00:00:00"/>
    <x v="2"/>
    <s v="Ian"/>
    <x v="1"/>
  </r>
  <r>
    <n v="95"/>
    <n v="36569"/>
    <x v="2"/>
    <d v="2023-10-03T00:00:00"/>
    <x v="0"/>
    <n v="861.51"/>
    <d v="2023-09-08T00:00:00"/>
    <x v="2"/>
    <s v="Ian"/>
    <x v="1"/>
  </r>
  <r>
    <n v="95"/>
    <n v="68925"/>
    <x v="3"/>
    <d v="2023-10-06T00:00:00"/>
    <x v="1"/>
    <n v="2091.91"/>
    <d v="2023-09-08T00:00:00"/>
    <x v="2"/>
    <s v="Ian"/>
    <x v="1"/>
  </r>
  <r>
    <n v="95"/>
    <n v="37215"/>
    <x v="3"/>
    <d v="2023-09-12T00:00:00"/>
    <x v="1"/>
    <n v="2370.4"/>
    <d v="2023-09-08T00:00:00"/>
    <x v="2"/>
    <s v="Ian"/>
    <x v="1"/>
  </r>
  <r>
    <n v="95"/>
    <n v="25717"/>
    <x v="0"/>
    <d v="2023-09-28T00:00:00"/>
    <x v="0"/>
    <n v="4057.22"/>
    <d v="2023-09-08T00:00:00"/>
    <x v="2"/>
    <s v="Ian"/>
    <x v="1"/>
  </r>
  <r>
    <n v="95"/>
    <n v="89076"/>
    <x v="0"/>
    <d v="2023-09-10T00:00:00"/>
    <x v="0"/>
    <n v="4196.03"/>
    <d v="2023-09-08T00:00:00"/>
    <x v="2"/>
    <s v="Ian"/>
    <x v="1"/>
  </r>
  <r>
    <n v="95"/>
    <n v="29441"/>
    <x v="0"/>
    <d v="2023-09-11T00:00:00"/>
    <x v="0"/>
    <n v="4845.16"/>
    <d v="2023-09-08T00:00:00"/>
    <x v="2"/>
    <s v="Ian"/>
    <x v="1"/>
  </r>
  <r>
    <n v="95"/>
    <n v="77300"/>
    <x v="0"/>
    <d v="2023-09-13T00:00:00"/>
    <x v="1"/>
    <n v="1374.82"/>
    <d v="2023-09-08T00:00:00"/>
    <x v="2"/>
    <s v="Ian"/>
    <x v="1"/>
  </r>
  <r>
    <n v="96"/>
    <n v="82105"/>
    <x v="2"/>
    <d v="2023-09-24T00:00:00"/>
    <x v="0"/>
    <n v="2364.0100000000002"/>
    <d v="2023-09-07T00:00:00"/>
    <x v="2"/>
    <s v="George"/>
    <x v="1"/>
  </r>
  <r>
    <n v="96"/>
    <n v="28322"/>
    <x v="0"/>
    <d v="2023-09-26T00:00:00"/>
    <x v="0"/>
    <n v="402.18"/>
    <d v="2023-09-07T00:00:00"/>
    <x v="2"/>
    <s v="George"/>
    <x v="1"/>
  </r>
  <r>
    <n v="96"/>
    <n v="39135"/>
    <x v="2"/>
    <d v="2023-09-25T00:00:00"/>
    <x v="0"/>
    <n v="4136"/>
    <d v="2023-09-07T00:00:00"/>
    <x v="2"/>
    <s v="George"/>
    <x v="1"/>
  </r>
  <r>
    <n v="96"/>
    <n v="99952"/>
    <x v="0"/>
    <d v="2023-09-12T00:00:00"/>
    <x v="1"/>
    <n v="4595.3999999999996"/>
    <d v="2023-09-07T00:00:00"/>
    <x v="2"/>
    <s v="George"/>
    <x v="1"/>
  </r>
  <r>
    <n v="96"/>
    <n v="12857"/>
    <x v="0"/>
    <d v="2023-09-03T00:00:00"/>
    <x v="0"/>
    <n v="4522.2299999999996"/>
    <d v="2023-09-07T00:00:00"/>
    <x v="2"/>
    <s v="George"/>
    <x v="1"/>
  </r>
  <r>
    <n v="96"/>
    <n v="26880"/>
    <x v="0"/>
    <d v="2023-10-26T00:00:00"/>
    <x v="1"/>
    <n v="700.39"/>
    <d v="2023-09-07T00:00:00"/>
    <x v="2"/>
    <s v="George"/>
    <x v="1"/>
  </r>
  <r>
    <n v="96"/>
    <n v="16637"/>
    <x v="2"/>
    <d v="2023-10-15T00:00:00"/>
    <x v="1"/>
    <n v="4126.26"/>
    <d v="2023-09-07T00:00:00"/>
    <x v="2"/>
    <s v="George"/>
    <x v="1"/>
  </r>
  <r>
    <n v="96"/>
    <n v="75028"/>
    <x v="0"/>
    <d v="2023-10-13T00:00:00"/>
    <x v="1"/>
    <n v="3447.74"/>
    <d v="2023-09-07T00:00:00"/>
    <x v="2"/>
    <s v="George"/>
    <x v="1"/>
  </r>
  <r>
    <n v="96"/>
    <n v="56392"/>
    <x v="2"/>
    <d v="2023-10-06T00:00:00"/>
    <x v="0"/>
    <n v="1447.41"/>
    <d v="2023-09-07T00:00:00"/>
    <x v="2"/>
    <s v="George"/>
    <x v="1"/>
  </r>
  <r>
    <n v="96"/>
    <n v="14541"/>
    <x v="2"/>
    <d v="2023-11-05T00:00:00"/>
    <x v="1"/>
    <n v="2544.5700000000002"/>
    <d v="2023-09-07T00:00:00"/>
    <x v="2"/>
    <s v="George"/>
    <x v="1"/>
  </r>
  <r>
    <n v="96"/>
    <n v="72787"/>
    <x v="0"/>
    <d v="2023-11-18T00:00:00"/>
    <x v="0"/>
    <n v="1470.9"/>
    <d v="2023-09-07T00:00:00"/>
    <x v="2"/>
    <s v="George"/>
    <x v="1"/>
  </r>
  <r>
    <n v="96"/>
    <n v="64949"/>
    <x v="2"/>
    <d v="2023-11-05T00:00:00"/>
    <x v="0"/>
    <n v="3190.7"/>
    <d v="2023-09-07T00:00:00"/>
    <x v="2"/>
    <s v="George"/>
    <x v="1"/>
  </r>
  <r>
    <n v="96"/>
    <n v="81258"/>
    <x v="0"/>
    <d v="2023-11-26T00:00:00"/>
    <x v="1"/>
    <n v="3931.39"/>
    <d v="2023-09-07T00:00:00"/>
    <x v="2"/>
    <s v="George"/>
    <x v="1"/>
  </r>
  <r>
    <n v="97"/>
    <n v="84141"/>
    <x v="1"/>
    <d v="2023-11-12T00:00:00"/>
    <x v="1"/>
    <n v="1425.13"/>
    <d v="2023-09-08T00:00:00"/>
    <x v="5"/>
    <s v="Victor"/>
    <x v="0"/>
  </r>
  <r>
    <n v="97"/>
    <n v="51795"/>
    <x v="2"/>
    <d v="2023-11-01T00:00:00"/>
    <x v="0"/>
    <n v="4489.25"/>
    <d v="2023-09-08T00:00:00"/>
    <x v="5"/>
    <s v="Victor"/>
    <x v="0"/>
  </r>
  <r>
    <n v="97"/>
    <n v="46822"/>
    <x v="0"/>
    <d v="2023-11-25T00:00:00"/>
    <x v="1"/>
    <n v="2694.22"/>
    <d v="2023-09-08T00:00:00"/>
    <x v="5"/>
    <s v="Victor"/>
    <x v="0"/>
  </r>
  <r>
    <n v="97"/>
    <n v="86544"/>
    <x v="2"/>
    <d v="2023-11-25T00:00:00"/>
    <x v="0"/>
    <n v="590.66"/>
    <d v="2023-09-08T00:00:00"/>
    <x v="5"/>
    <s v="Victor"/>
    <x v="0"/>
  </r>
  <r>
    <n v="98"/>
    <n v="60911"/>
    <x v="1"/>
    <d v="2023-10-19T00:00:00"/>
    <x v="0"/>
    <n v="962.89"/>
    <d v="2023-09-03T00:00:00"/>
    <x v="7"/>
    <s v="Wendy"/>
    <x v="0"/>
  </r>
  <r>
    <n v="98"/>
    <n v="51681"/>
    <x v="1"/>
    <d v="2023-10-19T00:00:00"/>
    <x v="0"/>
    <n v="3546.92"/>
    <d v="2023-09-03T00:00:00"/>
    <x v="7"/>
    <s v="Wendy"/>
    <x v="0"/>
  </r>
  <r>
    <n v="98"/>
    <n v="83873"/>
    <x v="2"/>
    <d v="2023-09-19T00:00:00"/>
    <x v="0"/>
    <n v="4199.8100000000004"/>
    <d v="2023-09-03T00:00:00"/>
    <x v="7"/>
    <s v="Wendy"/>
    <x v="0"/>
  </r>
  <r>
    <n v="98"/>
    <n v="74517"/>
    <x v="1"/>
    <d v="2023-09-26T00:00:00"/>
    <x v="0"/>
    <n v="2503.14"/>
    <d v="2023-09-03T00:00:00"/>
    <x v="7"/>
    <s v="Wendy"/>
    <x v="0"/>
  </r>
  <r>
    <n v="98"/>
    <n v="17362"/>
    <x v="2"/>
    <d v="2023-09-03T00:00:00"/>
    <x v="0"/>
    <n v="197.65"/>
    <d v="2023-09-03T00:00:00"/>
    <x v="7"/>
    <s v="Wendy"/>
    <x v="0"/>
  </r>
  <r>
    <n v="99"/>
    <n v="33260"/>
    <x v="1"/>
    <d v="2023-10-11T00:00:00"/>
    <x v="0"/>
    <n v="207.37"/>
    <d v="2023-09-05T00:00:00"/>
    <x v="6"/>
    <s v="Karen"/>
    <x v="0"/>
  </r>
  <r>
    <n v="99"/>
    <n v="28566"/>
    <x v="0"/>
    <d v="2023-10-19T00:00:00"/>
    <x v="1"/>
    <n v="4806.74"/>
    <d v="2023-09-05T00:00:00"/>
    <x v="6"/>
    <s v="Karen"/>
    <x v="0"/>
  </r>
  <r>
    <n v="99"/>
    <n v="96787"/>
    <x v="3"/>
    <d v="2023-09-23T00:00:00"/>
    <x v="0"/>
    <n v="1749.15"/>
    <d v="2023-09-05T00:00:00"/>
    <x v="6"/>
    <s v="Karen"/>
    <x v="0"/>
  </r>
  <r>
    <n v="99"/>
    <n v="27884"/>
    <x v="2"/>
    <d v="2023-09-11T00:00:00"/>
    <x v="1"/>
    <n v="3980.03"/>
    <d v="2023-09-05T00:00:00"/>
    <x v="6"/>
    <s v="Karen"/>
    <x v="0"/>
  </r>
  <r>
    <n v="99"/>
    <n v="95089"/>
    <x v="1"/>
    <d v="2023-09-16T00:00:00"/>
    <x v="0"/>
    <n v="3565.2"/>
    <d v="2023-09-05T00:00:00"/>
    <x v="6"/>
    <s v="Karen"/>
    <x v="0"/>
  </r>
  <r>
    <n v="100"/>
    <n v="87194"/>
    <x v="2"/>
    <d v="2023-11-22T00:00:00"/>
    <x v="1"/>
    <n v="1603.43"/>
    <d v="2023-09-03T00:00:00"/>
    <x v="7"/>
    <s v="Hannah"/>
    <x v="0"/>
  </r>
  <r>
    <n v="100"/>
    <n v="48602"/>
    <x v="2"/>
    <d v="2023-11-23T00:00:00"/>
    <x v="0"/>
    <n v="3671.27"/>
    <d v="2023-09-03T00:00:00"/>
    <x v="7"/>
    <s v="Hannah"/>
    <x v="0"/>
  </r>
  <r>
    <n v="100"/>
    <n v="84381"/>
    <x v="0"/>
    <d v="2023-10-13T00:00:00"/>
    <x v="0"/>
    <n v="3051.7"/>
    <d v="2023-09-03T00:00:00"/>
    <x v="7"/>
    <s v="Hannah"/>
    <x v="0"/>
  </r>
  <r>
    <n v="100"/>
    <n v="90134"/>
    <x v="2"/>
    <d v="2023-10-26T00:00:00"/>
    <x v="0"/>
    <n v="4689.7700000000004"/>
    <d v="2023-09-03T00:00:00"/>
    <x v="7"/>
    <s v="Hannah"/>
    <x v="0"/>
  </r>
  <r>
    <n v="100"/>
    <n v="53406"/>
    <x v="0"/>
    <d v="2023-10-05T00:00:00"/>
    <x v="0"/>
    <n v="1799.37"/>
    <d v="2023-09-03T00:00:00"/>
    <x v="7"/>
    <s v="Hannah"/>
    <x v="0"/>
  </r>
  <r>
    <n v="100"/>
    <n v="32005"/>
    <x v="0"/>
    <d v="2023-10-11T00:00:00"/>
    <x v="1"/>
    <n v="2288.4899999999998"/>
    <d v="2023-09-03T00:00:00"/>
    <x v="7"/>
    <s v="Hannah"/>
    <x v="0"/>
  </r>
  <r>
    <n v="100"/>
    <n v="37483"/>
    <x v="2"/>
    <d v="2023-10-09T00:00:00"/>
    <x v="0"/>
    <n v="1817.36"/>
    <d v="2023-09-03T00:00:00"/>
    <x v="7"/>
    <s v="Hannah"/>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1">
  <r>
    <x v="0"/>
    <n v="51441"/>
    <x v="0"/>
    <d v="2023-09-15T00:00:00"/>
    <x v="0"/>
    <n v="2345.6"/>
    <s v="2023-09"/>
    <x v="0"/>
  </r>
  <r>
    <x v="0"/>
    <n v="23104"/>
    <x v="0"/>
    <d v="2023-09-19T00:00:00"/>
    <x v="0"/>
    <n v="2578.84"/>
    <s v="2023-09"/>
    <x v="0"/>
  </r>
  <r>
    <x v="0"/>
    <n v="55745"/>
    <x v="0"/>
    <d v="2023-09-05T00:00:00"/>
    <x v="0"/>
    <n v="1910.68"/>
    <s v="2023-09"/>
    <x v="0"/>
  </r>
  <r>
    <x v="1"/>
    <n v="95717"/>
    <x v="0"/>
    <d v="2023-11-20T00:00:00"/>
    <x v="1"/>
    <n v="4665.6000000000004"/>
    <s v="2023-11"/>
    <x v="0"/>
  </r>
  <r>
    <x v="1"/>
    <n v="27601"/>
    <x v="1"/>
    <d v="2023-11-04T00:00:00"/>
    <x v="0"/>
    <n v="4459.59"/>
    <s v="2023-11"/>
    <x v="0"/>
  </r>
  <r>
    <x v="1"/>
    <n v="82512"/>
    <x v="2"/>
    <d v="2023-11-24T00:00:00"/>
    <x v="1"/>
    <n v="1480.61"/>
    <s v="2023-11"/>
    <x v="0"/>
  </r>
  <r>
    <x v="2"/>
    <n v="93130"/>
    <x v="1"/>
    <d v="2023-10-22T00:00:00"/>
    <x v="1"/>
    <n v="1330.49"/>
    <s v="2023-10"/>
    <x v="0"/>
  </r>
  <r>
    <x v="2"/>
    <n v="16658"/>
    <x v="0"/>
    <d v="2023-10-28T00:00:00"/>
    <x v="1"/>
    <n v="4163.8100000000004"/>
    <s v="2023-10"/>
    <x v="0"/>
  </r>
  <r>
    <x v="3"/>
    <n v="44335"/>
    <x v="2"/>
    <d v="2023-10-21T00:00:00"/>
    <x v="1"/>
    <n v="2803.23"/>
    <s v="2023-10"/>
    <x v="0"/>
  </r>
  <r>
    <x v="3"/>
    <n v="83519"/>
    <x v="0"/>
    <d v="2023-10-14T00:00:00"/>
    <x v="0"/>
    <n v="468.69"/>
    <s v="2023-10"/>
    <x v="0"/>
  </r>
  <r>
    <x v="4"/>
    <n v="29410"/>
    <x v="3"/>
    <d v="2023-09-18T00:00:00"/>
    <x v="0"/>
    <n v="304.95999999999998"/>
    <s v="2023-09"/>
    <x v="1"/>
  </r>
  <r>
    <x v="4"/>
    <n v="15229"/>
    <x v="1"/>
    <d v="2023-09-12T00:00:00"/>
    <x v="0"/>
    <n v="3442.13"/>
    <s v="2023-09"/>
    <x v="1"/>
  </r>
  <r>
    <x v="4"/>
    <n v="23473"/>
    <x v="1"/>
    <d v="2023-09-22T00:00:00"/>
    <x v="1"/>
    <n v="4871.8"/>
    <s v="2023-09"/>
    <x v="1"/>
  </r>
  <r>
    <x v="4"/>
    <n v="30257"/>
    <x v="2"/>
    <d v="2023-09-24T00:00:00"/>
    <x v="0"/>
    <n v="4883.41"/>
    <s v="2023-09"/>
    <x v="1"/>
  </r>
  <r>
    <x v="4"/>
    <n v="33206"/>
    <x v="3"/>
    <d v="2023-09-26T00:00:00"/>
    <x v="0"/>
    <n v="978.87"/>
    <s v="2023-09"/>
    <x v="1"/>
  </r>
  <r>
    <x v="4"/>
    <n v="63964"/>
    <x v="2"/>
    <d v="2023-11-26T00:00:00"/>
    <x v="1"/>
    <n v="880.07"/>
    <s v="2023-11"/>
    <x v="1"/>
  </r>
  <r>
    <x v="4"/>
    <n v="24168"/>
    <x v="3"/>
    <d v="2023-11-23T00:00:00"/>
    <x v="0"/>
    <n v="4307.1099999999997"/>
    <s v="2023-11"/>
    <x v="1"/>
  </r>
  <r>
    <x v="4"/>
    <n v="36158"/>
    <x v="3"/>
    <d v="2023-11-08T00:00:00"/>
    <x v="1"/>
    <n v="1595.44"/>
    <s v="2023-11"/>
    <x v="1"/>
  </r>
  <r>
    <x v="4"/>
    <n v="13101"/>
    <x v="2"/>
    <d v="2023-10-08T00:00:00"/>
    <x v="1"/>
    <n v="1708.48"/>
    <s v="2023-10"/>
    <x v="1"/>
  </r>
  <r>
    <x v="4"/>
    <n v="19099"/>
    <x v="1"/>
    <d v="2023-10-28T00:00:00"/>
    <x v="1"/>
    <n v="3243.26"/>
    <s v="2023-10"/>
    <x v="1"/>
  </r>
  <r>
    <x v="5"/>
    <n v="25118"/>
    <x v="1"/>
    <d v="2023-11-01T00:00:00"/>
    <x v="0"/>
    <n v="2944.89"/>
    <s v="2023-11"/>
    <x v="0"/>
  </r>
  <r>
    <x v="5"/>
    <n v="15014"/>
    <x v="0"/>
    <d v="2023-11-09T00:00:00"/>
    <x v="1"/>
    <n v="1793.87"/>
    <s v="2023-11"/>
    <x v="0"/>
  </r>
  <r>
    <x v="5"/>
    <n v="51114"/>
    <x v="3"/>
    <d v="2023-11-26T00:00:00"/>
    <x v="0"/>
    <n v="1987.46"/>
    <s v="2023-11"/>
    <x v="0"/>
  </r>
  <r>
    <x v="6"/>
    <n v="78146"/>
    <x v="2"/>
    <d v="2023-10-01T00:00:00"/>
    <x v="1"/>
    <n v="2213.36"/>
    <s v="2023-10"/>
    <x v="0"/>
  </r>
  <r>
    <x v="6"/>
    <n v="53279"/>
    <x v="1"/>
    <d v="2023-10-22T00:00:00"/>
    <x v="0"/>
    <n v="3626.8"/>
    <s v="2023-10"/>
    <x v="0"/>
  </r>
  <r>
    <x v="6"/>
    <n v="76469"/>
    <x v="1"/>
    <d v="2023-10-10T00:00:00"/>
    <x v="1"/>
    <n v="1698.3"/>
    <s v="2023-10"/>
    <x v="0"/>
  </r>
  <r>
    <x v="6"/>
    <n v="48752"/>
    <x v="2"/>
    <d v="2023-10-23T00:00:00"/>
    <x v="0"/>
    <n v="2160.19"/>
    <s v="2023-10"/>
    <x v="0"/>
  </r>
  <r>
    <x v="6"/>
    <n v="32810"/>
    <x v="1"/>
    <d v="2023-09-22T00:00:00"/>
    <x v="1"/>
    <n v="2784.89"/>
    <s v="2023-09"/>
    <x v="0"/>
  </r>
  <r>
    <x v="6"/>
    <n v="49829"/>
    <x v="1"/>
    <d v="2023-09-01T00:00:00"/>
    <x v="0"/>
    <n v="2206.4499999999998"/>
    <s v="2023-09"/>
    <x v="0"/>
  </r>
  <r>
    <x v="6"/>
    <n v="89516"/>
    <x v="1"/>
    <d v="2023-09-19T00:00:00"/>
    <x v="1"/>
    <n v="2264.75"/>
    <s v="2023-09"/>
    <x v="0"/>
  </r>
  <r>
    <x v="6"/>
    <n v="38010"/>
    <x v="3"/>
    <d v="2023-09-22T00:00:00"/>
    <x v="0"/>
    <n v="3328.37"/>
    <s v="2023-09"/>
    <x v="0"/>
  </r>
  <r>
    <x v="7"/>
    <n v="22240"/>
    <x v="2"/>
    <d v="2023-11-11T00:00:00"/>
    <x v="1"/>
    <n v="1200.74"/>
    <s v="2023-11"/>
    <x v="0"/>
  </r>
  <r>
    <x v="7"/>
    <n v="29313"/>
    <x v="0"/>
    <d v="2023-11-07T00:00:00"/>
    <x v="0"/>
    <n v="1299.73"/>
    <s v="2023-11"/>
    <x v="0"/>
  </r>
  <r>
    <x v="7"/>
    <n v="90120"/>
    <x v="0"/>
    <d v="2023-11-16T00:00:00"/>
    <x v="1"/>
    <n v="2130.7600000000002"/>
    <s v="2023-11"/>
    <x v="0"/>
  </r>
  <r>
    <x v="7"/>
    <n v="85454"/>
    <x v="2"/>
    <d v="2023-11-21T00:00:00"/>
    <x v="1"/>
    <n v="2522.4499999999998"/>
    <s v="2023-11"/>
    <x v="0"/>
  </r>
  <r>
    <x v="7"/>
    <n v="29342"/>
    <x v="0"/>
    <d v="2023-11-08T00:00:00"/>
    <x v="0"/>
    <n v="3914.26"/>
    <s v="2023-11"/>
    <x v="0"/>
  </r>
  <r>
    <x v="8"/>
    <n v="16582"/>
    <x v="2"/>
    <d v="2023-11-15T00:00:00"/>
    <x v="0"/>
    <n v="2336.66"/>
    <s v="2023-11"/>
    <x v="0"/>
  </r>
  <r>
    <x v="8"/>
    <n v="70901"/>
    <x v="1"/>
    <d v="2023-11-26T00:00:00"/>
    <x v="1"/>
    <n v="3102"/>
    <s v="2023-11"/>
    <x v="0"/>
  </r>
  <r>
    <x v="8"/>
    <n v="76162"/>
    <x v="3"/>
    <d v="2023-11-24T00:00:00"/>
    <x v="1"/>
    <n v="4496.32"/>
    <s v="2023-11"/>
    <x v="0"/>
  </r>
  <r>
    <x v="8"/>
    <n v="72216"/>
    <x v="3"/>
    <d v="2023-11-24T00:00:00"/>
    <x v="1"/>
    <n v="3783.71"/>
    <s v="2023-11"/>
    <x v="0"/>
  </r>
  <r>
    <x v="8"/>
    <n v="93579"/>
    <x v="1"/>
    <d v="2023-11-27T00:00:00"/>
    <x v="1"/>
    <n v="3171.07"/>
    <s v="2023-11"/>
    <x v="0"/>
  </r>
  <r>
    <x v="9"/>
    <n v="45614"/>
    <x v="1"/>
    <d v="2023-09-08T00:00:00"/>
    <x v="1"/>
    <n v="4475.83"/>
    <s v="2023-09"/>
    <x v="0"/>
  </r>
  <r>
    <x v="9"/>
    <n v="28136"/>
    <x v="2"/>
    <d v="2023-09-03T00:00:00"/>
    <x v="0"/>
    <n v="1976.87"/>
    <s v="2023-09"/>
    <x v="0"/>
  </r>
  <r>
    <x v="9"/>
    <n v="38043"/>
    <x v="0"/>
    <d v="2023-09-05T00:00:00"/>
    <x v="1"/>
    <n v="2097.2399999999998"/>
    <s v="2023-09"/>
    <x v="0"/>
  </r>
  <r>
    <x v="10"/>
    <n v="65069"/>
    <x v="3"/>
    <d v="2023-10-27T00:00:00"/>
    <x v="0"/>
    <n v="4297.99"/>
    <s v="2023-10"/>
    <x v="0"/>
  </r>
  <r>
    <x v="10"/>
    <n v="85456"/>
    <x v="3"/>
    <d v="2023-10-25T00:00:00"/>
    <x v="1"/>
    <n v="128.88999999999999"/>
    <s v="2023-10"/>
    <x v="0"/>
  </r>
  <r>
    <x v="10"/>
    <n v="61116"/>
    <x v="3"/>
    <d v="2023-09-10T00:00:00"/>
    <x v="0"/>
    <n v="2492.3200000000002"/>
    <s v="2023-09"/>
    <x v="0"/>
  </r>
  <r>
    <x v="10"/>
    <n v="67125"/>
    <x v="3"/>
    <d v="2023-09-09T00:00:00"/>
    <x v="0"/>
    <n v="2005.4"/>
    <s v="2023-09"/>
    <x v="0"/>
  </r>
  <r>
    <x v="10"/>
    <n v="99016"/>
    <x v="3"/>
    <d v="2023-09-22T00:00:00"/>
    <x v="0"/>
    <n v="4218.4799999999996"/>
    <s v="2023-09"/>
    <x v="0"/>
  </r>
  <r>
    <x v="11"/>
    <n v="96900"/>
    <x v="0"/>
    <d v="2023-11-19T00:00:00"/>
    <x v="0"/>
    <n v="3249.47"/>
    <s v="2023-11"/>
    <x v="1"/>
  </r>
  <r>
    <x v="11"/>
    <n v="70515"/>
    <x v="2"/>
    <d v="2023-11-05T00:00:00"/>
    <x v="0"/>
    <n v="1374.77"/>
    <s v="2023-11"/>
    <x v="1"/>
  </r>
  <r>
    <x v="11"/>
    <n v="37742"/>
    <x v="3"/>
    <d v="2023-11-11T00:00:00"/>
    <x v="1"/>
    <n v="1753.75"/>
    <s v="2023-11"/>
    <x v="1"/>
  </r>
  <r>
    <x v="11"/>
    <n v="46471"/>
    <x v="3"/>
    <d v="2023-11-13T00:00:00"/>
    <x v="1"/>
    <n v="4191.0600000000004"/>
    <s v="2023-11"/>
    <x v="1"/>
  </r>
  <r>
    <x v="11"/>
    <n v="12540"/>
    <x v="0"/>
    <d v="2023-11-16T00:00:00"/>
    <x v="1"/>
    <n v="1198.69"/>
    <s v="2023-11"/>
    <x v="1"/>
  </r>
  <r>
    <x v="11"/>
    <n v="95426"/>
    <x v="0"/>
    <d v="2023-09-25T00:00:00"/>
    <x v="0"/>
    <n v="4753.1000000000004"/>
    <s v="2023-09"/>
    <x v="1"/>
  </r>
  <r>
    <x v="11"/>
    <n v="12671"/>
    <x v="2"/>
    <d v="2023-10-27T00:00:00"/>
    <x v="0"/>
    <n v="718.48"/>
    <s v="2023-10"/>
    <x v="1"/>
  </r>
  <r>
    <x v="11"/>
    <n v="24993"/>
    <x v="2"/>
    <d v="2023-10-22T00:00:00"/>
    <x v="1"/>
    <n v="3527.38"/>
    <s v="2023-10"/>
    <x v="1"/>
  </r>
  <r>
    <x v="12"/>
    <n v="85849"/>
    <x v="0"/>
    <d v="2023-09-04T00:00:00"/>
    <x v="1"/>
    <n v="2921.4"/>
    <s v="2023-09"/>
    <x v="1"/>
  </r>
  <r>
    <x v="12"/>
    <n v="61990"/>
    <x v="2"/>
    <d v="2023-09-13T00:00:00"/>
    <x v="0"/>
    <n v="3001.28"/>
    <s v="2023-09"/>
    <x v="1"/>
  </r>
  <r>
    <x v="12"/>
    <n v="92213"/>
    <x v="2"/>
    <d v="2023-09-27T00:00:00"/>
    <x v="0"/>
    <n v="3516.25"/>
    <s v="2023-09"/>
    <x v="1"/>
  </r>
  <r>
    <x v="12"/>
    <n v="99687"/>
    <x v="0"/>
    <d v="2023-11-28T00:00:00"/>
    <x v="0"/>
    <n v="1801.3"/>
    <s v="2023-11"/>
    <x v="1"/>
  </r>
  <r>
    <x v="12"/>
    <n v="96706"/>
    <x v="1"/>
    <d v="2023-11-14T00:00:00"/>
    <x v="0"/>
    <n v="2579.21"/>
    <s v="2023-11"/>
    <x v="1"/>
  </r>
  <r>
    <x v="12"/>
    <n v="11658"/>
    <x v="3"/>
    <d v="2023-11-11T00:00:00"/>
    <x v="1"/>
    <n v="617.14"/>
    <s v="2023-11"/>
    <x v="1"/>
  </r>
  <r>
    <x v="12"/>
    <n v="70258"/>
    <x v="2"/>
    <d v="2023-10-21T00:00:00"/>
    <x v="1"/>
    <n v="963.07"/>
    <s v="2023-10"/>
    <x v="1"/>
  </r>
  <r>
    <x v="12"/>
    <n v="95256"/>
    <x v="1"/>
    <d v="2023-10-17T00:00:00"/>
    <x v="1"/>
    <n v="2377.88"/>
    <s v="2023-10"/>
    <x v="1"/>
  </r>
  <r>
    <x v="12"/>
    <n v="87656"/>
    <x v="1"/>
    <d v="2023-10-27T00:00:00"/>
    <x v="1"/>
    <n v="4273.3900000000003"/>
    <s v="2023-10"/>
    <x v="1"/>
  </r>
  <r>
    <x v="13"/>
    <n v="70910"/>
    <x v="3"/>
    <d v="2023-09-25T00:00:00"/>
    <x v="1"/>
    <n v="240.63"/>
    <s v="2023-09"/>
    <x v="1"/>
  </r>
  <r>
    <x v="13"/>
    <n v="52600"/>
    <x v="2"/>
    <d v="2023-09-28T00:00:00"/>
    <x v="1"/>
    <n v="1139.3900000000001"/>
    <s v="2023-09"/>
    <x v="1"/>
  </r>
  <r>
    <x v="13"/>
    <n v="46655"/>
    <x v="1"/>
    <d v="2023-10-11T00:00:00"/>
    <x v="0"/>
    <n v="2631.47"/>
    <s v="2023-10"/>
    <x v="1"/>
  </r>
  <r>
    <x v="13"/>
    <n v="21221"/>
    <x v="2"/>
    <d v="2023-10-07T00:00:00"/>
    <x v="1"/>
    <n v="2494.0300000000002"/>
    <s v="2023-10"/>
    <x v="1"/>
  </r>
  <r>
    <x v="13"/>
    <n v="41499"/>
    <x v="3"/>
    <d v="2023-10-25T00:00:00"/>
    <x v="1"/>
    <n v="2296.06"/>
    <s v="2023-10"/>
    <x v="1"/>
  </r>
  <r>
    <x v="13"/>
    <n v="48566"/>
    <x v="2"/>
    <d v="2023-11-03T00:00:00"/>
    <x v="1"/>
    <n v="3489.76"/>
    <s v="2023-11"/>
    <x v="1"/>
  </r>
  <r>
    <x v="14"/>
    <n v="82544"/>
    <x v="1"/>
    <d v="2023-11-16T00:00:00"/>
    <x v="1"/>
    <n v="4983.49"/>
    <s v="2023-11"/>
    <x v="0"/>
  </r>
  <r>
    <x v="14"/>
    <n v="53357"/>
    <x v="1"/>
    <d v="2023-11-18T00:00:00"/>
    <x v="1"/>
    <n v="1427.49"/>
    <s v="2023-11"/>
    <x v="0"/>
  </r>
  <r>
    <x v="14"/>
    <n v="40217"/>
    <x v="0"/>
    <d v="2023-11-09T00:00:00"/>
    <x v="0"/>
    <n v="1646.18"/>
    <s v="2023-11"/>
    <x v="0"/>
  </r>
  <r>
    <x v="15"/>
    <n v="73464"/>
    <x v="1"/>
    <d v="2023-11-24T00:00:00"/>
    <x v="1"/>
    <n v="4904.5"/>
    <s v="2023-11"/>
    <x v="1"/>
  </r>
  <r>
    <x v="15"/>
    <n v="35443"/>
    <x v="1"/>
    <d v="2023-11-27T00:00:00"/>
    <x v="0"/>
    <n v="1868.32"/>
    <s v="2023-11"/>
    <x v="1"/>
  </r>
  <r>
    <x v="15"/>
    <n v="80010"/>
    <x v="2"/>
    <d v="2023-09-01T00:00:00"/>
    <x v="1"/>
    <n v="323.02999999999997"/>
    <s v="2023-09"/>
    <x v="1"/>
  </r>
  <r>
    <x v="15"/>
    <n v="82529"/>
    <x v="1"/>
    <d v="2023-09-02T00:00:00"/>
    <x v="0"/>
    <n v="3225.56"/>
    <s v="2023-09"/>
    <x v="1"/>
  </r>
  <r>
    <x v="15"/>
    <n v="74340"/>
    <x v="0"/>
    <d v="2023-09-25T00:00:00"/>
    <x v="0"/>
    <n v="2912.91"/>
    <s v="2023-09"/>
    <x v="1"/>
  </r>
  <r>
    <x v="15"/>
    <n v="67733"/>
    <x v="1"/>
    <d v="2023-10-16T00:00:00"/>
    <x v="0"/>
    <n v="4830.9399999999996"/>
    <s v="2023-10"/>
    <x v="1"/>
  </r>
  <r>
    <x v="15"/>
    <n v="72616"/>
    <x v="0"/>
    <d v="2023-10-09T00:00:00"/>
    <x v="0"/>
    <n v="2063.4699999999998"/>
    <s v="2023-10"/>
    <x v="1"/>
  </r>
  <r>
    <x v="15"/>
    <n v="85631"/>
    <x v="0"/>
    <d v="2023-10-03T00:00:00"/>
    <x v="0"/>
    <n v="831.07"/>
    <s v="2023-10"/>
    <x v="1"/>
  </r>
  <r>
    <x v="15"/>
    <n v="49824"/>
    <x v="0"/>
    <d v="2023-10-19T00:00:00"/>
    <x v="0"/>
    <n v="680.41"/>
    <s v="2023-10"/>
    <x v="1"/>
  </r>
  <r>
    <x v="16"/>
    <n v="48974"/>
    <x v="3"/>
    <d v="2023-11-15T00:00:00"/>
    <x v="1"/>
    <n v="2886.28"/>
    <s v="2023-11"/>
    <x v="1"/>
  </r>
  <r>
    <x v="16"/>
    <n v="89905"/>
    <x v="0"/>
    <d v="2023-11-02T00:00:00"/>
    <x v="0"/>
    <n v="3165.02"/>
    <s v="2023-11"/>
    <x v="1"/>
  </r>
  <r>
    <x v="16"/>
    <n v="96563"/>
    <x v="0"/>
    <d v="2023-11-09T00:00:00"/>
    <x v="0"/>
    <n v="1275.3399999999999"/>
    <s v="2023-11"/>
    <x v="1"/>
  </r>
  <r>
    <x v="16"/>
    <n v="19838"/>
    <x v="2"/>
    <d v="2023-11-18T00:00:00"/>
    <x v="0"/>
    <n v="2101.7399999999998"/>
    <s v="2023-11"/>
    <x v="1"/>
  </r>
  <r>
    <x v="16"/>
    <n v="48175"/>
    <x v="0"/>
    <d v="2023-09-16T00:00:00"/>
    <x v="0"/>
    <n v="1511.71"/>
    <s v="2023-09"/>
    <x v="1"/>
  </r>
  <r>
    <x v="16"/>
    <n v="69510"/>
    <x v="0"/>
    <d v="2023-09-10T00:00:00"/>
    <x v="0"/>
    <n v="4627.16"/>
    <s v="2023-09"/>
    <x v="1"/>
  </r>
  <r>
    <x v="16"/>
    <n v="91927"/>
    <x v="2"/>
    <d v="2023-09-26T00:00:00"/>
    <x v="1"/>
    <n v="662.4"/>
    <s v="2023-09"/>
    <x v="1"/>
  </r>
  <r>
    <x v="16"/>
    <n v="94886"/>
    <x v="2"/>
    <d v="2023-09-08T00:00:00"/>
    <x v="1"/>
    <n v="4150.49"/>
    <s v="2023-09"/>
    <x v="1"/>
  </r>
  <r>
    <x v="16"/>
    <n v="17816"/>
    <x v="2"/>
    <d v="2023-09-03T00:00:00"/>
    <x v="1"/>
    <n v="3015.72"/>
    <s v="2023-09"/>
    <x v="1"/>
  </r>
  <r>
    <x v="16"/>
    <n v="67560"/>
    <x v="0"/>
    <d v="2023-10-10T00:00:00"/>
    <x v="1"/>
    <n v="3474.52"/>
    <s v="2023-10"/>
    <x v="1"/>
  </r>
  <r>
    <x v="16"/>
    <n v="62757"/>
    <x v="1"/>
    <d v="2023-10-23T00:00:00"/>
    <x v="1"/>
    <n v="2245.02"/>
    <s v="2023-10"/>
    <x v="1"/>
  </r>
  <r>
    <x v="16"/>
    <n v="15224"/>
    <x v="3"/>
    <d v="2023-10-20T00:00:00"/>
    <x v="1"/>
    <n v="3058.2"/>
    <s v="2023-10"/>
    <x v="1"/>
  </r>
  <r>
    <x v="16"/>
    <n v="21970"/>
    <x v="2"/>
    <d v="2023-10-01T00:00:00"/>
    <x v="0"/>
    <n v="4997.8999999999996"/>
    <s v="2023-10"/>
    <x v="1"/>
  </r>
  <r>
    <x v="16"/>
    <n v="45325"/>
    <x v="0"/>
    <d v="2023-10-22T00:00:00"/>
    <x v="0"/>
    <n v="2405.4499999999998"/>
    <s v="2023-10"/>
    <x v="1"/>
  </r>
  <r>
    <x v="17"/>
    <n v="93202"/>
    <x v="3"/>
    <d v="2023-10-14T00:00:00"/>
    <x v="0"/>
    <n v="2403.0500000000002"/>
    <s v="2023-10"/>
    <x v="0"/>
  </r>
  <r>
    <x v="17"/>
    <n v="53687"/>
    <x v="1"/>
    <d v="2023-10-14T00:00:00"/>
    <x v="0"/>
    <n v="4302.8900000000003"/>
    <s v="2023-10"/>
    <x v="0"/>
  </r>
  <r>
    <x v="17"/>
    <n v="63955"/>
    <x v="3"/>
    <d v="2023-10-11T00:00:00"/>
    <x v="1"/>
    <n v="3346.66"/>
    <s v="2023-10"/>
    <x v="0"/>
  </r>
  <r>
    <x v="17"/>
    <n v="82102"/>
    <x v="0"/>
    <d v="2023-10-13T00:00:00"/>
    <x v="1"/>
    <n v="531.49"/>
    <s v="2023-10"/>
    <x v="0"/>
  </r>
  <r>
    <x v="17"/>
    <n v="52372"/>
    <x v="0"/>
    <d v="2023-10-09T00:00:00"/>
    <x v="1"/>
    <n v="4338.0600000000004"/>
    <s v="2023-10"/>
    <x v="0"/>
  </r>
  <r>
    <x v="17"/>
    <n v="81118"/>
    <x v="3"/>
    <d v="2023-09-22T00:00:00"/>
    <x v="1"/>
    <n v="365.6"/>
    <s v="2023-09"/>
    <x v="0"/>
  </r>
  <r>
    <x v="18"/>
    <n v="16764"/>
    <x v="2"/>
    <d v="2023-11-25T00:00:00"/>
    <x v="1"/>
    <n v="2791.18"/>
    <s v="2023-11"/>
    <x v="0"/>
  </r>
  <r>
    <x v="18"/>
    <n v="67424"/>
    <x v="3"/>
    <d v="2023-11-10T00:00:00"/>
    <x v="0"/>
    <n v="241.46"/>
    <s v="2023-11"/>
    <x v="0"/>
  </r>
  <r>
    <x v="18"/>
    <n v="89806"/>
    <x v="2"/>
    <d v="2023-11-21T00:00:00"/>
    <x v="0"/>
    <n v="1622.68"/>
    <s v="2023-11"/>
    <x v="0"/>
  </r>
  <r>
    <x v="18"/>
    <n v="82384"/>
    <x v="3"/>
    <d v="2023-11-01T00:00:00"/>
    <x v="0"/>
    <n v="1201.03"/>
    <s v="2023-11"/>
    <x v="0"/>
  </r>
  <r>
    <x v="18"/>
    <n v="25396"/>
    <x v="2"/>
    <d v="2023-10-15T00:00:00"/>
    <x v="1"/>
    <n v="4670"/>
    <s v="2023-10"/>
    <x v="0"/>
  </r>
  <r>
    <x v="19"/>
    <n v="73242"/>
    <x v="3"/>
    <d v="2023-11-14T00:00:00"/>
    <x v="0"/>
    <n v="2338.25"/>
    <s v="2023-11"/>
    <x v="0"/>
  </r>
  <r>
    <x v="19"/>
    <n v="60277"/>
    <x v="2"/>
    <d v="2023-11-05T00:00:00"/>
    <x v="0"/>
    <n v="4333.7299999999996"/>
    <s v="2023-11"/>
    <x v="0"/>
  </r>
  <r>
    <x v="19"/>
    <n v="64387"/>
    <x v="1"/>
    <d v="2023-11-09T00:00:00"/>
    <x v="1"/>
    <n v="4120.6899999999996"/>
    <s v="2023-11"/>
    <x v="0"/>
  </r>
  <r>
    <x v="20"/>
    <n v="96499"/>
    <x v="3"/>
    <d v="2023-10-19T00:00:00"/>
    <x v="0"/>
    <n v="2288.08"/>
    <s v="2023-10"/>
    <x v="0"/>
  </r>
  <r>
    <x v="20"/>
    <n v="55236"/>
    <x v="1"/>
    <d v="2023-10-16T00:00:00"/>
    <x v="1"/>
    <n v="2331.19"/>
    <s v="2023-10"/>
    <x v="0"/>
  </r>
  <r>
    <x v="20"/>
    <n v="34727"/>
    <x v="2"/>
    <d v="2023-10-11T00:00:00"/>
    <x v="1"/>
    <n v="1244.46"/>
    <s v="2023-10"/>
    <x v="0"/>
  </r>
  <r>
    <x v="20"/>
    <n v="63841"/>
    <x v="0"/>
    <d v="2023-10-25T00:00:00"/>
    <x v="1"/>
    <n v="3749.06"/>
    <s v="2023-10"/>
    <x v="0"/>
  </r>
  <r>
    <x v="20"/>
    <n v="59968"/>
    <x v="3"/>
    <d v="2023-10-23T00:00:00"/>
    <x v="0"/>
    <n v="2527.11"/>
    <s v="2023-10"/>
    <x v="0"/>
  </r>
  <r>
    <x v="21"/>
    <n v="23154"/>
    <x v="3"/>
    <d v="2023-11-11T00:00:00"/>
    <x v="0"/>
    <n v="2677.16"/>
    <s v="2023-11"/>
    <x v="0"/>
  </r>
  <r>
    <x v="21"/>
    <n v="12011"/>
    <x v="2"/>
    <d v="2023-11-15T00:00:00"/>
    <x v="1"/>
    <n v="4367.57"/>
    <s v="2023-11"/>
    <x v="0"/>
  </r>
  <r>
    <x v="21"/>
    <n v="19807"/>
    <x v="3"/>
    <d v="2023-11-05T00:00:00"/>
    <x v="1"/>
    <n v="1758.95"/>
    <s v="2023-11"/>
    <x v="0"/>
  </r>
  <r>
    <x v="21"/>
    <n v="62098"/>
    <x v="0"/>
    <d v="2023-11-23T00:00:00"/>
    <x v="1"/>
    <n v="4276.47"/>
    <s v="2023-11"/>
    <x v="0"/>
  </r>
  <r>
    <x v="21"/>
    <n v="79942"/>
    <x v="3"/>
    <d v="2023-11-28T00:00:00"/>
    <x v="1"/>
    <n v="3171.32"/>
    <s v="2023-11"/>
    <x v="0"/>
  </r>
  <r>
    <x v="22"/>
    <n v="99705"/>
    <x v="1"/>
    <d v="2023-10-21T00:00:00"/>
    <x v="0"/>
    <n v="3759.16"/>
    <s v="2023-10"/>
    <x v="1"/>
  </r>
  <r>
    <x v="22"/>
    <n v="22903"/>
    <x v="0"/>
    <d v="2023-10-14T00:00:00"/>
    <x v="1"/>
    <n v="915.19"/>
    <s v="2023-10"/>
    <x v="1"/>
  </r>
  <r>
    <x v="22"/>
    <n v="16028"/>
    <x v="1"/>
    <d v="2023-09-01T00:00:00"/>
    <x v="0"/>
    <n v="1537.5"/>
    <s v="2023-09"/>
    <x v="1"/>
  </r>
  <r>
    <x v="22"/>
    <n v="66450"/>
    <x v="2"/>
    <d v="2023-09-12T00:00:00"/>
    <x v="0"/>
    <n v="2702.71"/>
    <s v="2023-09"/>
    <x v="1"/>
  </r>
  <r>
    <x v="22"/>
    <n v="99364"/>
    <x v="2"/>
    <d v="2023-09-19T00:00:00"/>
    <x v="0"/>
    <n v="957.84"/>
    <s v="2023-09"/>
    <x v="1"/>
  </r>
  <r>
    <x v="22"/>
    <n v="60140"/>
    <x v="2"/>
    <d v="2023-11-28T00:00:00"/>
    <x v="1"/>
    <n v="4572.8599999999997"/>
    <s v="2023-11"/>
    <x v="1"/>
  </r>
  <r>
    <x v="22"/>
    <n v="40433"/>
    <x v="3"/>
    <d v="2023-11-05T00:00:00"/>
    <x v="1"/>
    <n v="2351.9"/>
    <s v="2023-11"/>
    <x v="1"/>
  </r>
  <r>
    <x v="22"/>
    <n v="11231"/>
    <x v="3"/>
    <d v="2023-11-22T00:00:00"/>
    <x v="1"/>
    <n v="3420.29"/>
    <s v="2023-11"/>
    <x v="1"/>
  </r>
  <r>
    <x v="22"/>
    <n v="19681"/>
    <x v="3"/>
    <d v="2023-11-06T00:00:00"/>
    <x v="1"/>
    <n v="4939.49"/>
    <s v="2023-11"/>
    <x v="1"/>
  </r>
  <r>
    <x v="22"/>
    <n v="93746"/>
    <x v="3"/>
    <d v="2023-11-10T00:00:00"/>
    <x v="1"/>
    <n v="2338.5"/>
    <s v="2023-11"/>
    <x v="1"/>
  </r>
  <r>
    <x v="23"/>
    <n v="41091"/>
    <x v="3"/>
    <d v="2023-10-04T00:00:00"/>
    <x v="1"/>
    <n v="2916.58"/>
    <s v="2023-10"/>
    <x v="0"/>
  </r>
  <r>
    <x v="23"/>
    <n v="48696"/>
    <x v="0"/>
    <d v="2023-10-23T00:00:00"/>
    <x v="1"/>
    <n v="1444.95"/>
    <s v="2023-10"/>
    <x v="0"/>
  </r>
  <r>
    <x v="23"/>
    <n v="99889"/>
    <x v="0"/>
    <d v="2023-10-19T00:00:00"/>
    <x v="1"/>
    <n v="4180.91"/>
    <s v="2023-10"/>
    <x v="0"/>
  </r>
  <r>
    <x v="23"/>
    <n v="40162"/>
    <x v="1"/>
    <d v="2023-10-10T00:00:00"/>
    <x v="0"/>
    <n v="3219.43"/>
    <s v="2023-10"/>
    <x v="0"/>
  </r>
  <r>
    <x v="24"/>
    <n v="94717"/>
    <x v="0"/>
    <d v="2023-11-21T00:00:00"/>
    <x v="1"/>
    <n v="3964.19"/>
    <s v="2023-11"/>
    <x v="0"/>
  </r>
  <r>
    <x v="24"/>
    <n v="57823"/>
    <x v="2"/>
    <d v="2023-09-19T00:00:00"/>
    <x v="0"/>
    <n v="4557.18"/>
    <s v="2023-09"/>
    <x v="0"/>
  </r>
  <r>
    <x v="25"/>
    <n v="27322"/>
    <x v="1"/>
    <d v="2023-10-07T00:00:00"/>
    <x v="1"/>
    <n v="4169.32"/>
    <s v="2023-10"/>
    <x v="0"/>
  </r>
  <r>
    <x v="25"/>
    <n v="73156"/>
    <x v="1"/>
    <d v="2023-10-09T00:00:00"/>
    <x v="1"/>
    <n v="4040.74"/>
    <s v="2023-10"/>
    <x v="0"/>
  </r>
  <r>
    <x v="26"/>
    <n v="98647"/>
    <x v="3"/>
    <d v="2023-09-28T00:00:00"/>
    <x v="1"/>
    <n v="542.48"/>
    <s v="2023-09"/>
    <x v="0"/>
  </r>
  <r>
    <x v="26"/>
    <n v="11824"/>
    <x v="1"/>
    <d v="2023-09-13T00:00:00"/>
    <x v="0"/>
    <n v="2328.4499999999998"/>
    <s v="2023-09"/>
    <x v="0"/>
  </r>
  <r>
    <x v="26"/>
    <n v="59941"/>
    <x v="1"/>
    <d v="2023-11-19T00:00:00"/>
    <x v="0"/>
    <n v="3406.7"/>
    <s v="2023-11"/>
    <x v="0"/>
  </r>
  <r>
    <x v="26"/>
    <n v="13280"/>
    <x v="1"/>
    <d v="2023-11-16T00:00:00"/>
    <x v="0"/>
    <n v="3273.5"/>
    <s v="2023-11"/>
    <x v="0"/>
  </r>
  <r>
    <x v="26"/>
    <n v="70852"/>
    <x v="1"/>
    <d v="2023-11-21T00:00:00"/>
    <x v="1"/>
    <n v="671.71"/>
    <s v="2023-11"/>
    <x v="0"/>
  </r>
  <r>
    <x v="27"/>
    <n v="25220"/>
    <x v="0"/>
    <d v="2023-09-16T00:00:00"/>
    <x v="0"/>
    <n v="4447.57"/>
    <s v="2023-09"/>
    <x v="0"/>
  </r>
  <r>
    <x v="27"/>
    <n v="60940"/>
    <x v="3"/>
    <d v="2023-09-05T00:00:00"/>
    <x v="1"/>
    <n v="3385.38"/>
    <s v="2023-09"/>
    <x v="0"/>
  </r>
  <r>
    <x v="27"/>
    <n v="80804"/>
    <x v="3"/>
    <d v="2023-09-24T00:00:00"/>
    <x v="0"/>
    <n v="4438.53"/>
    <s v="2023-09"/>
    <x v="0"/>
  </r>
  <r>
    <x v="28"/>
    <n v="58566"/>
    <x v="2"/>
    <d v="2023-10-02T00:00:00"/>
    <x v="1"/>
    <n v="2279.0100000000002"/>
    <s v="2023-10"/>
    <x v="0"/>
  </r>
  <r>
    <x v="28"/>
    <n v="57537"/>
    <x v="0"/>
    <d v="2023-10-08T00:00:00"/>
    <x v="1"/>
    <n v="2767.88"/>
    <s v="2023-10"/>
    <x v="0"/>
  </r>
  <r>
    <x v="28"/>
    <n v="57012"/>
    <x v="0"/>
    <d v="2023-10-21T00:00:00"/>
    <x v="1"/>
    <n v="1451.82"/>
    <s v="2023-10"/>
    <x v="0"/>
  </r>
  <r>
    <x v="28"/>
    <n v="69600"/>
    <x v="0"/>
    <d v="2023-11-28T00:00:00"/>
    <x v="0"/>
    <n v="3244.35"/>
    <s v="2023-11"/>
    <x v="0"/>
  </r>
  <r>
    <x v="29"/>
    <n v="26505"/>
    <x v="2"/>
    <d v="2023-09-08T00:00:00"/>
    <x v="0"/>
    <n v="4166.1099999999997"/>
    <s v="2023-09"/>
    <x v="0"/>
  </r>
  <r>
    <x v="29"/>
    <n v="37152"/>
    <x v="2"/>
    <d v="2023-09-18T00:00:00"/>
    <x v="0"/>
    <n v="1709.94"/>
    <s v="2023-09"/>
    <x v="0"/>
  </r>
  <r>
    <x v="29"/>
    <n v="88116"/>
    <x v="0"/>
    <d v="2023-09-05T00:00:00"/>
    <x v="1"/>
    <n v="4306.1899999999996"/>
    <s v="2023-09"/>
    <x v="0"/>
  </r>
  <r>
    <x v="29"/>
    <n v="80807"/>
    <x v="1"/>
    <d v="2023-11-05T00:00:00"/>
    <x v="0"/>
    <n v="638.64"/>
    <s v="2023-11"/>
    <x v="0"/>
  </r>
  <r>
    <x v="29"/>
    <n v="13379"/>
    <x v="2"/>
    <d v="2023-11-28T00:00:00"/>
    <x v="0"/>
    <n v="1855.39"/>
    <s v="2023-11"/>
    <x v="0"/>
  </r>
  <r>
    <x v="30"/>
    <n v="16868"/>
    <x v="2"/>
    <d v="2023-11-09T00:00:00"/>
    <x v="1"/>
    <n v="2677.82"/>
    <s v="2023-11"/>
    <x v="1"/>
  </r>
  <r>
    <x v="30"/>
    <n v="18330"/>
    <x v="3"/>
    <d v="2023-11-24T00:00:00"/>
    <x v="1"/>
    <n v="3912.28"/>
    <s v="2023-11"/>
    <x v="1"/>
  </r>
  <r>
    <x v="30"/>
    <n v="24293"/>
    <x v="3"/>
    <d v="2023-10-19T00:00:00"/>
    <x v="0"/>
    <n v="4732.54"/>
    <s v="2023-10"/>
    <x v="1"/>
  </r>
  <r>
    <x v="30"/>
    <n v="96363"/>
    <x v="1"/>
    <d v="2023-10-02T00:00:00"/>
    <x v="1"/>
    <n v="3252.37"/>
    <s v="2023-10"/>
    <x v="1"/>
  </r>
  <r>
    <x v="30"/>
    <n v="17972"/>
    <x v="3"/>
    <d v="2023-10-01T00:00:00"/>
    <x v="1"/>
    <n v="2188.7399999999998"/>
    <s v="2023-10"/>
    <x v="1"/>
  </r>
  <r>
    <x v="30"/>
    <n v="74260"/>
    <x v="3"/>
    <d v="2023-10-04T00:00:00"/>
    <x v="0"/>
    <n v="4506.41"/>
    <s v="2023-10"/>
    <x v="1"/>
  </r>
  <r>
    <x v="30"/>
    <n v="89730"/>
    <x v="2"/>
    <d v="2023-10-11T00:00:00"/>
    <x v="0"/>
    <n v="718.34"/>
    <s v="2023-10"/>
    <x v="1"/>
  </r>
  <r>
    <x v="30"/>
    <n v="86724"/>
    <x v="1"/>
    <d v="2023-09-21T00:00:00"/>
    <x v="1"/>
    <n v="4973.68"/>
    <s v="2023-09"/>
    <x v="1"/>
  </r>
  <r>
    <x v="30"/>
    <n v="48652"/>
    <x v="3"/>
    <d v="2023-09-17T00:00:00"/>
    <x v="1"/>
    <n v="585.97"/>
    <s v="2023-09"/>
    <x v="1"/>
  </r>
  <r>
    <x v="30"/>
    <n v="24996"/>
    <x v="2"/>
    <d v="2023-09-23T00:00:00"/>
    <x v="1"/>
    <n v="2312.62"/>
    <s v="2023-09"/>
    <x v="1"/>
  </r>
  <r>
    <x v="30"/>
    <n v="64239"/>
    <x v="1"/>
    <d v="2023-09-08T00:00:00"/>
    <x v="1"/>
    <n v="2053.7800000000002"/>
    <s v="2023-09"/>
    <x v="1"/>
  </r>
  <r>
    <x v="30"/>
    <n v="22463"/>
    <x v="1"/>
    <d v="2023-09-24T00:00:00"/>
    <x v="1"/>
    <n v="1631.37"/>
    <s v="2023-09"/>
    <x v="1"/>
  </r>
  <r>
    <x v="31"/>
    <n v="21957"/>
    <x v="0"/>
    <d v="2023-09-03T00:00:00"/>
    <x v="0"/>
    <n v="2216.19"/>
    <s v="2023-09"/>
    <x v="0"/>
  </r>
  <r>
    <x v="31"/>
    <n v="58843"/>
    <x v="2"/>
    <d v="2023-09-24T00:00:00"/>
    <x v="0"/>
    <n v="2973.68"/>
    <s v="2023-09"/>
    <x v="0"/>
  </r>
  <r>
    <x v="31"/>
    <n v="83620"/>
    <x v="1"/>
    <d v="2023-09-18T00:00:00"/>
    <x v="0"/>
    <n v="2112.96"/>
    <s v="2023-09"/>
    <x v="0"/>
  </r>
  <r>
    <x v="31"/>
    <n v="97207"/>
    <x v="3"/>
    <d v="2023-09-28T00:00:00"/>
    <x v="0"/>
    <n v="4845.1499999999996"/>
    <s v="2023-09"/>
    <x v="0"/>
  </r>
  <r>
    <x v="32"/>
    <n v="37884"/>
    <x v="2"/>
    <d v="2023-10-17T00:00:00"/>
    <x v="1"/>
    <n v="1198.8"/>
    <s v="2023-10"/>
    <x v="0"/>
  </r>
  <r>
    <x v="32"/>
    <n v="55890"/>
    <x v="1"/>
    <d v="2023-10-04T00:00:00"/>
    <x v="0"/>
    <n v="3836.77"/>
    <s v="2023-10"/>
    <x v="0"/>
  </r>
  <r>
    <x v="32"/>
    <n v="39643"/>
    <x v="3"/>
    <d v="2023-10-19T00:00:00"/>
    <x v="0"/>
    <n v="3084.08"/>
    <s v="2023-10"/>
    <x v="0"/>
  </r>
  <r>
    <x v="32"/>
    <n v="45054"/>
    <x v="0"/>
    <d v="2023-10-22T00:00:00"/>
    <x v="0"/>
    <n v="1439.02"/>
    <s v="2023-10"/>
    <x v="0"/>
  </r>
  <r>
    <x v="32"/>
    <n v="50499"/>
    <x v="1"/>
    <d v="2023-10-25T00:00:00"/>
    <x v="1"/>
    <n v="129.91999999999999"/>
    <s v="2023-10"/>
    <x v="0"/>
  </r>
  <r>
    <x v="32"/>
    <n v="96159"/>
    <x v="3"/>
    <d v="2023-09-19T00:00:00"/>
    <x v="0"/>
    <n v="795.19"/>
    <s v="2023-09"/>
    <x v="0"/>
  </r>
  <r>
    <x v="32"/>
    <n v="14018"/>
    <x v="0"/>
    <d v="2023-09-21T00:00:00"/>
    <x v="0"/>
    <n v="1943.35"/>
    <s v="2023-09"/>
    <x v="0"/>
  </r>
  <r>
    <x v="33"/>
    <n v="52517"/>
    <x v="0"/>
    <d v="2023-09-24T00:00:00"/>
    <x v="0"/>
    <n v="862.34"/>
    <s v="2023-09"/>
    <x v="0"/>
  </r>
  <r>
    <x v="33"/>
    <n v="90981"/>
    <x v="0"/>
    <d v="2023-09-25T00:00:00"/>
    <x v="0"/>
    <n v="1433.3"/>
    <s v="2023-09"/>
    <x v="0"/>
  </r>
  <r>
    <x v="33"/>
    <n v="65576"/>
    <x v="3"/>
    <d v="2023-09-22T00:00:00"/>
    <x v="1"/>
    <n v="2129.5"/>
    <s v="2023-09"/>
    <x v="0"/>
  </r>
  <r>
    <x v="33"/>
    <n v="77154"/>
    <x v="0"/>
    <d v="2023-10-25T00:00:00"/>
    <x v="1"/>
    <n v="2206.58"/>
    <s v="2023-10"/>
    <x v="0"/>
  </r>
  <r>
    <x v="33"/>
    <n v="98895"/>
    <x v="3"/>
    <d v="2023-10-10T00:00:00"/>
    <x v="1"/>
    <n v="322.55"/>
    <s v="2023-10"/>
    <x v="0"/>
  </r>
  <r>
    <x v="34"/>
    <n v="36794"/>
    <x v="1"/>
    <d v="2023-11-01T00:00:00"/>
    <x v="0"/>
    <n v="3860.01"/>
    <s v="2023-11"/>
    <x v="0"/>
  </r>
  <r>
    <x v="35"/>
    <n v="66446"/>
    <x v="2"/>
    <d v="2023-10-16T00:00:00"/>
    <x v="0"/>
    <n v="1963.02"/>
    <s v="2023-10"/>
    <x v="1"/>
  </r>
  <r>
    <x v="35"/>
    <n v="83233"/>
    <x v="1"/>
    <d v="2023-11-17T00:00:00"/>
    <x v="0"/>
    <n v="2045.65"/>
    <s v="2023-11"/>
    <x v="1"/>
  </r>
  <r>
    <x v="35"/>
    <n v="15544"/>
    <x v="3"/>
    <d v="2023-11-24T00:00:00"/>
    <x v="0"/>
    <n v="2352.8000000000002"/>
    <s v="2023-11"/>
    <x v="1"/>
  </r>
  <r>
    <x v="35"/>
    <n v="51033"/>
    <x v="3"/>
    <d v="2023-09-28T00:00:00"/>
    <x v="1"/>
    <n v="3576.54"/>
    <s v="2023-09"/>
    <x v="1"/>
  </r>
  <r>
    <x v="36"/>
    <n v="32527"/>
    <x v="3"/>
    <d v="2023-09-11T00:00:00"/>
    <x v="1"/>
    <n v="531.84"/>
    <s v="2023-09"/>
    <x v="0"/>
  </r>
  <r>
    <x v="36"/>
    <n v="67104"/>
    <x v="3"/>
    <d v="2023-10-08T00:00:00"/>
    <x v="0"/>
    <n v="2039.26"/>
    <s v="2023-10"/>
    <x v="0"/>
  </r>
  <r>
    <x v="37"/>
    <n v="32037"/>
    <x v="0"/>
    <d v="2023-10-11T00:00:00"/>
    <x v="0"/>
    <n v="2699.96"/>
    <s v="2023-10"/>
    <x v="0"/>
  </r>
  <r>
    <x v="37"/>
    <n v="55793"/>
    <x v="1"/>
    <d v="2023-10-07T00:00:00"/>
    <x v="0"/>
    <n v="1257.72"/>
    <s v="2023-10"/>
    <x v="0"/>
  </r>
  <r>
    <x v="38"/>
    <n v="30036"/>
    <x v="0"/>
    <d v="2023-09-20T00:00:00"/>
    <x v="0"/>
    <n v="4761.33"/>
    <s v="2023-09"/>
    <x v="0"/>
  </r>
  <r>
    <x v="38"/>
    <n v="74764"/>
    <x v="3"/>
    <d v="2023-09-21T00:00:00"/>
    <x v="1"/>
    <n v="3437.55"/>
    <s v="2023-09"/>
    <x v="0"/>
  </r>
  <r>
    <x v="39"/>
    <n v="18950"/>
    <x v="3"/>
    <d v="2023-11-15T00:00:00"/>
    <x v="1"/>
    <n v="3193.79"/>
    <s v="2023-11"/>
    <x v="1"/>
  </r>
  <r>
    <x v="39"/>
    <n v="46002"/>
    <x v="0"/>
    <d v="2023-11-26T00:00:00"/>
    <x v="1"/>
    <n v="2585.9499999999998"/>
    <s v="2023-11"/>
    <x v="1"/>
  </r>
  <r>
    <x v="39"/>
    <n v="69233"/>
    <x v="0"/>
    <d v="2023-10-15T00:00:00"/>
    <x v="0"/>
    <n v="1906.81"/>
    <s v="2023-10"/>
    <x v="1"/>
  </r>
  <r>
    <x v="39"/>
    <n v="20057"/>
    <x v="0"/>
    <d v="2023-10-10T00:00:00"/>
    <x v="1"/>
    <n v="2367.29"/>
    <s v="2023-10"/>
    <x v="1"/>
  </r>
  <r>
    <x v="39"/>
    <n v="15376"/>
    <x v="3"/>
    <d v="2023-10-18T00:00:00"/>
    <x v="0"/>
    <n v="1675.48"/>
    <s v="2023-10"/>
    <x v="1"/>
  </r>
  <r>
    <x v="39"/>
    <n v="29773"/>
    <x v="0"/>
    <d v="2023-09-17T00:00:00"/>
    <x v="1"/>
    <n v="607.16"/>
    <s v="2023-09"/>
    <x v="1"/>
  </r>
  <r>
    <x v="39"/>
    <n v="55015"/>
    <x v="0"/>
    <d v="2023-09-27T00:00:00"/>
    <x v="0"/>
    <n v="291.8"/>
    <s v="2023-09"/>
    <x v="1"/>
  </r>
  <r>
    <x v="39"/>
    <n v="67377"/>
    <x v="3"/>
    <d v="2023-09-23T00:00:00"/>
    <x v="0"/>
    <n v="1883.1"/>
    <s v="2023-09"/>
    <x v="1"/>
  </r>
  <r>
    <x v="39"/>
    <n v="60779"/>
    <x v="3"/>
    <d v="2023-09-10T00:00:00"/>
    <x v="1"/>
    <n v="3426.6"/>
    <s v="2023-09"/>
    <x v="1"/>
  </r>
  <r>
    <x v="40"/>
    <n v="53213"/>
    <x v="0"/>
    <d v="2023-11-03T00:00:00"/>
    <x v="1"/>
    <n v="1492.32"/>
    <s v="2023-11"/>
    <x v="0"/>
  </r>
  <r>
    <x v="40"/>
    <n v="96057"/>
    <x v="2"/>
    <d v="2023-11-24T00:00:00"/>
    <x v="1"/>
    <n v="499.36"/>
    <s v="2023-11"/>
    <x v="0"/>
  </r>
  <r>
    <x v="40"/>
    <n v="28537"/>
    <x v="1"/>
    <d v="2023-11-22T00:00:00"/>
    <x v="1"/>
    <n v="4841.71"/>
    <s v="2023-11"/>
    <x v="0"/>
  </r>
  <r>
    <x v="41"/>
    <n v="21104"/>
    <x v="1"/>
    <d v="2023-10-23T00:00:00"/>
    <x v="1"/>
    <n v="3253.12"/>
    <s v="2023-10"/>
    <x v="0"/>
  </r>
  <r>
    <x v="41"/>
    <n v="26750"/>
    <x v="0"/>
    <d v="2023-10-11T00:00:00"/>
    <x v="1"/>
    <n v="2591.59"/>
    <s v="2023-10"/>
    <x v="0"/>
  </r>
  <r>
    <x v="41"/>
    <n v="57526"/>
    <x v="1"/>
    <d v="2023-10-01T00:00:00"/>
    <x v="0"/>
    <n v="4760.7299999999996"/>
    <s v="2023-10"/>
    <x v="0"/>
  </r>
  <r>
    <x v="41"/>
    <n v="73736"/>
    <x v="2"/>
    <d v="2023-10-11T00:00:00"/>
    <x v="0"/>
    <n v="4999.8900000000003"/>
    <s v="2023-10"/>
    <x v="0"/>
  </r>
  <r>
    <x v="41"/>
    <n v="20114"/>
    <x v="1"/>
    <d v="2023-10-05T00:00:00"/>
    <x v="0"/>
    <n v="2587.6799999999998"/>
    <s v="2023-10"/>
    <x v="0"/>
  </r>
  <r>
    <x v="41"/>
    <n v="79013"/>
    <x v="0"/>
    <d v="2023-09-27T00:00:00"/>
    <x v="1"/>
    <n v="4394.32"/>
    <s v="2023-09"/>
    <x v="0"/>
  </r>
  <r>
    <x v="41"/>
    <n v="27176"/>
    <x v="3"/>
    <d v="2023-09-20T00:00:00"/>
    <x v="0"/>
    <n v="895.01"/>
    <s v="2023-09"/>
    <x v="0"/>
  </r>
  <r>
    <x v="41"/>
    <n v="91885"/>
    <x v="2"/>
    <d v="2023-09-27T00:00:00"/>
    <x v="1"/>
    <n v="314.08999999999997"/>
    <s v="2023-09"/>
    <x v="0"/>
  </r>
  <r>
    <x v="41"/>
    <n v="98652"/>
    <x v="2"/>
    <d v="2023-09-12T00:00:00"/>
    <x v="1"/>
    <n v="3091.92"/>
    <s v="2023-09"/>
    <x v="0"/>
  </r>
  <r>
    <x v="41"/>
    <n v="68841"/>
    <x v="2"/>
    <d v="2023-09-25T00:00:00"/>
    <x v="0"/>
    <n v="1616.39"/>
    <s v="2023-09"/>
    <x v="0"/>
  </r>
  <r>
    <x v="42"/>
    <n v="70513"/>
    <x v="1"/>
    <d v="2023-10-15T00:00:00"/>
    <x v="1"/>
    <n v="2564.2399999999998"/>
    <s v="2023-10"/>
    <x v="1"/>
  </r>
  <r>
    <x v="42"/>
    <n v="31241"/>
    <x v="2"/>
    <d v="2023-10-14T00:00:00"/>
    <x v="0"/>
    <n v="4377.71"/>
    <s v="2023-10"/>
    <x v="1"/>
  </r>
  <r>
    <x v="42"/>
    <n v="94040"/>
    <x v="3"/>
    <d v="2023-10-02T00:00:00"/>
    <x v="1"/>
    <n v="2817.25"/>
    <s v="2023-10"/>
    <x v="1"/>
  </r>
  <r>
    <x v="42"/>
    <n v="77621"/>
    <x v="0"/>
    <d v="2023-10-04T00:00:00"/>
    <x v="1"/>
    <n v="510.99"/>
    <s v="2023-10"/>
    <x v="1"/>
  </r>
  <r>
    <x v="42"/>
    <n v="45755"/>
    <x v="3"/>
    <d v="2023-10-06T00:00:00"/>
    <x v="0"/>
    <n v="4172.13"/>
    <s v="2023-10"/>
    <x v="1"/>
  </r>
  <r>
    <x v="42"/>
    <n v="69130"/>
    <x v="1"/>
    <d v="2023-09-08T00:00:00"/>
    <x v="0"/>
    <n v="2132.9899999999998"/>
    <s v="2023-09"/>
    <x v="1"/>
  </r>
  <r>
    <x v="42"/>
    <n v="59015"/>
    <x v="2"/>
    <d v="2023-11-17T00:00:00"/>
    <x v="1"/>
    <n v="4973.17"/>
    <s v="2023-11"/>
    <x v="1"/>
  </r>
  <r>
    <x v="42"/>
    <n v="39430"/>
    <x v="0"/>
    <d v="2023-11-12T00:00:00"/>
    <x v="1"/>
    <n v="4661.05"/>
    <s v="2023-11"/>
    <x v="1"/>
  </r>
  <r>
    <x v="42"/>
    <n v="95191"/>
    <x v="1"/>
    <d v="2023-11-27T00:00:00"/>
    <x v="0"/>
    <n v="774.24"/>
    <s v="2023-11"/>
    <x v="1"/>
  </r>
  <r>
    <x v="42"/>
    <n v="71925"/>
    <x v="2"/>
    <d v="2023-11-10T00:00:00"/>
    <x v="1"/>
    <n v="2298.15"/>
    <s v="2023-11"/>
    <x v="1"/>
  </r>
  <r>
    <x v="43"/>
    <n v="38266"/>
    <x v="2"/>
    <d v="2023-09-09T00:00:00"/>
    <x v="1"/>
    <n v="644.82000000000005"/>
    <s v="2023-09"/>
    <x v="0"/>
  </r>
  <r>
    <x v="44"/>
    <n v="41252"/>
    <x v="3"/>
    <d v="2023-10-02T00:00:00"/>
    <x v="1"/>
    <n v="407.76"/>
    <s v="2023-10"/>
    <x v="0"/>
  </r>
  <r>
    <x v="45"/>
    <n v="66261"/>
    <x v="0"/>
    <d v="2023-10-10T00:00:00"/>
    <x v="1"/>
    <n v="1278.76"/>
    <s v="2023-10"/>
    <x v="1"/>
  </r>
  <r>
    <x v="45"/>
    <n v="34551"/>
    <x v="0"/>
    <d v="2023-10-14T00:00:00"/>
    <x v="1"/>
    <n v="431.63"/>
    <s v="2023-10"/>
    <x v="1"/>
  </r>
  <r>
    <x v="45"/>
    <n v="76496"/>
    <x v="0"/>
    <d v="2023-09-18T00:00:00"/>
    <x v="1"/>
    <n v="4379.32"/>
    <s v="2023-09"/>
    <x v="1"/>
  </r>
  <r>
    <x v="45"/>
    <n v="93318"/>
    <x v="3"/>
    <d v="2023-09-02T00:00:00"/>
    <x v="1"/>
    <n v="1342.89"/>
    <s v="2023-09"/>
    <x v="1"/>
  </r>
  <r>
    <x v="45"/>
    <n v="56805"/>
    <x v="0"/>
    <d v="2023-09-01T00:00:00"/>
    <x v="1"/>
    <n v="1281.52"/>
    <s v="2023-09"/>
    <x v="1"/>
  </r>
  <r>
    <x v="45"/>
    <n v="92346"/>
    <x v="0"/>
    <d v="2023-09-22T00:00:00"/>
    <x v="1"/>
    <n v="753.71"/>
    <s v="2023-09"/>
    <x v="1"/>
  </r>
  <r>
    <x v="45"/>
    <n v="81567"/>
    <x v="1"/>
    <d v="2023-09-12T00:00:00"/>
    <x v="0"/>
    <n v="4168.88"/>
    <s v="2023-09"/>
    <x v="1"/>
  </r>
  <r>
    <x v="45"/>
    <n v="72722"/>
    <x v="2"/>
    <d v="2023-11-23T00:00:00"/>
    <x v="0"/>
    <n v="409.19"/>
    <s v="2023-11"/>
    <x v="1"/>
  </r>
  <r>
    <x v="45"/>
    <n v="69988"/>
    <x v="0"/>
    <d v="2023-11-25T00:00:00"/>
    <x v="1"/>
    <n v="1087.8"/>
    <s v="2023-11"/>
    <x v="1"/>
  </r>
  <r>
    <x v="45"/>
    <n v="36144"/>
    <x v="0"/>
    <d v="2023-11-26T00:00:00"/>
    <x v="1"/>
    <n v="4673.5200000000004"/>
    <s v="2023-11"/>
    <x v="1"/>
  </r>
  <r>
    <x v="45"/>
    <n v="62196"/>
    <x v="3"/>
    <d v="2023-11-17T00:00:00"/>
    <x v="1"/>
    <n v="279.44"/>
    <s v="2023-11"/>
    <x v="1"/>
  </r>
  <r>
    <x v="46"/>
    <n v="95948"/>
    <x v="1"/>
    <d v="2023-10-28T00:00:00"/>
    <x v="1"/>
    <n v="709.93"/>
    <s v="2023-10"/>
    <x v="0"/>
  </r>
  <r>
    <x v="46"/>
    <n v="62431"/>
    <x v="3"/>
    <d v="2023-11-14T00:00:00"/>
    <x v="1"/>
    <n v="1761.28"/>
    <s v="2023-11"/>
    <x v="0"/>
  </r>
  <r>
    <x v="46"/>
    <n v="75038"/>
    <x v="3"/>
    <d v="2023-11-06T00:00:00"/>
    <x v="1"/>
    <n v="4629.12"/>
    <s v="2023-11"/>
    <x v="0"/>
  </r>
  <r>
    <x v="46"/>
    <n v="44959"/>
    <x v="0"/>
    <d v="2023-11-17T00:00:00"/>
    <x v="1"/>
    <n v="486.74"/>
    <s v="2023-11"/>
    <x v="0"/>
  </r>
  <r>
    <x v="47"/>
    <n v="20494"/>
    <x v="1"/>
    <d v="2023-09-04T00:00:00"/>
    <x v="1"/>
    <n v="1601.83"/>
    <s v="2023-09"/>
    <x v="0"/>
  </r>
  <r>
    <x v="47"/>
    <n v="65851"/>
    <x v="2"/>
    <d v="2023-09-20T00:00:00"/>
    <x v="1"/>
    <n v="1822.58"/>
    <s v="2023-09"/>
    <x v="0"/>
  </r>
  <r>
    <x v="47"/>
    <n v="56210"/>
    <x v="3"/>
    <d v="2023-09-02T00:00:00"/>
    <x v="1"/>
    <n v="3233.4"/>
    <s v="2023-09"/>
    <x v="0"/>
  </r>
  <r>
    <x v="47"/>
    <n v="97973"/>
    <x v="3"/>
    <d v="2023-10-03T00:00:00"/>
    <x v="1"/>
    <n v="2614.12"/>
    <s v="2023-10"/>
    <x v="0"/>
  </r>
  <r>
    <x v="48"/>
    <n v="67432"/>
    <x v="0"/>
    <d v="2023-09-22T00:00:00"/>
    <x v="0"/>
    <n v="429.44"/>
    <s v="2023-09"/>
    <x v="1"/>
  </r>
  <r>
    <x v="48"/>
    <n v="94562"/>
    <x v="1"/>
    <d v="2023-09-25T00:00:00"/>
    <x v="1"/>
    <n v="1975.99"/>
    <s v="2023-09"/>
    <x v="1"/>
  </r>
  <r>
    <x v="48"/>
    <n v="14244"/>
    <x v="2"/>
    <d v="2023-09-19T00:00:00"/>
    <x v="1"/>
    <n v="4749.24"/>
    <s v="2023-09"/>
    <x v="1"/>
  </r>
  <r>
    <x v="48"/>
    <n v="68188"/>
    <x v="0"/>
    <d v="2023-09-12T00:00:00"/>
    <x v="0"/>
    <n v="2694.35"/>
    <s v="2023-09"/>
    <x v="1"/>
  </r>
  <r>
    <x v="48"/>
    <n v="51207"/>
    <x v="1"/>
    <d v="2023-09-13T00:00:00"/>
    <x v="0"/>
    <n v="4806.55"/>
    <s v="2023-09"/>
    <x v="1"/>
  </r>
  <r>
    <x v="48"/>
    <n v="34385"/>
    <x v="3"/>
    <d v="2023-11-24T00:00:00"/>
    <x v="1"/>
    <n v="4576.3599999999997"/>
    <s v="2023-11"/>
    <x v="1"/>
  </r>
  <r>
    <x v="48"/>
    <n v="44116"/>
    <x v="3"/>
    <d v="2023-10-09T00:00:00"/>
    <x v="0"/>
    <n v="4982.1899999999996"/>
    <s v="2023-10"/>
    <x v="1"/>
  </r>
  <r>
    <x v="49"/>
    <n v="27790"/>
    <x v="0"/>
    <d v="2023-10-04T00:00:00"/>
    <x v="1"/>
    <n v="946.02"/>
    <s v="2023-10"/>
    <x v="0"/>
  </r>
  <r>
    <x v="49"/>
    <n v="68341"/>
    <x v="0"/>
    <d v="2023-10-23T00:00:00"/>
    <x v="1"/>
    <n v="3372.41"/>
    <s v="2023-10"/>
    <x v="0"/>
  </r>
  <r>
    <x v="50"/>
    <n v="93584"/>
    <x v="2"/>
    <d v="2023-11-23T00:00:00"/>
    <x v="1"/>
    <n v="2592.9"/>
    <s v="2023-11"/>
    <x v="1"/>
  </r>
  <r>
    <x v="50"/>
    <n v="36342"/>
    <x v="2"/>
    <d v="2023-11-04T00:00:00"/>
    <x v="0"/>
    <n v="3972.83"/>
    <s v="2023-11"/>
    <x v="1"/>
  </r>
  <r>
    <x v="50"/>
    <n v="82616"/>
    <x v="1"/>
    <d v="2023-10-12T00:00:00"/>
    <x v="1"/>
    <n v="4037.94"/>
    <s v="2023-10"/>
    <x v="1"/>
  </r>
  <r>
    <x v="50"/>
    <n v="90209"/>
    <x v="0"/>
    <d v="2023-09-05T00:00:00"/>
    <x v="0"/>
    <n v="1615.52"/>
    <s v="2023-09"/>
    <x v="1"/>
  </r>
  <r>
    <x v="50"/>
    <n v="72739"/>
    <x v="3"/>
    <d v="2023-09-23T00:00:00"/>
    <x v="1"/>
    <n v="4134.3599999999997"/>
    <s v="2023-09"/>
    <x v="1"/>
  </r>
  <r>
    <x v="50"/>
    <n v="26426"/>
    <x v="1"/>
    <d v="2023-09-03T00:00:00"/>
    <x v="0"/>
    <n v="2304.88"/>
    <s v="2023-09"/>
    <x v="1"/>
  </r>
  <r>
    <x v="50"/>
    <n v="77811"/>
    <x v="1"/>
    <d v="2023-09-22T00:00:00"/>
    <x v="0"/>
    <n v="4402"/>
    <s v="2023-09"/>
    <x v="1"/>
  </r>
  <r>
    <x v="50"/>
    <n v="82260"/>
    <x v="2"/>
    <d v="2023-09-25T00:00:00"/>
    <x v="0"/>
    <n v="2219.83"/>
    <s v="2023-09"/>
    <x v="1"/>
  </r>
  <r>
    <x v="51"/>
    <n v="31229"/>
    <x v="1"/>
    <d v="2023-09-06T00:00:00"/>
    <x v="0"/>
    <n v="1795.51"/>
    <s v="2023-09"/>
    <x v="1"/>
  </r>
  <r>
    <x v="51"/>
    <n v="47230"/>
    <x v="0"/>
    <d v="2023-09-17T00:00:00"/>
    <x v="1"/>
    <n v="1061.8800000000001"/>
    <s v="2023-09"/>
    <x v="1"/>
  </r>
  <r>
    <x v="51"/>
    <n v="45972"/>
    <x v="2"/>
    <d v="2023-09-18T00:00:00"/>
    <x v="1"/>
    <n v="3110.7"/>
    <s v="2023-09"/>
    <x v="1"/>
  </r>
  <r>
    <x v="51"/>
    <n v="94015"/>
    <x v="2"/>
    <d v="2023-11-17T00:00:00"/>
    <x v="0"/>
    <n v="938.88"/>
    <s v="2023-11"/>
    <x v="1"/>
  </r>
  <r>
    <x v="51"/>
    <n v="89316"/>
    <x v="1"/>
    <d v="2023-10-24T00:00:00"/>
    <x v="0"/>
    <n v="4143.66"/>
    <s v="2023-10"/>
    <x v="1"/>
  </r>
  <r>
    <x v="51"/>
    <n v="20646"/>
    <x v="0"/>
    <d v="2023-10-01T00:00:00"/>
    <x v="1"/>
    <n v="3290.54"/>
    <s v="2023-10"/>
    <x v="1"/>
  </r>
  <r>
    <x v="51"/>
    <n v="84991"/>
    <x v="3"/>
    <d v="2023-10-25T00:00:00"/>
    <x v="0"/>
    <n v="2540.39"/>
    <s v="2023-10"/>
    <x v="1"/>
  </r>
  <r>
    <x v="51"/>
    <n v="81509"/>
    <x v="1"/>
    <d v="2023-10-21T00:00:00"/>
    <x v="1"/>
    <n v="2466.4299999999998"/>
    <s v="2023-10"/>
    <x v="1"/>
  </r>
  <r>
    <x v="51"/>
    <n v="99783"/>
    <x v="3"/>
    <d v="2023-10-26T00:00:00"/>
    <x v="1"/>
    <n v="2322.37"/>
    <s v="2023-10"/>
    <x v="1"/>
  </r>
  <r>
    <x v="52"/>
    <n v="70875"/>
    <x v="2"/>
    <d v="2023-09-16T00:00:00"/>
    <x v="1"/>
    <n v="3072.64"/>
    <s v="2023-09"/>
    <x v="0"/>
  </r>
  <r>
    <x v="52"/>
    <n v="51853"/>
    <x v="1"/>
    <d v="2023-09-11T00:00:00"/>
    <x v="1"/>
    <n v="740.75"/>
    <s v="2023-09"/>
    <x v="0"/>
  </r>
  <r>
    <x v="52"/>
    <n v="77499"/>
    <x v="0"/>
    <d v="2023-09-12T00:00:00"/>
    <x v="1"/>
    <n v="1284.52"/>
    <s v="2023-09"/>
    <x v="0"/>
  </r>
  <r>
    <x v="52"/>
    <n v="45058"/>
    <x v="3"/>
    <d v="2023-09-04T00:00:00"/>
    <x v="0"/>
    <n v="790.3"/>
    <s v="2023-09"/>
    <x v="0"/>
  </r>
  <r>
    <x v="52"/>
    <n v="60351"/>
    <x v="3"/>
    <d v="2023-10-10T00:00:00"/>
    <x v="0"/>
    <n v="4817.16"/>
    <s v="2023-10"/>
    <x v="0"/>
  </r>
  <r>
    <x v="53"/>
    <n v="77466"/>
    <x v="3"/>
    <d v="2023-10-16T00:00:00"/>
    <x v="1"/>
    <n v="4407.47"/>
    <s v="2023-10"/>
    <x v="1"/>
  </r>
  <r>
    <x v="53"/>
    <n v="13037"/>
    <x v="0"/>
    <d v="2023-10-16T00:00:00"/>
    <x v="1"/>
    <n v="2576.6799999999998"/>
    <s v="2023-10"/>
    <x v="1"/>
  </r>
  <r>
    <x v="53"/>
    <n v="86460"/>
    <x v="1"/>
    <d v="2023-11-07T00:00:00"/>
    <x v="0"/>
    <n v="347.65"/>
    <s v="2023-11"/>
    <x v="1"/>
  </r>
  <r>
    <x v="53"/>
    <n v="88317"/>
    <x v="3"/>
    <d v="2023-11-16T00:00:00"/>
    <x v="1"/>
    <n v="2729.78"/>
    <s v="2023-11"/>
    <x v="1"/>
  </r>
  <r>
    <x v="53"/>
    <n v="27555"/>
    <x v="1"/>
    <d v="2023-09-14T00:00:00"/>
    <x v="1"/>
    <n v="3842.9"/>
    <s v="2023-09"/>
    <x v="1"/>
  </r>
  <r>
    <x v="54"/>
    <n v="83638"/>
    <x v="2"/>
    <d v="2023-10-19T00:00:00"/>
    <x v="1"/>
    <n v="2810.79"/>
    <s v="2023-10"/>
    <x v="0"/>
  </r>
  <r>
    <x v="55"/>
    <n v="82070"/>
    <x v="1"/>
    <d v="2023-11-25T00:00:00"/>
    <x v="0"/>
    <n v="730.45"/>
    <s v="2023-11"/>
    <x v="0"/>
  </r>
  <r>
    <x v="55"/>
    <n v="61629"/>
    <x v="1"/>
    <d v="2023-11-04T00:00:00"/>
    <x v="1"/>
    <n v="2833.38"/>
    <s v="2023-11"/>
    <x v="0"/>
  </r>
  <r>
    <x v="55"/>
    <n v="28909"/>
    <x v="2"/>
    <d v="2023-11-12T00:00:00"/>
    <x v="1"/>
    <n v="2550.38"/>
    <s v="2023-11"/>
    <x v="0"/>
  </r>
  <r>
    <x v="55"/>
    <n v="15100"/>
    <x v="2"/>
    <d v="2023-11-02T00:00:00"/>
    <x v="1"/>
    <n v="4039.43"/>
    <s v="2023-11"/>
    <x v="0"/>
  </r>
  <r>
    <x v="56"/>
    <n v="51750"/>
    <x v="2"/>
    <d v="2023-09-20T00:00:00"/>
    <x v="1"/>
    <n v="4954.0200000000004"/>
    <s v="2023-09"/>
    <x v="0"/>
  </r>
  <r>
    <x v="56"/>
    <n v="49221"/>
    <x v="1"/>
    <d v="2023-09-24T00:00:00"/>
    <x v="1"/>
    <n v="3572.83"/>
    <s v="2023-09"/>
    <x v="0"/>
  </r>
  <r>
    <x v="56"/>
    <n v="72245"/>
    <x v="0"/>
    <d v="2023-09-10T00:00:00"/>
    <x v="1"/>
    <n v="1723.07"/>
    <s v="2023-09"/>
    <x v="0"/>
  </r>
  <r>
    <x v="56"/>
    <n v="86507"/>
    <x v="1"/>
    <d v="2023-11-14T00:00:00"/>
    <x v="0"/>
    <n v="3024.86"/>
    <s v="2023-11"/>
    <x v="0"/>
  </r>
  <r>
    <x v="57"/>
    <n v="39824"/>
    <x v="0"/>
    <d v="2023-11-19T00:00:00"/>
    <x v="1"/>
    <n v="935.51"/>
    <s v="2023-11"/>
    <x v="0"/>
  </r>
  <r>
    <x v="57"/>
    <n v="91230"/>
    <x v="3"/>
    <d v="2023-11-21T00:00:00"/>
    <x v="0"/>
    <n v="4126.1400000000003"/>
    <s v="2023-11"/>
    <x v="0"/>
  </r>
  <r>
    <x v="57"/>
    <n v="14138"/>
    <x v="0"/>
    <d v="2023-11-08T00:00:00"/>
    <x v="0"/>
    <n v="192.79"/>
    <s v="2023-11"/>
    <x v="0"/>
  </r>
  <r>
    <x v="57"/>
    <n v="64890"/>
    <x v="2"/>
    <d v="2023-11-11T00:00:00"/>
    <x v="1"/>
    <n v="3483.45"/>
    <s v="2023-11"/>
    <x v="0"/>
  </r>
  <r>
    <x v="57"/>
    <n v="75774"/>
    <x v="3"/>
    <d v="2023-11-14T00:00:00"/>
    <x v="0"/>
    <n v="3558.3"/>
    <s v="2023-11"/>
    <x v="0"/>
  </r>
  <r>
    <x v="58"/>
    <n v="59391"/>
    <x v="1"/>
    <d v="2023-11-17T00:00:00"/>
    <x v="0"/>
    <n v="2352.35"/>
    <s v="2023-11"/>
    <x v="0"/>
  </r>
  <r>
    <x v="58"/>
    <n v="54869"/>
    <x v="1"/>
    <d v="2023-11-18T00:00:00"/>
    <x v="1"/>
    <n v="3089.38"/>
    <s v="2023-11"/>
    <x v="0"/>
  </r>
  <r>
    <x v="58"/>
    <n v="42311"/>
    <x v="1"/>
    <d v="2023-11-07T00:00:00"/>
    <x v="1"/>
    <n v="1201.8499999999999"/>
    <s v="2023-11"/>
    <x v="0"/>
  </r>
  <r>
    <x v="58"/>
    <n v="47880"/>
    <x v="2"/>
    <d v="2023-11-10T00:00:00"/>
    <x v="1"/>
    <n v="1653.5"/>
    <s v="2023-11"/>
    <x v="0"/>
  </r>
  <r>
    <x v="58"/>
    <n v="45842"/>
    <x v="1"/>
    <d v="2023-10-18T00:00:00"/>
    <x v="0"/>
    <n v="2910.04"/>
    <s v="2023-10"/>
    <x v="0"/>
  </r>
  <r>
    <x v="58"/>
    <n v="59767"/>
    <x v="3"/>
    <d v="2023-10-18T00:00:00"/>
    <x v="1"/>
    <n v="4777.58"/>
    <s v="2023-10"/>
    <x v="0"/>
  </r>
  <r>
    <x v="58"/>
    <n v="29198"/>
    <x v="1"/>
    <d v="2023-10-26T00:00:00"/>
    <x v="0"/>
    <n v="1509.39"/>
    <s v="2023-10"/>
    <x v="0"/>
  </r>
  <r>
    <x v="59"/>
    <n v="36485"/>
    <x v="1"/>
    <d v="2023-10-07T00:00:00"/>
    <x v="1"/>
    <n v="772.64"/>
    <s v="2023-10"/>
    <x v="1"/>
  </r>
  <r>
    <x v="59"/>
    <n v="86917"/>
    <x v="2"/>
    <d v="2023-10-20T00:00:00"/>
    <x v="0"/>
    <n v="348.75"/>
    <s v="2023-10"/>
    <x v="1"/>
  </r>
  <r>
    <x v="59"/>
    <n v="39579"/>
    <x v="2"/>
    <d v="2023-10-17T00:00:00"/>
    <x v="0"/>
    <n v="590.97"/>
    <s v="2023-10"/>
    <x v="1"/>
  </r>
  <r>
    <x v="59"/>
    <n v="71918"/>
    <x v="0"/>
    <d v="2023-10-11T00:00:00"/>
    <x v="0"/>
    <n v="125.39"/>
    <s v="2023-10"/>
    <x v="1"/>
  </r>
  <r>
    <x v="59"/>
    <n v="63334"/>
    <x v="3"/>
    <d v="2023-11-06T00:00:00"/>
    <x v="1"/>
    <n v="3287.64"/>
    <s v="2023-11"/>
    <x v="1"/>
  </r>
  <r>
    <x v="59"/>
    <n v="47649"/>
    <x v="1"/>
    <d v="2023-11-25T00:00:00"/>
    <x v="1"/>
    <n v="3264.9"/>
    <s v="2023-11"/>
    <x v="1"/>
  </r>
  <r>
    <x v="59"/>
    <n v="21725"/>
    <x v="2"/>
    <d v="2023-11-25T00:00:00"/>
    <x v="0"/>
    <n v="4574.83"/>
    <s v="2023-11"/>
    <x v="1"/>
  </r>
  <r>
    <x v="59"/>
    <n v="64773"/>
    <x v="2"/>
    <d v="2023-11-06T00:00:00"/>
    <x v="0"/>
    <n v="4986.1400000000003"/>
    <s v="2023-11"/>
    <x v="1"/>
  </r>
  <r>
    <x v="59"/>
    <n v="74930"/>
    <x v="2"/>
    <d v="2023-11-13T00:00:00"/>
    <x v="1"/>
    <n v="4396.04"/>
    <s v="2023-11"/>
    <x v="1"/>
  </r>
  <r>
    <x v="59"/>
    <n v="84443"/>
    <x v="0"/>
    <d v="2023-09-10T00:00:00"/>
    <x v="1"/>
    <n v="1494.35"/>
    <s v="2023-09"/>
    <x v="1"/>
  </r>
  <r>
    <x v="60"/>
    <n v="45761"/>
    <x v="2"/>
    <d v="2023-11-15T00:00:00"/>
    <x v="0"/>
    <n v="1720.35"/>
    <s v="2023-11"/>
    <x v="1"/>
  </r>
  <r>
    <x v="60"/>
    <n v="70150"/>
    <x v="1"/>
    <d v="2023-11-24T00:00:00"/>
    <x v="0"/>
    <n v="169.01"/>
    <s v="2023-11"/>
    <x v="1"/>
  </r>
  <r>
    <x v="60"/>
    <n v="48669"/>
    <x v="2"/>
    <d v="2023-11-11T00:00:00"/>
    <x v="0"/>
    <n v="3093.68"/>
    <s v="2023-11"/>
    <x v="1"/>
  </r>
  <r>
    <x v="60"/>
    <n v="63148"/>
    <x v="3"/>
    <d v="2023-11-21T00:00:00"/>
    <x v="1"/>
    <n v="525.02"/>
    <s v="2023-11"/>
    <x v="1"/>
  </r>
  <r>
    <x v="60"/>
    <n v="22502"/>
    <x v="2"/>
    <d v="2023-11-22T00:00:00"/>
    <x v="0"/>
    <n v="2439.5300000000002"/>
    <s v="2023-11"/>
    <x v="1"/>
  </r>
  <r>
    <x v="60"/>
    <n v="44181"/>
    <x v="3"/>
    <d v="2023-10-01T00:00:00"/>
    <x v="0"/>
    <n v="2289"/>
    <s v="2023-10"/>
    <x v="1"/>
  </r>
  <r>
    <x v="60"/>
    <n v="53204"/>
    <x v="1"/>
    <d v="2023-10-09T00:00:00"/>
    <x v="0"/>
    <n v="1381.61"/>
    <s v="2023-10"/>
    <x v="1"/>
  </r>
  <r>
    <x v="60"/>
    <n v="40972"/>
    <x v="0"/>
    <d v="2023-09-23T00:00:00"/>
    <x v="0"/>
    <n v="2380.44"/>
    <s v="2023-09"/>
    <x v="1"/>
  </r>
  <r>
    <x v="60"/>
    <n v="63138"/>
    <x v="1"/>
    <d v="2023-09-06T00:00:00"/>
    <x v="0"/>
    <n v="3229.69"/>
    <s v="2023-09"/>
    <x v="1"/>
  </r>
  <r>
    <x v="60"/>
    <n v="58174"/>
    <x v="2"/>
    <d v="2023-09-10T00:00:00"/>
    <x v="0"/>
    <n v="4791.07"/>
    <s v="2023-09"/>
    <x v="1"/>
  </r>
  <r>
    <x v="61"/>
    <n v="81989"/>
    <x v="3"/>
    <d v="2023-10-23T00:00:00"/>
    <x v="0"/>
    <n v="3833.11"/>
    <s v="2023-10"/>
    <x v="0"/>
  </r>
  <r>
    <x v="61"/>
    <n v="88094"/>
    <x v="0"/>
    <d v="2023-10-22T00:00:00"/>
    <x v="1"/>
    <n v="2688.05"/>
    <s v="2023-10"/>
    <x v="0"/>
  </r>
  <r>
    <x v="61"/>
    <n v="20237"/>
    <x v="0"/>
    <d v="2023-10-12T00:00:00"/>
    <x v="0"/>
    <n v="4160.99"/>
    <s v="2023-10"/>
    <x v="0"/>
  </r>
  <r>
    <x v="61"/>
    <n v="36497"/>
    <x v="2"/>
    <d v="2023-10-17T00:00:00"/>
    <x v="0"/>
    <n v="1707.78"/>
    <s v="2023-10"/>
    <x v="0"/>
  </r>
  <r>
    <x v="61"/>
    <n v="25235"/>
    <x v="2"/>
    <d v="2023-11-15T00:00:00"/>
    <x v="1"/>
    <n v="545.61"/>
    <s v="2023-11"/>
    <x v="0"/>
  </r>
  <r>
    <x v="61"/>
    <n v="68390"/>
    <x v="0"/>
    <d v="2023-11-17T00:00:00"/>
    <x v="1"/>
    <n v="746.53"/>
    <s v="2023-11"/>
    <x v="0"/>
  </r>
  <r>
    <x v="61"/>
    <n v="69873"/>
    <x v="0"/>
    <d v="2023-11-14T00:00:00"/>
    <x v="1"/>
    <n v="3396.56"/>
    <s v="2023-11"/>
    <x v="0"/>
  </r>
  <r>
    <x v="61"/>
    <n v="12853"/>
    <x v="3"/>
    <d v="2023-11-10T00:00:00"/>
    <x v="1"/>
    <n v="4100.62"/>
    <s v="2023-11"/>
    <x v="0"/>
  </r>
  <r>
    <x v="61"/>
    <n v="38560"/>
    <x v="0"/>
    <d v="2023-11-24T00:00:00"/>
    <x v="0"/>
    <n v="2176.12"/>
    <s v="2023-11"/>
    <x v="0"/>
  </r>
  <r>
    <x v="62"/>
    <n v="47629"/>
    <x v="3"/>
    <d v="2023-11-02T00:00:00"/>
    <x v="0"/>
    <n v="3867.96"/>
    <s v="2023-11"/>
    <x v="1"/>
  </r>
  <r>
    <x v="62"/>
    <n v="94085"/>
    <x v="3"/>
    <d v="2023-11-25T00:00:00"/>
    <x v="1"/>
    <n v="4965"/>
    <s v="2023-11"/>
    <x v="1"/>
  </r>
  <r>
    <x v="62"/>
    <n v="68790"/>
    <x v="3"/>
    <d v="2023-11-13T00:00:00"/>
    <x v="1"/>
    <n v="493.22"/>
    <s v="2023-11"/>
    <x v="1"/>
  </r>
  <r>
    <x v="62"/>
    <n v="80687"/>
    <x v="2"/>
    <d v="2023-11-22T00:00:00"/>
    <x v="1"/>
    <n v="681.3"/>
    <s v="2023-11"/>
    <x v="1"/>
  </r>
  <r>
    <x v="62"/>
    <n v="79316"/>
    <x v="2"/>
    <d v="2023-09-13T00:00:00"/>
    <x v="0"/>
    <n v="4190.63"/>
    <s v="2023-09"/>
    <x v="1"/>
  </r>
  <r>
    <x v="62"/>
    <n v="12979"/>
    <x v="1"/>
    <d v="2023-09-25T00:00:00"/>
    <x v="1"/>
    <n v="3400.15"/>
    <s v="2023-09"/>
    <x v="1"/>
  </r>
  <r>
    <x v="62"/>
    <n v="65591"/>
    <x v="3"/>
    <d v="2023-09-18T00:00:00"/>
    <x v="0"/>
    <n v="1312.81"/>
    <s v="2023-09"/>
    <x v="1"/>
  </r>
  <r>
    <x v="62"/>
    <n v="30332"/>
    <x v="1"/>
    <d v="2023-09-12T00:00:00"/>
    <x v="0"/>
    <n v="4693.3100000000004"/>
    <s v="2023-09"/>
    <x v="1"/>
  </r>
  <r>
    <x v="62"/>
    <n v="24790"/>
    <x v="0"/>
    <d v="2023-09-24T00:00:00"/>
    <x v="1"/>
    <n v="3113.12"/>
    <s v="2023-09"/>
    <x v="1"/>
  </r>
  <r>
    <x v="62"/>
    <n v="37011"/>
    <x v="0"/>
    <d v="2023-10-08T00:00:00"/>
    <x v="0"/>
    <n v="3010.33"/>
    <s v="2023-10"/>
    <x v="1"/>
  </r>
  <r>
    <x v="63"/>
    <n v="15798"/>
    <x v="3"/>
    <d v="2023-11-24T00:00:00"/>
    <x v="1"/>
    <n v="1248.26"/>
    <s v="2023-11"/>
    <x v="0"/>
  </r>
  <r>
    <x v="63"/>
    <n v="17398"/>
    <x v="2"/>
    <d v="2023-11-07T00:00:00"/>
    <x v="1"/>
    <n v="1247.3900000000001"/>
    <s v="2023-11"/>
    <x v="0"/>
  </r>
  <r>
    <x v="63"/>
    <n v="85690"/>
    <x v="1"/>
    <d v="2023-09-11T00:00:00"/>
    <x v="0"/>
    <n v="1578.65"/>
    <s v="2023-09"/>
    <x v="0"/>
  </r>
  <r>
    <x v="63"/>
    <n v="96535"/>
    <x v="2"/>
    <d v="2023-09-05T00:00:00"/>
    <x v="1"/>
    <n v="1572.45"/>
    <s v="2023-09"/>
    <x v="0"/>
  </r>
  <r>
    <x v="63"/>
    <n v="82970"/>
    <x v="2"/>
    <d v="2023-09-02T00:00:00"/>
    <x v="1"/>
    <n v="2823.67"/>
    <s v="2023-09"/>
    <x v="0"/>
  </r>
  <r>
    <x v="63"/>
    <n v="55143"/>
    <x v="3"/>
    <d v="2023-09-02T00:00:00"/>
    <x v="1"/>
    <n v="3511.91"/>
    <s v="2023-09"/>
    <x v="0"/>
  </r>
  <r>
    <x v="63"/>
    <n v="29558"/>
    <x v="1"/>
    <d v="2023-09-14T00:00:00"/>
    <x v="1"/>
    <n v="1001.01"/>
    <s v="2023-09"/>
    <x v="0"/>
  </r>
  <r>
    <x v="64"/>
    <n v="28920"/>
    <x v="3"/>
    <d v="2023-09-28T00:00:00"/>
    <x v="0"/>
    <n v="2855.69"/>
    <s v="2023-09"/>
    <x v="0"/>
  </r>
  <r>
    <x v="64"/>
    <n v="83044"/>
    <x v="2"/>
    <d v="2023-09-14T00:00:00"/>
    <x v="1"/>
    <n v="1290.01"/>
    <s v="2023-09"/>
    <x v="0"/>
  </r>
  <r>
    <x v="64"/>
    <n v="53288"/>
    <x v="0"/>
    <d v="2023-09-07T00:00:00"/>
    <x v="1"/>
    <n v="4250.95"/>
    <s v="2023-09"/>
    <x v="0"/>
  </r>
  <r>
    <x v="64"/>
    <n v="34966"/>
    <x v="0"/>
    <d v="2023-11-18T00:00:00"/>
    <x v="1"/>
    <n v="1948.12"/>
    <s v="2023-11"/>
    <x v="0"/>
  </r>
  <r>
    <x v="65"/>
    <n v="87015"/>
    <x v="2"/>
    <d v="2023-09-26T00:00:00"/>
    <x v="1"/>
    <n v="1123.56"/>
    <s v="2023-09"/>
    <x v="0"/>
  </r>
  <r>
    <x v="65"/>
    <n v="49739"/>
    <x v="0"/>
    <d v="2023-09-11T00:00:00"/>
    <x v="0"/>
    <n v="4692.08"/>
    <s v="2023-09"/>
    <x v="0"/>
  </r>
  <r>
    <x v="65"/>
    <n v="72773"/>
    <x v="2"/>
    <d v="2023-11-24T00:00:00"/>
    <x v="0"/>
    <n v="2043.5"/>
    <s v="2023-11"/>
    <x v="0"/>
  </r>
  <r>
    <x v="66"/>
    <n v="71112"/>
    <x v="1"/>
    <d v="2023-10-13T00:00:00"/>
    <x v="1"/>
    <n v="1381.65"/>
    <s v="2023-10"/>
    <x v="0"/>
  </r>
  <r>
    <x v="66"/>
    <n v="75179"/>
    <x v="3"/>
    <d v="2023-10-17T00:00:00"/>
    <x v="0"/>
    <n v="4033.8"/>
    <s v="2023-10"/>
    <x v="0"/>
  </r>
  <r>
    <x v="66"/>
    <n v="71537"/>
    <x v="1"/>
    <d v="2023-10-24T00:00:00"/>
    <x v="0"/>
    <n v="1916.45"/>
    <s v="2023-10"/>
    <x v="0"/>
  </r>
  <r>
    <x v="67"/>
    <n v="44180"/>
    <x v="3"/>
    <d v="2023-11-01T00:00:00"/>
    <x v="1"/>
    <n v="846.82"/>
    <s v="2023-11"/>
    <x v="0"/>
  </r>
  <r>
    <x v="67"/>
    <n v="40149"/>
    <x v="3"/>
    <d v="2023-11-11T00:00:00"/>
    <x v="0"/>
    <n v="2546.58"/>
    <s v="2023-11"/>
    <x v="0"/>
  </r>
  <r>
    <x v="67"/>
    <n v="74044"/>
    <x v="3"/>
    <d v="2023-09-09T00:00:00"/>
    <x v="1"/>
    <n v="924.34"/>
    <s v="2023-09"/>
    <x v="0"/>
  </r>
  <r>
    <x v="67"/>
    <n v="56160"/>
    <x v="2"/>
    <d v="2023-09-26T00:00:00"/>
    <x v="0"/>
    <n v="3629.54"/>
    <s v="2023-09"/>
    <x v="0"/>
  </r>
  <r>
    <x v="67"/>
    <n v="34123"/>
    <x v="0"/>
    <d v="2023-09-16T00:00:00"/>
    <x v="0"/>
    <n v="4211.4399999999996"/>
    <s v="2023-09"/>
    <x v="0"/>
  </r>
  <r>
    <x v="68"/>
    <n v="10836"/>
    <x v="3"/>
    <d v="2023-11-25T00:00:00"/>
    <x v="0"/>
    <n v="4228.47"/>
    <s v="2023-11"/>
    <x v="0"/>
  </r>
  <r>
    <x v="69"/>
    <n v="38668"/>
    <x v="3"/>
    <d v="2023-11-01T00:00:00"/>
    <x v="1"/>
    <n v="396.21"/>
    <s v="2023-11"/>
    <x v="0"/>
  </r>
  <r>
    <x v="69"/>
    <n v="97392"/>
    <x v="3"/>
    <d v="2023-11-21T00:00:00"/>
    <x v="1"/>
    <n v="177.09"/>
    <s v="2023-11"/>
    <x v="0"/>
  </r>
  <r>
    <x v="70"/>
    <n v="46010"/>
    <x v="1"/>
    <d v="2023-10-17T00:00:00"/>
    <x v="0"/>
    <n v="2560.86"/>
    <s v="2023-10"/>
    <x v="0"/>
  </r>
  <r>
    <x v="70"/>
    <n v="33496"/>
    <x v="0"/>
    <d v="2023-09-26T00:00:00"/>
    <x v="0"/>
    <n v="2669.49"/>
    <s v="2023-09"/>
    <x v="0"/>
  </r>
  <r>
    <x v="70"/>
    <n v="35156"/>
    <x v="1"/>
    <d v="2023-09-08T00:00:00"/>
    <x v="1"/>
    <n v="1409.89"/>
    <s v="2023-09"/>
    <x v="0"/>
  </r>
  <r>
    <x v="70"/>
    <n v="20357"/>
    <x v="1"/>
    <d v="2023-09-13T00:00:00"/>
    <x v="1"/>
    <n v="2349.09"/>
    <s v="2023-09"/>
    <x v="0"/>
  </r>
  <r>
    <x v="70"/>
    <n v="39603"/>
    <x v="1"/>
    <d v="2023-09-08T00:00:00"/>
    <x v="0"/>
    <n v="3303.31"/>
    <s v="2023-09"/>
    <x v="0"/>
  </r>
  <r>
    <x v="71"/>
    <n v="82443"/>
    <x v="3"/>
    <d v="2023-09-13T00:00:00"/>
    <x v="0"/>
    <n v="3220.07"/>
    <s v="2023-09"/>
    <x v="1"/>
  </r>
  <r>
    <x v="71"/>
    <n v="32463"/>
    <x v="0"/>
    <d v="2023-09-23T00:00:00"/>
    <x v="1"/>
    <n v="4242.12"/>
    <s v="2023-09"/>
    <x v="1"/>
  </r>
  <r>
    <x v="71"/>
    <n v="53420"/>
    <x v="0"/>
    <d v="2023-09-21T00:00:00"/>
    <x v="0"/>
    <n v="1225.8599999999999"/>
    <s v="2023-09"/>
    <x v="1"/>
  </r>
  <r>
    <x v="71"/>
    <n v="84289"/>
    <x v="3"/>
    <d v="2023-09-28T00:00:00"/>
    <x v="1"/>
    <n v="328.15"/>
    <s v="2023-09"/>
    <x v="1"/>
  </r>
  <r>
    <x v="71"/>
    <n v="46749"/>
    <x v="0"/>
    <d v="2023-11-22T00:00:00"/>
    <x v="0"/>
    <n v="4650.96"/>
    <s v="2023-11"/>
    <x v="1"/>
  </r>
  <r>
    <x v="71"/>
    <n v="37152"/>
    <x v="2"/>
    <d v="2023-10-01T00:00:00"/>
    <x v="1"/>
    <n v="4651.49"/>
    <s v="2023-10"/>
    <x v="1"/>
  </r>
  <r>
    <x v="71"/>
    <n v="31292"/>
    <x v="2"/>
    <d v="2023-10-10T00:00:00"/>
    <x v="1"/>
    <n v="3417.47"/>
    <s v="2023-10"/>
    <x v="1"/>
  </r>
  <r>
    <x v="71"/>
    <n v="53480"/>
    <x v="3"/>
    <d v="2023-10-18T00:00:00"/>
    <x v="0"/>
    <n v="3973.44"/>
    <s v="2023-10"/>
    <x v="1"/>
  </r>
  <r>
    <x v="72"/>
    <n v="67290"/>
    <x v="2"/>
    <d v="2023-09-04T00:00:00"/>
    <x v="0"/>
    <n v="1768.9"/>
    <s v="2023-09"/>
    <x v="0"/>
  </r>
  <r>
    <x v="72"/>
    <n v="61996"/>
    <x v="1"/>
    <d v="2023-10-20T00:00:00"/>
    <x v="0"/>
    <n v="3207.2"/>
    <s v="2023-10"/>
    <x v="0"/>
  </r>
  <r>
    <x v="72"/>
    <n v="69054"/>
    <x v="3"/>
    <d v="2023-10-26T00:00:00"/>
    <x v="0"/>
    <n v="1843.47"/>
    <s v="2023-10"/>
    <x v="0"/>
  </r>
  <r>
    <x v="72"/>
    <n v="66603"/>
    <x v="2"/>
    <d v="2023-10-13T00:00:00"/>
    <x v="1"/>
    <n v="519.9"/>
    <s v="2023-10"/>
    <x v="0"/>
  </r>
  <r>
    <x v="72"/>
    <n v="48715"/>
    <x v="2"/>
    <d v="2023-10-20T00:00:00"/>
    <x v="0"/>
    <n v="501.99"/>
    <s v="2023-10"/>
    <x v="0"/>
  </r>
  <r>
    <x v="72"/>
    <n v="59807"/>
    <x v="2"/>
    <d v="2023-10-05T00:00:00"/>
    <x v="1"/>
    <n v="1651.72"/>
    <s v="2023-10"/>
    <x v="0"/>
  </r>
  <r>
    <x v="73"/>
    <n v="57175"/>
    <x v="1"/>
    <d v="2023-09-15T00:00:00"/>
    <x v="0"/>
    <n v="749.28"/>
    <s v="2023-09"/>
    <x v="0"/>
  </r>
  <r>
    <x v="73"/>
    <n v="66489"/>
    <x v="3"/>
    <d v="2023-09-06T00:00:00"/>
    <x v="1"/>
    <n v="606.14"/>
    <s v="2023-09"/>
    <x v="0"/>
  </r>
  <r>
    <x v="73"/>
    <n v="56388"/>
    <x v="0"/>
    <d v="2023-09-03T00:00:00"/>
    <x v="1"/>
    <n v="4332.22"/>
    <s v="2023-09"/>
    <x v="0"/>
  </r>
  <r>
    <x v="74"/>
    <n v="21101"/>
    <x v="2"/>
    <d v="2023-10-25T00:00:00"/>
    <x v="0"/>
    <n v="3458.05"/>
    <s v="2023-10"/>
    <x v="0"/>
  </r>
  <r>
    <x v="74"/>
    <n v="28198"/>
    <x v="1"/>
    <d v="2023-10-06T00:00:00"/>
    <x v="1"/>
    <n v="1415.19"/>
    <s v="2023-10"/>
    <x v="0"/>
  </r>
  <r>
    <x v="74"/>
    <n v="18292"/>
    <x v="2"/>
    <d v="2023-10-05T00:00:00"/>
    <x v="1"/>
    <n v="1452.21"/>
    <s v="2023-10"/>
    <x v="0"/>
  </r>
  <r>
    <x v="74"/>
    <n v="73469"/>
    <x v="0"/>
    <d v="2023-10-10T00:00:00"/>
    <x v="1"/>
    <n v="1333.33"/>
    <s v="2023-10"/>
    <x v="0"/>
  </r>
  <r>
    <x v="75"/>
    <n v="90828"/>
    <x v="2"/>
    <d v="2023-11-20T00:00:00"/>
    <x v="1"/>
    <n v="624.16"/>
    <s v="2023-11"/>
    <x v="0"/>
  </r>
  <r>
    <x v="75"/>
    <n v="10887"/>
    <x v="3"/>
    <d v="2023-11-10T00:00:00"/>
    <x v="1"/>
    <n v="4223.91"/>
    <s v="2023-11"/>
    <x v="0"/>
  </r>
  <r>
    <x v="75"/>
    <n v="53193"/>
    <x v="3"/>
    <d v="2023-11-13T00:00:00"/>
    <x v="1"/>
    <n v="2210.02"/>
    <s v="2023-11"/>
    <x v="0"/>
  </r>
  <r>
    <x v="75"/>
    <n v="95332"/>
    <x v="2"/>
    <d v="2023-11-27T00:00:00"/>
    <x v="1"/>
    <n v="1671.26"/>
    <s v="2023-11"/>
    <x v="0"/>
  </r>
  <r>
    <x v="76"/>
    <n v="51830"/>
    <x v="1"/>
    <d v="2023-09-13T00:00:00"/>
    <x v="1"/>
    <n v="4842.04"/>
    <s v="2023-09"/>
    <x v="1"/>
  </r>
  <r>
    <x v="76"/>
    <n v="41775"/>
    <x v="1"/>
    <d v="2023-09-26T00:00:00"/>
    <x v="1"/>
    <n v="1473.47"/>
    <s v="2023-09"/>
    <x v="1"/>
  </r>
  <r>
    <x v="76"/>
    <n v="24927"/>
    <x v="2"/>
    <d v="2023-10-12T00:00:00"/>
    <x v="0"/>
    <n v="3440.39"/>
    <s v="2023-10"/>
    <x v="1"/>
  </r>
  <r>
    <x v="76"/>
    <n v="13527"/>
    <x v="3"/>
    <d v="2023-10-18T00:00:00"/>
    <x v="0"/>
    <n v="2248.4299999999998"/>
    <s v="2023-10"/>
    <x v="1"/>
  </r>
  <r>
    <x v="76"/>
    <n v="19064"/>
    <x v="3"/>
    <d v="2023-10-10T00:00:00"/>
    <x v="1"/>
    <n v="781.98"/>
    <s v="2023-10"/>
    <x v="1"/>
  </r>
  <r>
    <x v="76"/>
    <n v="41722"/>
    <x v="1"/>
    <d v="2023-10-10T00:00:00"/>
    <x v="0"/>
    <n v="3604.66"/>
    <s v="2023-10"/>
    <x v="1"/>
  </r>
  <r>
    <x v="76"/>
    <n v="68860"/>
    <x v="3"/>
    <d v="2023-11-03T00:00:00"/>
    <x v="1"/>
    <n v="2718.4"/>
    <s v="2023-11"/>
    <x v="1"/>
  </r>
  <r>
    <x v="76"/>
    <n v="64827"/>
    <x v="0"/>
    <d v="2023-11-28T00:00:00"/>
    <x v="1"/>
    <n v="3538.01"/>
    <s v="2023-11"/>
    <x v="1"/>
  </r>
  <r>
    <x v="76"/>
    <n v="80373"/>
    <x v="0"/>
    <d v="2023-11-26T00:00:00"/>
    <x v="0"/>
    <n v="3867.87"/>
    <s v="2023-11"/>
    <x v="1"/>
  </r>
  <r>
    <x v="76"/>
    <n v="97122"/>
    <x v="1"/>
    <d v="2023-11-22T00:00:00"/>
    <x v="0"/>
    <n v="3270.3"/>
    <s v="2023-11"/>
    <x v="1"/>
  </r>
  <r>
    <x v="77"/>
    <n v="53463"/>
    <x v="3"/>
    <d v="2023-11-25T00:00:00"/>
    <x v="0"/>
    <n v="151.68"/>
    <s v="2023-11"/>
    <x v="0"/>
  </r>
  <r>
    <x v="77"/>
    <n v="39098"/>
    <x v="2"/>
    <d v="2023-11-09T00:00:00"/>
    <x v="1"/>
    <n v="1933.19"/>
    <s v="2023-11"/>
    <x v="0"/>
  </r>
  <r>
    <x v="77"/>
    <n v="99070"/>
    <x v="2"/>
    <d v="2023-11-15T00:00:00"/>
    <x v="1"/>
    <n v="4988.74"/>
    <s v="2023-11"/>
    <x v="0"/>
  </r>
  <r>
    <x v="77"/>
    <n v="23703"/>
    <x v="1"/>
    <d v="2023-11-16T00:00:00"/>
    <x v="1"/>
    <n v="4610.68"/>
    <s v="2023-11"/>
    <x v="0"/>
  </r>
  <r>
    <x v="78"/>
    <n v="50880"/>
    <x v="1"/>
    <d v="2023-11-12T00:00:00"/>
    <x v="1"/>
    <n v="3942.92"/>
    <s v="2023-11"/>
    <x v="0"/>
  </r>
  <r>
    <x v="78"/>
    <n v="73298"/>
    <x v="1"/>
    <d v="2023-11-17T00:00:00"/>
    <x v="1"/>
    <n v="578.35"/>
    <s v="2023-11"/>
    <x v="0"/>
  </r>
  <r>
    <x v="79"/>
    <n v="25084"/>
    <x v="0"/>
    <d v="2023-10-02T00:00:00"/>
    <x v="1"/>
    <n v="3275.05"/>
    <s v="2023-10"/>
    <x v="1"/>
  </r>
  <r>
    <x v="79"/>
    <n v="31542"/>
    <x v="2"/>
    <d v="2023-10-22T00:00:00"/>
    <x v="0"/>
    <n v="2804.36"/>
    <s v="2023-10"/>
    <x v="1"/>
  </r>
  <r>
    <x v="79"/>
    <n v="83380"/>
    <x v="3"/>
    <d v="2023-10-11T00:00:00"/>
    <x v="1"/>
    <n v="1236.0899999999999"/>
    <s v="2023-10"/>
    <x v="1"/>
  </r>
  <r>
    <x v="79"/>
    <n v="34176"/>
    <x v="2"/>
    <d v="2023-11-21T00:00:00"/>
    <x v="1"/>
    <n v="2038.35"/>
    <s v="2023-11"/>
    <x v="1"/>
  </r>
  <r>
    <x v="79"/>
    <n v="90492"/>
    <x v="2"/>
    <d v="2023-11-24T00:00:00"/>
    <x v="1"/>
    <n v="3001.8"/>
    <s v="2023-11"/>
    <x v="1"/>
  </r>
  <r>
    <x v="79"/>
    <n v="10583"/>
    <x v="2"/>
    <d v="2023-11-13T00:00:00"/>
    <x v="0"/>
    <n v="1463.89"/>
    <s v="2023-11"/>
    <x v="1"/>
  </r>
  <r>
    <x v="79"/>
    <n v="18200"/>
    <x v="0"/>
    <d v="2023-11-23T00:00:00"/>
    <x v="0"/>
    <n v="1892.39"/>
    <s v="2023-11"/>
    <x v="1"/>
  </r>
  <r>
    <x v="79"/>
    <n v="24936"/>
    <x v="1"/>
    <d v="2023-09-15T00:00:00"/>
    <x v="1"/>
    <n v="2685.8"/>
    <s v="2023-09"/>
    <x v="1"/>
  </r>
  <r>
    <x v="79"/>
    <n v="51078"/>
    <x v="3"/>
    <d v="2023-09-21T00:00:00"/>
    <x v="1"/>
    <n v="2976.32"/>
    <s v="2023-09"/>
    <x v="1"/>
  </r>
  <r>
    <x v="80"/>
    <n v="98288"/>
    <x v="1"/>
    <d v="2023-10-06T00:00:00"/>
    <x v="0"/>
    <n v="3393.34"/>
    <s v="2023-10"/>
    <x v="0"/>
  </r>
  <r>
    <x v="80"/>
    <n v="25448"/>
    <x v="2"/>
    <d v="2023-10-11T00:00:00"/>
    <x v="1"/>
    <n v="673.05"/>
    <s v="2023-10"/>
    <x v="0"/>
  </r>
  <r>
    <x v="80"/>
    <n v="28528"/>
    <x v="3"/>
    <d v="2023-10-12T00:00:00"/>
    <x v="1"/>
    <n v="3022.49"/>
    <s v="2023-10"/>
    <x v="0"/>
  </r>
  <r>
    <x v="80"/>
    <n v="60293"/>
    <x v="3"/>
    <d v="2023-10-19T00:00:00"/>
    <x v="0"/>
    <n v="2484.6799999999998"/>
    <s v="2023-10"/>
    <x v="0"/>
  </r>
  <r>
    <x v="80"/>
    <n v="94575"/>
    <x v="2"/>
    <d v="2023-10-18T00:00:00"/>
    <x v="0"/>
    <n v="2499.25"/>
    <s v="2023-10"/>
    <x v="0"/>
  </r>
  <r>
    <x v="81"/>
    <n v="17026"/>
    <x v="1"/>
    <d v="2023-10-20T00:00:00"/>
    <x v="0"/>
    <n v="2474.58"/>
    <s v="2023-10"/>
    <x v="0"/>
  </r>
  <r>
    <x v="81"/>
    <n v="60324"/>
    <x v="3"/>
    <d v="2023-10-07T00:00:00"/>
    <x v="1"/>
    <n v="3455.01"/>
    <s v="2023-10"/>
    <x v="0"/>
  </r>
  <r>
    <x v="81"/>
    <n v="68176"/>
    <x v="3"/>
    <d v="2023-10-14T00:00:00"/>
    <x v="0"/>
    <n v="505.09"/>
    <s v="2023-10"/>
    <x v="0"/>
  </r>
  <r>
    <x v="81"/>
    <n v="38905"/>
    <x v="1"/>
    <d v="2023-10-01T00:00:00"/>
    <x v="0"/>
    <n v="1446.78"/>
    <s v="2023-10"/>
    <x v="0"/>
  </r>
  <r>
    <x v="82"/>
    <n v="74921"/>
    <x v="0"/>
    <d v="2023-09-24T00:00:00"/>
    <x v="0"/>
    <n v="1412.66"/>
    <s v="2023-09"/>
    <x v="0"/>
  </r>
  <r>
    <x v="82"/>
    <n v="58085"/>
    <x v="0"/>
    <d v="2023-09-18T00:00:00"/>
    <x v="1"/>
    <n v="2777.13"/>
    <s v="2023-09"/>
    <x v="0"/>
  </r>
  <r>
    <x v="82"/>
    <n v="23423"/>
    <x v="2"/>
    <d v="2023-09-14T00:00:00"/>
    <x v="1"/>
    <n v="4386.57"/>
    <s v="2023-09"/>
    <x v="0"/>
  </r>
  <r>
    <x v="82"/>
    <n v="68947"/>
    <x v="1"/>
    <d v="2023-09-02T00:00:00"/>
    <x v="1"/>
    <n v="4324.78"/>
    <s v="2023-09"/>
    <x v="0"/>
  </r>
  <r>
    <x v="82"/>
    <n v="67549"/>
    <x v="0"/>
    <d v="2023-09-03T00:00:00"/>
    <x v="0"/>
    <n v="1128.4000000000001"/>
    <s v="2023-09"/>
    <x v="0"/>
  </r>
  <r>
    <x v="82"/>
    <n v="55957"/>
    <x v="3"/>
    <d v="2023-10-23T00:00:00"/>
    <x v="0"/>
    <n v="3119.14"/>
    <s v="2023-10"/>
    <x v="0"/>
  </r>
  <r>
    <x v="82"/>
    <n v="37082"/>
    <x v="2"/>
    <d v="2023-10-26T00:00:00"/>
    <x v="0"/>
    <n v="2893.36"/>
    <s v="2023-10"/>
    <x v="0"/>
  </r>
  <r>
    <x v="82"/>
    <n v="46842"/>
    <x v="2"/>
    <d v="2023-10-18T00:00:00"/>
    <x v="1"/>
    <n v="4897.1000000000004"/>
    <s v="2023-10"/>
    <x v="0"/>
  </r>
  <r>
    <x v="82"/>
    <n v="47923"/>
    <x v="1"/>
    <d v="2023-10-10T00:00:00"/>
    <x v="0"/>
    <n v="764.39"/>
    <s v="2023-10"/>
    <x v="0"/>
  </r>
  <r>
    <x v="82"/>
    <n v="63948"/>
    <x v="0"/>
    <d v="2023-10-25T00:00:00"/>
    <x v="1"/>
    <n v="4348.53"/>
    <s v="2023-10"/>
    <x v="0"/>
  </r>
  <r>
    <x v="83"/>
    <n v="52217"/>
    <x v="2"/>
    <d v="2023-09-05T00:00:00"/>
    <x v="1"/>
    <n v="2498.35"/>
    <s v="2023-09"/>
    <x v="0"/>
  </r>
  <r>
    <x v="83"/>
    <n v="92890"/>
    <x v="1"/>
    <d v="2023-09-19T00:00:00"/>
    <x v="1"/>
    <n v="1938.34"/>
    <s v="2023-09"/>
    <x v="0"/>
  </r>
  <r>
    <x v="84"/>
    <n v="46467"/>
    <x v="1"/>
    <d v="2023-09-17T00:00:00"/>
    <x v="1"/>
    <n v="4756.24"/>
    <s v="2023-09"/>
    <x v="0"/>
  </r>
  <r>
    <x v="84"/>
    <n v="86278"/>
    <x v="0"/>
    <d v="2023-09-11T00:00:00"/>
    <x v="0"/>
    <n v="3681.57"/>
    <s v="2023-09"/>
    <x v="0"/>
  </r>
  <r>
    <x v="84"/>
    <n v="93209"/>
    <x v="1"/>
    <d v="2023-09-15T00:00:00"/>
    <x v="0"/>
    <n v="3998.82"/>
    <s v="2023-09"/>
    <x v="0"/>
  </r>
  <r>
    <x v="84"/>
    <n v="38551"/>
    <x v="3"/>
    <d v="2023-09-13T00:00:00"/>
    <x v="0"/>
    <n v="2524.1"/>
    <s v="2023-09"/>
    <x v="0"/>
  </r>
  <r>
    <x v="85"/>
    <n v="85750"/>
    <x v="2"/>
    <d v="2023-10-18T00:00:00"/>
    <x v="1"/>
    <n v="3962.69"/>
    <s v="2023-10"/>
    <x v="0"/>
  </r>
  <r>
    <x v="85"/>
    <n v="16345"/>
    <x v="0"/>
    <d v="2023-10-22T00:00:00"/>
    <x v="0"/>
    <n v="3168.28"/>
    <s v="2023-10"/>
    <x v="0"/>
  </r>
  <r>
    <x v="85"/>
    <n v="70238"/>
    <x v="0"/>
    <d v="2023-10-27T00:00:00"/>
    <x v="0"/>
    <n v="4654.22"/>
    <s v="2023-10"/>
    <x v="0"/>
  </r>
  <r>
    <x v="86"/>
    <n v="36518"/>
    <x v="2"/>
    <d v="2023-10-14T00:00:00"/>
    <x v="1"/>
    <n v="878.99"/>
    <s v="2023-10"/>
    <x v="0"/>
  </r>
  <r>
    <x v="87"/>
    <n v="58738"/>
    <x v="2"/>
    <d v="2023-10-03T00:00:00"/>
    <x v="0"/>
    <n v="2042.07"/>
    <s v="2023-10"/>
    <x v="1"/>
  </r>
  <r>
    <x v="87"/>
    <n v="40689"/>
    <x v="3"/>
    <d v="2023-10-10T00:00:00"/>
    <x v="0"/>
    <n v="3548.12"/>
    <s v="2023-10"/>
    <x v="1"/>
  </r>
  <r>
    <x v="87"/>
    <n v="37973"/>
    <x v="3"/>
    <d v="2023-10-01T00:00:00"/>
    <x v="0"/>
    <n v="750.23"/>
    <s v="2023-10"/>
    <x v="1"/>
  </r>
  <r>
    <x v="87"/>
    <n v="99126"/>
    <x v="3"/>
    <d v="2023-09-17T00:00:00"/>
    <x v="0"/>
    <n v="139.51"/>
    <s v="2023-09"/>
    <x v="1"/>
  </r>
  <r>
    <x v="87"/>
    <n v="25806"/>
    <x v="3"/>
    <d v="2023-09-11T00:00:00"/>
    <x v="0"/>
    <n v="2440.73"/>
    <s v="2023-09"/>
    <x v="1"/>
  </r>
  <r>
    <x v="87"/>
    <n v="21708"/>
    <x v="0"/>
    <d v="2023-11-13T00:00:00"/>
    <x v="0"/>
    <n v="1635.42"/>
    <s v="2023-11"/>
    <x v="1"/>
  </r>
  <r>
    <x v="87"/>
    <n v="27973"/>
    <x v="3"/>
    <d v="2023-11-10T00:00:00"/>
    <x v="0"/>
    <n v="3243.72"/>
    <s v="2023-11"/>
    <x v="1"/>
  </r>
  <r>
    <x v="88"/>
    <n v="31511"/>
    <x v="3"/>
    <d v="2023-09-21T00:00:00"/>
    <x v="1"/>
    <n v="3639.92"/>
    <s v="2023-09"/>
    <x v="0"/>
  </r>
  <r>
    <x v="88"/>
    <n v="29840"/>
    <x v="3"/>
    <d v="2023-09-21T00:00:00"/>
    <x v="1"/>
    <n v="4313.82"/>
    <s v="2023-09"/>
    <x v="0"/>
  </r>
  <r>
    <x v="88"/>
    <n v="23168"/>
    <x v="2"/>
    <d v="2023-09-03T00:00:00"/>
    <x v="0"/>
    <n v="2988.91"/>
    <s v="2023-09"/>
    <x v="0"/>
  </r>
  <r>
    <x v="88"/>
    <n v="56076"/>
    <x v="3"/>
    <d v="2023-09-13T00:00:00"/>
    <x v="1"/>
    <n v="3976.28"/>
    <s v="2023-09"/>
    <x v="0"/>
  </r>
  <r>
    <x v="88"/>
    <n v="46302"/>
    <x v="0"/>
    <d v="2023-09-08T00:00:00"/>
    <x v="0"/>
    <n v="2811.64"/>
    <s v="2023-09"/>
    <x v="0"/>
  </r>
  <r>
    <x v="88"/>
    <n v="89638"/>
    <x v="1"/>
    <d v="2023-11-24T00:00:00"/>
    <x v="0"/>
    <n v="4254.67"/>
    <s v="2023-11"/>
    <x v="0"/>
  </r>
  <r>
    <x v="88"/>
    <n v="49537"/>
    <x v="2"/>
    <d v="2023-11-22T00:00:00"/>
    <x v="0"/>
    <n v="3764.43"/>
    <s v="2023-11"/>
    <x v="0"/>
  </r>
  <r>
    <x v="88"/>
    <n v="94694"/>
    <x v="0"/>
    <d v="2023-11-10T00:00:00"/>
    <x v="0"/>
    <n v="2524.9499999999998"/>
    <s v="2023-11"/>
    <x v="0"/>
  </r>
  <r>
    <x v="88"/>
    <n v="41599"/>
    <x v="3"/>
    <d v="2023-11-04T00:00:00"/>
    <x v="0"/>
    <n v="2688.6"/>
    <s v="2023-11"/>
    <x v="0"/>
  </r>
  <r>
    <x v="88"/>
    <n v="57329"/>
    <x v="1"/>
    <d v="2023-11-01T00:00:00"/>
    <x v="0"/>
    <n v="1995.51"/>
    <s v="2023-11"/>
    <x v="0"/>
  </r>
  <r>
    <x v="89"/>
    <n v="19567"/>
    <x v="0"/>
    <d v="2023-10-25T00:00:00"/>
    <x v="0"/>
    <n v="167.59"/>
    <s v="2023-10"/>
    <x v="1"/>
  </r>
  <r>
    <x v="89"/>
    <n v="15220"/>
    <x v="0"/>
    <d v="2023-10-07T00:00:00"/>
    <x v="1"/>
    <n v="2582.39"/>
    <s v="2023-10"/>
    <x v="1"/>
  </r>
  <r>
    <x v="89"/>
    <n v="75673"/>
    <x v="3"/>
    <d v="2023-10-21T00:00:00"/>
    <x v="1"/>
    <n v="3538.87"/>
    <s v="2023-10"/>
    <x v="1"/>
  </r>
  <r>
    <x v="89"/>
    <n v="93956"/>
    <x v="2"/>
    <d v="2023-10-03T00:00:00"/>
    <x v="1"/>
    <n v="509.63"/>
    <s v="2023-10"/>
    <x v="1"/>
  </r>
  <r>
    <x v="89"/>
    <n v="36633"/>
    <x v="2"/>
    <d v="2023-11-17T00:00:00"/>
    <x v="1"/>
    <n v="2014.58"/>
    <s v="2023-11"/>
    <x v="1"/>
  </r>
  <r>
    <x v="89"/>
    <n v="67342"/>
    <x v="2"/>
    <d v="2023-09-10T00:00:00"/>
    <x v="0"/>
    <n v="1297.95"/>
    <s v="2023-09"/>
    <x v="1"/>
  </r>
  <r>
    <x v="90"/>
    <n v="96252"/>
    <x v="2"/>
    <d v="2023-09-22T00:00:00"/>
    <x v="0"/>
    <n v="162.06"/>
    <s v="2023-09"/>
    <x v="1"/>
  </r>
  <r>
    <x v="90"/>
    <n v="11487"/>
    <x v="2"/>
    <d v="2023-09-05T00:00:00"/>
    <x v="1"/>
    <n v="4769.78"/>
    <s v="2023-09"/>
    <x v="1"/>
  </r>
  <r>
    <x v="90"/>
    <n v="77793"/>
    <x v="1"/>
    <d v="2023-09-17T00:00:00"/>
    <x v="0"/>
    <n v="1922.16"/>
    <s v="2023-09"/>
    <x v="1"/>
  </r>
  <r>
    <x v="90"/>
    <n v="25473"/>
    <x v="0"/>
    <d v="2023-10-24T00:00:00"/>
    <x v="1"/>
    <n v="4054.83"/>
    <s v="2023-10"/>
    <x v="1"/>
  </r>
  <r>
    <x v="90"/>
    <n v="78662"/>
    <x v="0"/>
    <d v="2023-10-09T00:00:00"/>
    <x v="1"/>
    <n v="3590.38"/>
    <s v="2023-10"/>
    <x v="1"/>
  </r>
  <r>
    <x v="90"/>
    <n v="92251"/>
    <x v="0"/>
    <d v="2023-10-19T00:00:00"/>
    <x v="1"/>
    <n v="2330.4699999999998"/>
    <s v="2023-10"/>
    <x v="1"/>
  </r>
  <r>
    <x v="90"/>
    <n v="75484"/>
    <x v="2"/>
    <d v="2023-11-02T00:00:00"/>
    <x v="1"/>
    <n v="870.82"/>
    <s v="2023-11"/>
    <x v="1"/>
  </r>
  <r>
    <x v="90"/>
    <n v="23487"/>
    <x v="0"/>
    <d v="2023-11-25T00:00:00"/>
    <x v="0"/>
    <n v="3729.82"/>
    <s v="2023-11"/>
    <x v="1"/>
  </r>
  <r>
    <x v="90"/>
    <n v="15772"/>
    <x v="0"/>
    <d v="2023-11-01T00:00:00"/>
    <x v="0"/>
    <n v="325.31"/>
    <s v="2023-11"/>
    <x v="1"/>
  </r>
  <r>
    <x v="91"/>
    <n v="14635"/>
    <x v="3"/>
    <d v="2023-09-28T00:00:00"/>
    <x v="0"/>
    <n v="1676.83"/>
    <s v="2023-09"/>
    <x v="0"/>
  </r>
  <r>
    <x v="91"/>
    <n v="51934"/>
    <x v="1"/>
    <d v="2023-09-14T00:00:00"/>
    <x v="0"/>
    <n v="2900.53"/>
    <s v="2023-09"/>
    <x v="0"/>
  </r>
  <r>
    <x v="92"/>
    <n v="39253"/>
    <x v="0"/>
    <d v="2023-11-06T00:00:00"/>
    <x v="1"/>
    <n v="437.74"/>
    <s v="2023-11"/>
    <x v="0"/>
  </r>
  <r>
    <x v="93"/>
    <n v="82494"/>
    <x v="3"/>
    <d v="2023-10-03T00:00:00"/>
    <x v="0"/>
    <n v="1907.7"/>
    <s v="2023-10"/>
    <x v="0"/>
  </r>
  <r>
    <x v="93"/>
    <n v="83899"/>
    <x v="1"/>
    <d v="2023-10-10T00:00:00"/>
    <x v="0"/>
    <n v="2373.2399999999998"/>
    <s v="2023-10"/>
    <x v="0"/>
  </r>
  <r>
    <x v="93"/>
    <n v="74665"/>
    <x v="2"/>
    <d v="2023-10-19T00:00:00"/>
    <x v="0"/>
    <n v="837.78"/>
    <s v="2023-10"/>
    <x v="0"/>
  </r>
  <r>
    <x v="93"/>
    <n v="40539"/>
    <x v="1"/>
    <d v="2023-11-01T00:00:00"/>
    <x v="0"/>
    <n v="4759.8500000000004"/>
    <s v="2023-11"/>
    <x v="0"/>
  </r>
  <r>
    <x v="93"/>
    <n v="96154"/>
    <x v="3"/>
    <d v="2023-11-01T00:00:00"/>
    <x v="1"/>
    <n v="609.35"/>
    <s v="2023-11"/>
    <x v="0"/>
  </r>
  <r>
    <x v="93"/>
    <n v="41217"/>
    <x v="3"/>
    <d v="2023-11-17T00:00:00"/>
    <x v="1"/>
    <n v="4809.8100000000004"/>
    <s v="2023-11"/>
    <x v="0"/>
  </r>
  <r>
    <x v="93"/>
    <n v="46677"/>
    <x v="0"/>
    <d v="2023-11-05T00:00:00"/>
    <x v="0"/>
    <n v="4614.24"/>
    <s v="2023-11"/>
    <x v="0"/>
  </r>
  <r>
    <x v="94"/>
    <n v="21128"/>
    <x v="0"/>
    <d v="2023-11-24T00:00:00"/>
    <x v="0"/>
    <n v="3222.36"/>
    <s v="2023-11"/>
    <x v="1"/>
  </r>
  <r>
    <x v="94"/>
    <n v="19808"/>
    <x v="0"/>
    <d v="2023-11-13T00:00:00"/>
    <x v="1"/>
    <n v="3345.98"/>
    <s v="2023-11"/>
    <x v="1"/>
  </r>
  <r>
    <x v="94"/>
    <n v="41034"/>
    <x v="1"/>
    <d v="2023-11-05T00:00:00"/>
    <x v="1"/>
    <n v="4269.4799999999996"/>
    <s v="2023-11"/>
    <x v="1"/>
  </r>
  <r>
    <x v="94"/>
    <n v="61505"/>
    <x v="1"/>
    <d v="2023-11-26T00:00:00"/>
    <x v="1"/>
    <n v="2318.5100000000002"/>
    <s v="2023-11"/>
    <x v="1"/>
  </r>
  <r>
    <x v="94"/>
    <n v="36569"/>
    <x v="2"/>
    <d v="2023-10-03T00:00:00"/>
    <x v="0"/>
    <n v="861.51"/>
    <s v="2023-10"/>
    <x v="1"/>
  </r>
  <r>
    <x v="94"/>
    <n v="68925"/>
    <x v="3"/>
    <d v="2023-10-06T00:00:00"/>
    <x v="1"/>
    <n v="2091.91"/>
    <s v="2023-10"/>
    <x v="1"/>
  </r>
  <r>
    <x v="94"/>
    <n v="37215"/>
    <x v="3"/>
    <d v="2023-09-12T00:00:00"/>
    <x v="1"/>
    <n v="2370.4"/>
    <s v="2023-09"/>
    <x v="1"/>
  </r>
  <r>
    <x v="94"/>
    <n v="25717"/>
    <x v="0"/>
    <d v="2023-09-28T00:00:00"/>
    <x v="0"/>
    <n v="4057.22"/>
    <s v="2023-09"/>
    <x v="1"/>
  </r>
  <r>
    <x v="94"/>
    <n v="89076"/>
    <x v="0"/>
    <d v="2023-09-10T00:00:00"/>
    <x v="0"/>
    <n v="4196.03"/>
    <s v="2023-09"/>
    <x v="1"/>
  </r>
  <r>
    <x v="94"/>
    <n v="29441"/>
    <x v="0"/>
    <d v="2023-09-11T00:00:00"/>
    <x v="0"/>
    <n v="4845.16"/>
    <s v="2023-09"/>
    <x v="1"/>
  </r>
  <r>
    <x v="94"/>
    <n v="77300"/>
    <x v="0"/>
    <d v="2023-09-13T00:00:00"/>
    <x v="1"/>
    <n v="1374.82"/>
    <s v="2023-09"/>
    <x v="1"/>
  </r>
  <r>
    <x v="95"/>
    <n v="82105"/>
    <x v="2"/>
    <d v="2023-09-24T00:00:00"/>
    <x v="0"/>
    <n v="2364.0100000000002"/>
    <s v="2023-09"/>
    <x v="1"/>
  </r>
  <r>
    <x v="95"/>
    <n v="28322"/>
    <x v="0"/>
    <d v="2023-09-26T00:00:00"/>
    <x v="0"/>
    <n v="402.18"/>
    <s v="2023-09"/>
    <x v="1"/>
  </r>
  <r>
    <x v="95"/>
    <n v="39135"/>
    <x v="2"/>
    <d v="2023-09-25T00:00:00"/>
    <x v="0"/>
    <n v="4136"/>
    <s v="2023-09"/>
    <x v="1"/>
  </r>
  <r>
    <x v="95"/>
    <n v="99952"/>
    <x v="0"/>
    <d v="2023-09-12T00:00:00"/>
    <x v="1"/>
    <n v="4595.3999999999996"/>
    <s v="2023-09"/>
    <x v="1"/>
  </r>
  <r>
    <x v="95"/>
    <n v="12857"/>
    <x v="0"/>
    <d v="2023-09-03T00:00:00"/>
    <x v="0"/>
    <n v="4522.2299999999996"/>
    <s v="2023-09"/>
    <x v="1"/>
  </r>
  <r>
    <x v="95"/>
    <n v="26880"/>
    <x v="0"/>
    <d v="2023-10-26T00:00:00"/>
    <x v="1"/>
    <n v="700.39"/>
    <s v="2023-10"/>
    <x v="1"/>
  </r>
  <r>
    <x v="95"/>
    <n v="16637"/>
    <x v="2"/>
    <d v="2023-10-15T00:00:00"/>
    <x v="1"/>
    <n v="4126.26"/>
    <s v="2023-10"/>
    <x v="1"/>
  </r>
  <r>
    <x v="95"/>
    <n v="75028"/>
    <x v="0"/>
    <d v="2023-10-13T00:00:00"/>
    <x v="1"/>
    <n v="3447.74"/>
    <s v="2023-10"/>
    <x v="1"/>
  </r>
  <r>
    <x v="95"/>
    <n v="56392"/>
    <x v="2"/>
    <d v="2023-10-06T00:00:00"/>
    <x v="0"/>
    <n v="1447.41"/>
    <s v="2023-10"/>
    <x v="1"/>
  </r>
  <r>
    <x v="95"/>
    <n v="14541"/>
    <x v="2"/>
    <d v="2023-11-05T00:00:00"/>
    <x v="1"/>
    <n v="2544.5700000000002"/>
    <s v="2023-11"/>
    <x v="1"/>
  </r>
  <r>
    <x v="95"/>
    <n v="72787"/>
    <x v="0"/>
    <d v="2023-11-18T00:00:00"/>
    <x v="0"/>
    <n v="1470.9"/>
    <s v="2023-11"/>
    <x v="1"/>
  </r>
  <r>
    <x v="95"/>
    <n v="64949"/>
    <x v="2"/>
    <d v="2023-11-05T00:00:00"/>
    <x v="0"/>
    <n v="3190.7"/>
    <s v="2023-11"/>
    <x v="1"/>
  </r>
  <r>
    <x v="95"/>
    <n v="81258"/>
    <x v="0"/>
    <d v="2023-11-26T00:00:00"/>
    <x v="1"/>
    <n v="3931.39"/>
    <s v="2023-11"/>
    <x v="1"/>
  </r>
  <r>
    <x v="96"/>
    <n v="84141"/>
    <x v="1"/>
    <d v="2023-11-12T00:00:00"/>
    <x v="1"/>
    <n v="1425.13"/>
    <s v="2023-11"/>
    <x v="0"/>
  </r>
  <r>
    <x v="96"/>
    <n v="51795"/>
    <x v="2"/>
    <d v="2023-11-01T00:00:00"/>
    <x v="0"/>
    <n v="4489.25"/>
    <s v="2023-11"/>
    <x v="0"/>
  </r>
  <r>
    <x v="96"/>
    <n v="46822"/>
    <x v="0"/>
    <d v="2023-11-25T00:00:00"/>
    <x v="1"/>
    <n v="2694.22"/>
    <s v="2023-11"/>
    <x v="0"/>
  </r>
  <r>
    <x v="96"/>
    <n v="86544"/>
    <x v="2"/>
    <d v="2023-11-25T00:00:00"/>
    <x v="0"/>
    <n v="590.66"/>
    <s v="2023-11"/>
    <x v="0"/>
  </r>
  <r>
    <x v="97"/>
    <n v="60911"/>
    <x v="1"/>
    <d v="2023-10-19T00:00:00"/>
    <x v="0"/>
    <n v="962.89"/>
    <s v="2023-10"/>
    <x v="0"/>
  </r>
  <r>
    <x v="97"/>
    <n v="51681"/>
    <x v="1"/>
    <d v="2023-10-19T00:00:00"/>
    <x v="0"/>
    <n v="3546.92"/>
    <s v="2023-10"/>
    <x v="0"/>
  </r>
  <r>
    <x v="97"/>
    <n v="83873"/>
    <x v="2"/>
    <d v="2023-09-19T00:00:00"/>
    <x v="0"/>
    <n v="4199.8100000000004"/>
    <s v="2023-09"/>
    <x v="0"/>
  </r>
  <r>
    <x v="97"/>
    <n v="74517"/>
    <x v="1"/>
    <d v="2023-09-26T00:00:00"/>
    <x v="0"/>
    <n v="2503.14"/>
    <s v="2023-09"/>
    <x v="0"/>
  </r>
  <r>
    <x v="97"/>
    <n v="17362"/>
    <x v="2"/>
    <d v="2023-09-03T00:00:00"/>
    <x v="0"/>
    <n v="197.65"/>
    <s v="2023-09"/>
    <x v="0"/>
  </r>
  <r>
    <x v="98"/>
    <n v="33260"/>
    <x v="1"/>
    <d v="2023-10-11T00:00:00"/>
    <x v="0"/>
    <n v="207.37"/>
    <s v="2023-10"/>
    <x v="0"/>
  </r>
  <r>
    <x v="98"/>
    <n v="28566"/>
    <x v="0"/>
    <d v="2023-10-19T00:00:00"/>
    <x v="1"/>
    <n v="4806.74"/>
    <s v="2023-10"/>
    <x v="0"/>
  </r>
  <r>
    <x v="98"/>
    <n v="96787"/>
    <x v="3"/>
    <d v="2023-09-23T00:00:00"/>
    <x v="0"/>
    <n v="1749.15"/>
    <s v="2023-09"/>
    <x v="0"/>
  </r>
  <r>
    <x v="98"/>
    <n v="27884"/>
    <x v="2"/>
    <d v="2023-09-11T00:00:00"/>
    <x v="1"/>
    <n v="3980.03"/>
    <s v="2023-09"/>
    <x v="0"/>
  </r>
  <r>
    <x v="98"/>
    <n v="95089"/>
    <x v="1"/>
    <d v="2023-09-16T00:00:00"/>
    <x v="0"/>
    <n v="3565.2"/>
    <s v="2023-09"/>
    <x v="0"/>
  </r>
  <r>
    <x v="99"/>
    <n v="87194"/>
    <x v="2"/>
    <d v="2023-11-22T00:00:00"/>
    <x v="1"/>
    <n v="1603.43"/>
    <s v="2023-11"/>
    <x v="0"/>
  </r>
  <r>
    <x v="99"/>
    <n v="48602"/>
    <x v="2"/>
    <d v="2023-11-23T00:00:00"/>
    <x v="0"/>
    <n v="3671.27"/>
    <s v="2023-11"/>
    <x v="0"/>
  </r>
  <r>
    <x v="99"/>
    <n v="84381"/>
    <x v="0"/>
    <d v="2023-10-13T00:00:00"/>
    <x v="0"/>
    <n v="3051.7"/>
    <s v="2023-10"/>
    <x v="0"/>
  </r>
  <r>
    <x v="99"/>
    <n v="90134"/>
    <x v="2"/>
    <d v="2023-10-26T00:00:00"/>
    <x v="0"/>
    <n v="4689.7700000000004"/>
    <s v="2023-10"/>
    <x v="0"/>
  </r>
  <r>
    <x v="99"/>
    <n v="53406"/>
    <x v="0"/>
    <d v="2023-10-05T00:00:00"/>
    <x v="0"/>
    <n v="1799.37"/>
    <s v="2023-10"/>
    <x v="0"/>
  </r>
  <r>
    <x v="99"/>
    <n v="32005"/>
    <x v="0"/>
    <d v="2023-10-11T00:00:00"/>
    <x v="1"/>
    <n v="2288.4899999999998"/>
    <s v="2023-10"/>
    <x v="0"/>
  </r>
  <r>
    <x v="99"/>
    <n v="37483"/>
    <x v="2"/>
    <d v="2023-10-09T00:00:00"/>
    <x v="0"/>
    <n v="1817.36"/>
    <s v="2023-10"/>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1">
  <r>
    <x v="0"/>
    <n v="51441"/>
    <x v="0"/>
    <x v="0"/>
    <x v="0"/>
    <n v="2345.6"/>
    <x v="0"/>
  </r>
  <r>
    <x v="0"/>
    <n v="23104"/>
    <x v="0"/>
    <x v="1"/>
    <x v="0"/>
    <n v="2578.84"/>
    <x v="0"/>
  </r>
  <r>
    <x v="0"/>
    <n v="55745"/>
    <x v="0"/>
    <x v="2"/>
    <x v="0"/>
    <n v="1910.68"/>
    <x v="0"/>
  </r>
  <r>
    <x v="1"/>
    <n v="95717"/>
    <x v="0"/>
    <x v="3"/>
    <x v="1"/>
    <n v="4665.6000000000004"/>
    <x v="1"/>
  </r>
  <r>
    <x v="1"/>
    <n v="27601"/>
    <x v="1"/>
    <x v="4"/>
    <x v="0"/>
    <n v="4459.59"/>
    <x v="1"/>
  </r>
  <r>
    <x v="1"/>
    <n v="82512"/>
    <x v="2"/>
    <x v="5"/>
    <x v="1"/>
    <n v="1480.61"/>
    <x v="1"/>
  </r>
  <r>
    <x v="2"/>
    <n v="93130"/>
    <x v="1"/>
    <x v="6"/>
    <x v="1"/>
    <n v="1330.49"/>
    <x v="2"/>
  </r>
  <r>
    <x v="2"/>
    <n v="16658"/>
    <x v="0"/>
    <x v="7"/>
    <x v="1"/>
    <n v="4163.8100000000004"/>
    <x v="2"/>
  </r>
  <r>
    <x v="3"/>
    <n v="44335"/>
    <x v="2"/>
    <x v="8"/>
    <x v="1"/>
    <n v="2803.23"/>
    <x v="2"/>
  </r>
  <r>
    <x v="3"/>
    <n v="83519"/>
    <x v="0"/>
    <x v="9"/>
    <x v="0"/>
    <n v="468.69"/>
    <x v="2"/>
  </r>
  <r>
    <x v="4"/>
    <n v="29410"/>
    <x v="3"/>
    <x v="10"/>
    <x v="0"/>
    <n v="304.95999999999998"/>
    <x v="0"/>
  </r>
  <r>
    <x v="4"/>
    <n v="15229"/>
    <x v="1"/>
    <x v="11"/>
    <x v="0"/>
    <n v="3442.13"/>
    <x v="0"/>
  </r>
  <r>
    <x v="4"/>
    <n v="23473"/>
    <x v="1"/>
    <x v="12"/>
    <x v="1"/>
    <n v="4871.8"/>
    <x v="0"/>
  </r>
  <r>
    <x v="4"/>
    <n v="30257"/>
    <x v="2"/>
    <x v="13"/>
    <x v="0"/>
    <n v="4883.41"/>
    <x v="0"/>
  </r>
  <r>
    <x v="4"/>
    <n v="33206"/>
    <x v="3"/>
    <x v="14"/>
    <x v="0"/>
    <n v="978.87"/>
    <x v="0"/>
  </r>
  <r>
    <x v="4"/>
    <n v="63964"/>
    <x v="2"/>
    <x v="15"/>
    <x v="1"/>
    <n v="880.07"/>
    <x v="1"/>
  </r>
  <r>
    <x v="4"/>
    <n v="24168"/>
    <x v="3"/>
    <x v="16"/>
    <x v="0"/>
    <n v="4307.1099999999997"/>
    <x v="1"/>
  </r>
  <r>
    <x v="4"/>
    <n v="36158"/>
    <x v="3"/>
    <x v="17"/>
    <x v="1"/>
    <n v="1595.44"/>
    <x v="1"/>
  </r>
  <r>
    <x v="4"/>
    <n v="13101"/>
    <x v="2"/>
    <x v="18"/>
    <x v="1"/>
    <n v="1708.48"/>
    <x v="2"/>
  </r>
  <r>
    <x v="4"/>
    <n v="19099"/>
    <x v="1"/>
    <x v="7"/>
    <x v="1"/>
    <n v="3243.26"/>
    <x v="2"/>
  </r>
  <r>
    <x v="5"/>
    <n v="25118"/>
    <x v="1"/>
    <x v="19"/>
    <x v="0"/>
    <n v="2944.89"/>
    <x v="1"/>
  </r>
  <r>
    <x v="5"/>
    <n v="15014"/>
    <x v="0"/>
    <x v="20"/>
    <x v="1"/>
    <n v="1793.87"/>
    <x v="1"/>
  </r>
  <r>
    <x v="5"/>
    <n v="51114"/>
    <x v="3"/>
    <x v="15"/>
    <x v="0"/>
    <n v="1987.46"/>
    <x v="1"/>
  </r>
  <r>
    <x v="6"/>
    <n v="78146"/>
    <x v="2"/>
    <x v="21"/>
    <x v="1"/>
    <n v="2213.36"/>
    <x v="2"/>
  </r>
  <r>
    <x v="6"/>
    <n v="53279"/>
    <x v="1"/>
    <x v="6"/>
    <x v="0"/>
    <n v="3626.8"/>
    <x v="2"/>
  </r>
  <r>
    <x v="6"/>
    <n v="76469"/>
    <x v="1"/>
    <x v="22"/>
    <x v="1"/>
    <n v="1698.3"/>
    <x v="2"/>
  </r>
  <r>
    <x v="6"/>
    <n v="48752"/>
    <x v="2"/>
    <x v="23"/>
    <x v="0"/>
    <n v="2160.19"/>
    <x v="2"/>
  </r>
  <r>
    <x v="6"/>
    <n v="32810"/>
    <x v="1"/>
    <x v="12"/>
    <x v="1"/>
    <n v="2784.89"/>
    <x v="0"/>
  </r>
  <r>
    <x v="6"/>
    <n v="49829"/>
    <x v="1"/>
    <x v="24"/>
    <x v="0"/>
    <n v="2206.4499999999998"/>
    <x v="0"/>
  </r>
  <r>
    <x v="6"/>
    <n v="89516"/>
    <x v="1"/>
    <x v="1"/>
    <x v="1"/>
    <n v="2264.75"/>
    <x v="0"/>
  </r>
  <r>
    <x v="6"/>
    <n v="38010"/>
    <x v="3"/>
    <x v="12"/>
    <x v="0"/>
    <n v="3328.37"/>
    <x v="0"/>
  </r>
  <r>
    <x v="7"/>
    <n v="22240"/>
    <x v="2"/>
    <x v="25"/>
    <x v="1"/>
    <n v="1200.74"/>
    <x v="1"/>
  </r>
  <r>
    <x v="7"/>
    <n v="29313"/>
    <x v="0"/>
    <x v="26"/>
    <x v="0"/>
    <n v="1299.73"/>
    <x v="1"/>
  </r>
  <r>
    <x v="7"/>
    <n v="90120"/>
    <x v="0"/>
    <x v="27"/>
    <x v="1"/>
    <n v="2130.7600000000002"/>
    <x v="1"/>
  </r>
  <r>
    <x v="7"/>
    <n v="85454"/>
    <x v="2"/>
    <x v="28"/>
    <x v="1"/>
    <n v="2522.4499999999998"/>
    <x v="1"/>
  </r>
  <r>
    <x v="7"/>
    <n v="29342"/>
    <x v="0"/>
    <x v="17"/>
    <x v="0"/>
    <n v="3914.26"/>
    <x v="1"/>
  </r>
  <r>
    <x v="8"/>
    <n v="16582"/>
    <x v="2"/>
    <x v="29"/>
    <x v="0"/>
    <n v="2336.66"/>
    <x v="1"/>
  </r>
  <r>
    <x v="8"/>
    <n v="70901"/>
    <x v="1"/>
    <x v="15"/>
    <x v="1"/>
    <n v="3102"/>
    <x v="1"/>
  </r>
  <r>
    <x v="8"/>
    <n v="76162"/>
    <x v="3"/>
    <x v="5"/>
    <x v="1"/>
    <n v="4496.32"/>
    <x v="1"/>
  </r>
  <r>
    <x v="8"/>
    <n v="72216"/>
    <x v="3"/>
    <x v="5"/>
    <x v="1"/>
    <n v="3783.71"/>
    <x v="1"/>
  </r>
  <r>
    <x v="8"/>
    <n v="93579"/>
    <x v="1"/>
    <x v="30"/>
    <x v="1"/>
    <n v="3171.07"/>
    <x v="1"/>
  </r>
  <r>
    <x v="9"/>
    <n v="45614"/>
    <x v="1"/>
    <x v="31"/>
    <x v="1"/>
    <n v="4475.83"/>
    <x v="0"/>
  </r>
  <r>
    <x v="9"/>
    <n v="28136"/>
    <x v="2"/>
    <x v="32"/>
    <x v="0"/>
    <n v="1976.87"/>
    <x v="0"/>
  </r>
  <r>
    <x v="9"/>
    <n v="38043"/>
    <x v="0"/>
    <x v="2"/>
    <x v="1"/>
    <n v="2097.2399999999998"/>
    <x v="0"/>
  </r>
  <r>
    <x v="10"/>
    <n v="65069"/>
    <x v="3"/>
    <x v="33"/>
    <x v="0"/>
    <n v="4297.99"/>
    <x v="2"/>
  </r>
  <r>
    <x v="10"/>
    <n v="85456"/>
    <x v="3"/>
    <x v="34"/>
    <x v="1"/>
    <n v="128.88999999999999"/>
    <x v="2"/>
  </r>
  <r>
    <x v="10"/>
    <n v="61116"/>
    <x v="3"/>
    <x v="35"/>
    <x v="0"/>
    <n v="2492.3200000000002"/>
    <x v="0"/>
  </r>
  <r>
    <x v="10"/>
    <n v="67125"/>
    <x v="3"/>
    <x v="36"/>
    <x v="0"/>
    <n v="2005.4"/>
    <x v="0"/>
  </r>
  <r>
    <x v="10"/>
    <n v="99016"/>
    <x v="3"/>
    <x v="12"/>
    <x v="0"/>
    <n v="4218.4799999999996"/>
    <x v="0"/>
  </r>
  <r>
    <x v="11"/>
    <n v="96900"/>
    <x v="0"/>
    <x v="37"/>
    <x v="0"/>
    <n v="3249.47"/>
    <x v="1"/>
  </r>
  <r>
    <x v="11"/>
    <n v="70515"/>
    <x v="2"/>
    <x v="38"/>
    <x v="0"/>
    <n v="1374.77"/>
    <x v="1"/>
  </r>
  <r>
    <x v="11"/>
    <n v="37742"/>
    <x v="3"/>
    <x v="25"/>
    <x v="1"/>
    <n v="1753.75"/>
    <x v="1"/>
  </r>
  <r>
    <x v="11"/>
    <n v="46471"/>
    <x v="3"/>
    <x v="39"/>
    <x v="1"/>
    <n v="4191.0600000000004"/>
    <x v="1"/>
  </r>
  <r>
    <x v="11"/>
    <n v="12540"/>
    <x v="0"/>
    <x v="27"/>
    <x v="1"/>
    <n v="1198.69"/>
    <x v="1"/>
  </r>
  <r>
    <x v="11"/>
    <n v="95426"/>
    <x v="0"/>
    <x v="40"/>
    <x v="0"/>
    <n v="4753.1000000000004"/>
    <x v="0"/>
  </r>
  <r>
    <x v="11"/>
    <n v="12671"/>
    <x v="2"/>
    <x v="33"/>
    <x v="0"/>
    <n v="718.48"/>
    <x v="2"/>
  </r>
  <r>
    <x v="11"/>
    <n v="24993"/>
    <x v="2"/>
    <x v="6"/>
    <x v="1"/>
    <n v="3527.38"/>
    <x v="2"/>
  </r>
  <r>
    <x v="12"/>
    <n v="85849"/>
    <x v="0"/>
    <x v="41"/>
    <x v="1"/>
    <n v="2921.4"/>
    <x v="0"/>
  </r>
  <r>
    <x v="12"/>
    <n v="61990"/>
    <x v="2"/>
    <x v="42"/>
    <x v="0"/>
    <n v="3001.28"/>
    <x v="0"/>
  </r>
  <r>
    <x v="12"/>
    <n v="92213"/>
    <x v="2"/>
    <x v="43"/>
    <x v="0"/>
    <n v="3516.25"/>
    <x v="0"/>
  </r>
  <r>
    <x v="12"/>
    <n v="99687"/>
    <x v="0"/>
    <x v="44"/>
    <x v="0"/>
    <n v="1801.3"/>
    <x v="1"/>
  </r>
  <r>
    <x v="12"/>
    <n v="96706"/>
    <x v="1"/>
    <x v="45"/>
    <x v="0"/>
    <n v="2579.21"/>
    <x v="1"/>
  </r>
  <r>
    <x v="12"/>
    <n v="11658"/>
    <x v="3"/>
    <x v="25"/>
    <x v="1"/>
    <n v="617.14"/>
    <x v="1"/>
  </r>
  <r>
    <x v="12"/>
    <n v="70258"/>
    <x v="2"/>
    <x v="8"/>
    <x v="1"/>
    <n v="963.07"/>
    <x v="2"/>
  </r>
  <r>
    <x v="12"/>
    <n v="95256"/>
    <x v="1"/>
    <x v="46"/>
    <x v="1"/>
    <n v="2377.88"/>
    <x v="2"/>
  </r>
  <r>
    <x v="12"/>
    <n v="87656"/>
    <x v="1"/>
    <x v="33"/>
    <x v="1"/>
    <n v="4273.3900000000003"/>
    <x v="2"/>
  </r>
  <r>
    <x v="13"/>
    <n v="70910"/>
    <x v="3"/>
    <x v="40"/>
    <x v="1"/>
    <n v="240.63"/>
    <x v="0"/>
  </r>
  <r>
    <x v="13"/>
    <n v="52600"/>
    <x v="2"/>
    <x v="47"/>
    <x v="1"/>
    <n v="1139.3900000000001"/>
    <x v="0"/>
  </r>
  <r>
    <x v="13"/>
    <n v="46655"/>
    <x v="1"/>
    <x v="48"/>
    <x v="0"/>
    <n v="2631.47"/>
    <x v="2"/>
  </r>
  <r>
    <x v="13"/>
    <n v="21221"/>
    <x v="2"/>
    <x v="49"/>
    <x v="1"/>
    <n v="2494.0300000000002"/>
    <x v="2"/>
  </r>
  <r>
    <x v="13"/>
    <n v="41499"/>
    <x v="3"/>
    <x v="34"/>
    <x v="1"/>
    <n v="2296.06"/>
    <x v="2"/>
  </r>
  <r>
    <x v="13"/>
    <n v="48566"/>
    <x v="2"/>
    <x v="50"/>
    <x v="1"/>
    <n v="3489.76"/>
    <x v="1"/>
  </r>
  <r>
    <x v="14"/>
    <n v="82544"/>
    <x v="1"/>
    <x v="27"/>
    <x v="1"/>
    <n v="4983.49"/>
    <x v="1"/>
  </r>
  <r>
    <x v="14"/>
    <n v="53357"/>
    <x v="1"/>
    <x v="51"/>
    <x v="1"/>
    <n v="1427.49"/>
    <x v="1"/>
  </r>
  <r>
    <x v="14"/>
    <n v="40217"/>
    <x v="0"/>
    <x v="20"/>
    <x v="0"/>
    <n v="1646.18"/>
    <x v="1"/>
  </r>
  <r>
    <x v="15"/>
    <n v="73464"/>
    <x v="1"/>
    <x v="5"/>
    <x v="1"/>
    <n v="4904.5"/>
    <x v="1"/>
  </r>
  <r>
    <x v="15"/>
    <n v="35443"/>
    <x v="1"/>
    <x v="30"/>
    <x v="0"/>
    <n v="1868.32"/>
    <x v="1"/>
  </r>
  <r>
    <x v="15"/>
    <n v="80010"/>
    <x v="2"/>
    <x v="24"/>
    <x v="1"/>
    <n v="323.02999999999997"/>
    <x v="0"/>
  </r>
  <r>
    <x v="15"/>
    <n v="82529"/>
    <x v="1"/>
    <x v="52"/>
    <x v="0"/>
    <n v="3225.56"/>
    <x v="0"/>
  </r>
  <r>
    <x v="15"/>
    <n v="74340"/>
    <x v="0"/>
    <x v="40"/>
    <x v="0"/>
    <n v="2912.91"/>
    <x v="0"/>
  </r>
  <r>
    <x v="15"/>
    <n v="67733"/>
    <x v="1"/>
    <x v="53"/>
    <x v="0"/>
    <n v="4830.9399999999996"/>
    <x v="2"/>
  </r>
  <r>
    <x v="15"/>
    <n v="72616"/>
    <x v="0"/>
    <x v="54"/>
    <x v="0"/>
    <n v="2063.4699999999998"/>
    <x v="2"/>
  </r>
  <r>
    <x v="15"/>
    <n v="85631"/>
    <x v="0"/>
    <x v="55"/>
    <x v="0"/>
    <n v="831.07"/>
    <x v="2"/>
  </r>
  <r>
    <x v="15"/>
    <n v="49824"/>
    <x v="0"/>
    <x v="56"/>
    <x v="0"/>
    <n v="680.41"/>
    <x v="2"/>
  </r>
  <r>
    <x v="16"/>
    <n v="48974"/>
    <x v="3"/>
    <x v="29"/>
    <x v="1"/>
    <n v="2886.28"/>
    <x v="1"/>
  </r>
  <r>
    <x v="16"/>
    <n v="89905"/>
    <x v="0"/>
    <x v="57"/>
    <x v="0"/>
    <n v="3165.02"/>
    <x v="1"/>
  </r>
  <r>
    <x v="16"/>
    <n v="96563"/>
    <x v="0"/>
    <x v="20"/>
    <x v="0"/>
    <n v="1275.3399999999999"/>
    <x v="1"/>
  </r>
  <r>
    <x v="16"/>
    <n v="19838"/>
    <x v="2"/>
    <x v="51"/>
    <x v="0"/>
    <n v="2101.7399999999998"/>
    <x v="1"/>
  </r>
  <r>
    <x v="16"/>
    <n v="48175"/>
    <x v="0"/>
    <x v="58"/>
    <x v="0"/>
    <n v="1511.71"/>
    <x v="0"/>
  </r>
  <r>
    <x v="16"/>
    <n v="69510"/>
    <x v="0"/>
    <x v="35"/>
    <x v="0"/>
    <n v="4627.16"/>
    <x v="0"/>
  </r>
  <r>
    <x v="16"/>
    <n v="91927"/>
    <x v="2"/>
    <x v="14"/>
    <x v="1"/>
    <n v="662.4"/>
    <x v="0"/>
  </r>
  <r>
    <x v="16"/>
    <n v="94886"/>
    <x v="2"/>
    <x v="31"/>
    <x v="1"/>
    <n v="4150.49"/>
    <x v="0"/>
  </r>
  <r>
    <x v="16"/>
    <n v="17816"/>
    <x v="2"/>
    <x v="32"/>
    <x v="1"/>
    <n v="3015.72"/>
    <x v="0"/>
  </r>
  <r>
    <x v="16"/>
    <n v="67560"/>
    <x v="0"/>
    <x v="22"/>
    <x v="1"/>
    <n v="3474.52"/>
    <x v="2"/>
  </r>
  <r>
    <x v="16"/>
    <n v="62757"/>
    <x v="1"/>
    <x v="23"/>
    <x v="1"/>
    <n v="2245.02"/>
    <x v="2"/>
  </r>
  <r>
    <x v="16"/>
    <n v="15224"/>
    <x v="3"/>
    <x v="59"/>
    <x v="1"/>
    <n v="3058.2"/>
    <x v="2"/>
  </r>
  <r>
    <x v="16"/>
    <n v="21970"/>
    <x v="2"/>
    <x v="21"/>
    <x v="0"/>
    <n v="4997.8999999999996"/>
    <x v="2"/>
  </r>
  <r>
    <x v="16"/>
    <n v="45325"/>
    <x v="0"/>
    <x v="6"/>
    <x v="0"/>
    <n v="2405.4499999999998"/>
    <x v="2"/>
  </r>
  <r>
    <x v="17"/>
    <n v="93202"/>
    <x v="3"/>
    <x v="9"/>
    <x v="0"/>
    <n v="2403.0500000000002"/>
    <x v="2"/>
  </r>
  <r>
    <x v="17"/>
    <n v="53687"/>
    <x v="1"/>
    <x v="9"/>
    <x v="0"/>
    <n v="4302.8900000000003"/>
    <x v="2"/>
  </r>
  <r>
    <x v="17"/>
    <n v="63955"/>
    <x v="3"/>
    <x v="48"/>
    <x v="1"/>
    <n v="3346.66"/>
    <x v="2"/>
  </r>
  <r>
    <x v="17"/>
    <n v="82102"/>
    <x v="0"/>
    <x v="60"/>
    <x v="1"/>
    <n v="531.49"/>
    <x v="2"/>
  </r>
  <r>
    <x v="17"/>
    <n v="52372"/>
    <x v="0"/>
    <x v="54"/>
    <x v="1"/>
    <n v="4338.0600000000004"/>
    <x v="2"/>
  </r>
  <r>
    <x v="17"/>
    <n v="81118"/>
    <x v="3"/>
    <x v="12"/>
    <x v="1"/>
    <n v="365.6"/>
    <x v="0"/>
  </r>
  <r>
    <x v="18"/>
    <n v="16764"/>
    <x v="2"/>
    <x v="61"/>
    <x v="1"/>
    <n v="2791.18"/>
    <x v="1"/>
  </r>
  <r>
    <x v="18"/>
    <n v="67424"/>
    <x v="3"/>
    <x v="62"/>
    <x v="0"/>
    <n v="241.46"/>
    <x v="1"/>
  </r>
  <r>
    <x v="18"/>
    <n v="89806"/>
    <x v="2"/>
    <x v="28"/>
    <x v="0"/>
    <n v="1622.68"/>
    <x v="1"/>
  </r>
  <r>
    <x v="18"/>
    <n v="82384"/>
    <x v="3"/>
    <x v="19"/>
    <x v="0"/>
    <n v="1201.03"/>
    <x v="1"/>
  </r>
  <r>
    <x v="18"/>
    <n v="25396"/>
    <x v="2"/>
    <x v="63"/>
    <x v="1"/>
    <n v="4670"/>
    <x v="2"/>
  </r>
  <r>
    <x v="19"/>
    <n v="73242"/>
    <x v="3"/>
    <x v="45"/>
    <x v="0"/>
    <n v="2338.25"/>
    <x v="1"/>
  </r>
  <r>
    <x v="19"/>
    <n v="60277"/>
    <x v="2"/>
    <x v="38"/>
    <x v="0"/>
    <n v="4333.7299999999996"/>
    <x v="1"/>
  </r>
  <r>
    <x v="19"/>
    <n v="64387"/>
    <x v="1"/>
    <x v="20"/>
    <x v="1"/>
    <n v="4120.6899999999996"/>
    <x v="1"/>
  </r>
  <r>
    <x v="20"/>
    <n v="96499"/>
    <x v="3"/>
    <x v="56"/>
    <x v="0"/>
    <n v="2288.08"/>
    <x v="2"/>
  </r>
  <r>
    <x v="20"/>
    <n v="55236"/>
    <x v="1"/>
    <x v="53"/>
    <x v="1"/>
    <n v="2331.19"/>
    <x v="2"/>
  </r>
  <r>
    <x v="20"/>
    <n v="34727"/>
    <x v="2"/>
    <x v="48"/>
    <x v="1"/>
    <n v="1244.46"/>
    <x v="2"/>
  </r>
  <r>
    <x v="20"/>
    <n v="63841"/>
    <x v="0"/>
    <x v="34"/>
    <x v="1"/>
    <n v="3749.06"/>
    <x v="2"/>
  </r>
  <r>
    <x v="20"/>
    <n v="59968"/>
    <x v="3"/>
    <x v="23"/>
    <x v="0"/>
    <n v="2527.11"/>
    <x v="2"/>
  </r>
  <r>
    <x v="21"/>
    <n v="23154"/>
    <x v="3"/>
    <x v="25"/>
    <x v="0"/>
    <n v="2677.16"/>
    <x v="1"/>
  </r>
  <r>
    <x v="21"/>
    <n v="12011"/>
    <x v="2"/>
    <x v="29"/>
    <x v="1"/>
    <n v="4367.57"/>
    <x v="1"/>
  </r>
  <r>
    <x v="21"/>
    <n v="19807"/>
    <x v="3"/>
    <x v="38"/>
    <x v="1"/>
    <n v="1758.95"/>
    <x v="1"/>
  </r>
  <r>
    <x v="21"/>
    <n v="62098"/>
    <x v="0"/>
    <x v="16"/>
    <x v="1"/>
    <n v="4276.47"/>
    <x v="1"/>
  </r>
  <r>
    <x v="21"/>
    <n v="79942"/>
    <x v="3"/>
    <x v="44"/>
    <x v="1"/>
    <n v="3171.32"/>
    <x v="1"/>
  </r>
  <r>
    <x v="22"/>
    <n v="99705"/>
    <x v="1"/>
    <x v="8"/>
    <x v="0"/>
    <n v="3759.16"/>
    <x v="2"/>
  </r>
  <r>
    <x v="22"/>
    <n v="22903"/>
    <x v="0"/>
    <x v="9"/>
    <x v="1"/>
    <n v="915.19"/>
    <x v="2"/>
  </r>
  <r>
    <x v="22"/>
    <n v="16028"/>
    <x v="1"/>
    <x v="24"/>
    <x v="0"/>
    <n v="1537.5"/>
    <x v="0"/>
  </r>
  <r>
    <x v="22"/>
    <n v="66450"/>
    <x v="2"/>
    <x v="11"/>
    <x v="0"/>
    <n v="2702.71"/>
    <x v="0"/>
  </r>
  <r>
    <x v="22"/>
    <n v="99364"/>
    <x v="2"/>
    <x v="1"/>
    <x v="0"/>
    <n v="957.84"/>
    <x v="0"/>
  </r>
  <r>
    <x v="22"/>
    <n v="60140"/>
    <x v="2"/>
    <x v="44"/>
    <x v="1"/>
    <n v="4572.8599999999997"/>
    <x v="1"/>
  </r>
  <r>
    <x v="22"/>
    <n v="40433"/>
    <x v="3"/>
    <x v="38"/>
    <x v="1"/>
    <n v="2351.9"/>
    <x v="1"/>
  </r>
  <r>
    <x v="22"/>
    <n v="11231"/>
    <x v="3"/>
    <x v="64"/>
    <x v="1"/>
    <n v="3420.29"/>
    <x v="1"/>
  </r>
  <r>
    <x v="22"/>
    <n v="19681"/>
    <x v="3"/>
    <x v="65"/>
    <x v="1"/>
    <n v="4939.49"/>
    <x v="1"/>
  </r>
  <r>
    <x v="22"/>
    <n v="93746"/>
    <x v="3"/>
    <x v="62"/>
    <x v="1"/>
    <n v="2338.5"/>
    <x v="1"/>
  </r>
  <r>
    <x v="23"/>
    <n v="41091"/>
    <x v="3"/>
    <x v="66"/>
    <x v="1"/>
    <n v="2916.58"/>
    <x v="2"/>
  </r>
  <r>
    <x v="23"/>
    <n v="48696"/>
    <x v="0"/>
    <x v="23"/>
    <x v="1"/>
    <n v="1444.95"/>
    <x v="2"/>
  </r>
  <r>
    <x v="23"/>
    <n v="99889"/>
    <x v="0"/>
    <x v="56"/>
    <x v="1"/>
    <n v="4180.91"/>
    <x v="2"/>
  </r>
  <r>
    <x v="23"/>
    <n v="40162"/>
    <x v="1"/>
    <x v="22"/>
    <x v="0"/>
    <n v="3219.43"/>
    <x v="2"/>
  </r>
  <r>
    <x v="24"/>
    <n v="94717"/>
    <x v="0"/>
    <x v="28"/>
    <x v="1"/>
    <n v="3964.19"/>
    <x v="1"/>
  </r>
  <r>
    <x v="24"/>
    <n v="57823"/>
    <x v="2"/>
    <x v="1"/>
    <x v="0"/>
    <n v="4557.18"/>
    <x v="0"/>
  </r>
  <r>
    <x v="25"/>
    <n v="27322"/>
    <x v="1"/>
    <x v="49"/>
    <x v="1"/>
    <n v="4169.32"/>
    <x v="2"/>
  </r>
  <r>
    <x v="25"/>
    <n v="73156"/>
    <x v="1"/>
    <x v="54"/>
    <x v="1"/>
    <n v="4040.74"/>
    <x v="2"/>
  </r>
  <r>
    <x v="26"/>
    <n v="98647"/>
    <x v="3"/>
    <x v="47"/>
    <x v="1"/>
    <n v="542.48"/>
    <x v="0"/>
  </r>
  <r>
    <x v="26"/>
    <n v="11824"/>
    <x v="1"/>
    <x v="42"/>
    <x v="0"/>
    <n v="2328.4499999999998"/>
    <x v="0"/>
  </r>
  <r>
    <x v="26"/>
    <n v="59941"/>
    <x v="1"/>
    <x v="37"/>
    <x v="0"/>
    <n v="3406.7"/>
    <x v="1"/>
  </r>
  <r>
    <x v="26"/>
    <n v="13280"/>
    <x v="1"/>
    <x v="27"/>
    <x v="0"/>
    <n v="3273.5"/>
    <x v="1"/>
  </r>
  <r>
    <x v="26"/>
    <n v="70852"/>
    <x v="1"/>
    <x v="28"/>
    <x v="1"/>
    <n v="671.71"/>
    <x v="1"/>
  </r>
  <r>
    <x v="27"/>
    <n v="25220"/>
    <x v="0"/>
    <x v="58"/>
    <x v="0"/>
    <n v="4447.57"/>
    <x v="0"/>
  </r>
  <r>
    <x v="27"/>
    <n v="60940"/>
    <x v="3"/>
    <x v="2"/>
    <x v="1"/>
    <n v="3385.38"/>
    <x v="0"/>
  </r>
  <r>
    <x v="27"/>
    <n v="80804"/>
    <x v="3"/>
    <x v="13"/>
    <x v="0"/>
    <n v="4438.53"/>
    <x v="0"/>
  </r>
  <r>
    <x v="28"/>
    <n v="58566"/>
    <x v="2"/>
    <x v="67"/>
    <x v="1"/>
    <n v="2279.0100000000002"/>
    <x v="2"/>
  </r>
  <r>
    <x v="28"/>
    <n v="57537"/>
    <x v="0"/>
    <x v="18"/>
    <x v="1"/>
    <n v="2767.88"/>
    <x v="2"/>
  </r>
  <r>
    <x v="28"/>
    <n v="57012"/>
    <x v="0"/>
    <x v="8"/>
    <x v="1"/>
    <n v="1451.82"/>
    <x v="2"/>
  </r>
  <r>
    <x v="28"/>
    <n v="69600"/>
    <x v="0"/>
    <x v="44"/>
    <x v="0"/>
    <n v="3244.35"/>
    <x v="1"/>
  </r>
  <r>
    <x v="29"/>
    <n v="26505"/>
    <x v="2"/>
    <x v="31"/>
    <x v="0"/>
    <n v="4166.1099999999997"/>
    <x v="0"/>
  </r>
  <r>
    <x v="29"/>
    <n v="37152"/>
    <x v="2"/>
    <x v="10"/>
    <x v="0"/>
    <n v="1709.94"/>
    <x v="0"/>
  </r>
  <r>
    <x v="29"/>
    <n v="88116"/>
    <x v="0"/>
    <x v="2"/>
    <x v="1"/>
    <n v="4306.1899999999996"/>
    <x v="0"/>
  </r>
  <r>
    <x v="29"/>
    <n v="80807"/>
    <x v="1"/>
    <x v="38"/>
    <x v="0"/>
    <n v="638.64"/>
    <x v="1"/>
  </r>
  <r>
    <x v="29"/>
    <n v="13379"/>
    <x v="2"/>
    <x v="44"/>
    <x v="0"/>
    <n v="1855.39"/>
    <x v="1"/>
  </r>
  <r>
    <x v="30"/>
    <n v="16868"/>
    <x v="2"/>
    <x v="20"/>
    <x v="1"/>
    <n v="2677.82"/>
    <x v="1"/>
  </r>
  <r>
    <x v="30"/>
    <n v="18330"/>
    <x v="3"/>
    <x v="5"/>
    <x v="1"/>
    <n v="3912.28"/>
    <x v="1"/>
  </r>
  <r>
    <x v="30"/>
    <n v="24293"/>
    <x v="3"/>
    <x v="56"/>
    <x v="0"/>
    <n v="4732.54"/>
    <x v="2"/>
  </r>
  <r>
    <x v="30"/>
    <n v="96363"/>
    <x v="1"/>
    <x v="67"/>
    <x v="1"/>
    <n v="3252.37"/>
    <x v="2"/>
  </r>
  <r>
    <x v="30"/>
    <n v="17972"/>
    <x v="3"/>
    <x v="21"/>
    <x v="1"/>
    <n v="2188.7399999999998"/>
    <x v="2"/>
  </r>
  <r>
    <x v="30"/>
    <n v="74260"/>
    <x v="3"/>
    <x v="66"/>
    <x v="0"/>
    <n v="4506.41"/>
    <x v="2"/>
  </r>
  <r>
    <x v="30"/>
    <n v="89730"/>
    <x v="2"/>
    <x v="48"/>
    <x v="0"/>
    <n v="718.34"/>
    <x v="2"/>
  </r>
  <r>
    <x v="30"/>
    <n v="86724"/>
    <x v="1"/>
    <x v="68"/>
    <x v="1"/>
    <n v="4973.68"/>
    <x v="0"/>
  </r>
  <r>
    <x v="30"/>
    <n v="48652"/>
    <x v="3"/>
    <x v="69"/>
    <x v="1"/>
    <n v="585.97"/>
    <x v="0"/>
  </r>
  <r>
    <x v="30"/>
    <n v="24996"/>
    <x v="2"/>
    <x v="70"/>
    <x v="1"/>
    <n v="2312.62"/>
    <x v="0"/>
  </r>
  <r>
    <x v="30"/>
    <n v="64239"/>
    <x v="1"/>
    <x v="31"/>
    <x v="1"/>
    <n v="2053.7800000000002"/>
    <x v="0"/>
  </r>
  <r>
    <x v="30"/>
    <n v="22463"/>
    <x v="1"/>
    <x v="13"/>
    <x v="1"/>
    <n v="1631.37"/>
    <x v="0"/>
  </r>
  <r>
    <x v="31"/>
    <n v="21957"/>
    <x v="0"/>
    <x v="32"/>
    <x v="0"/>
    <n v="2216.19"/>
    <x v="0"/>
  </r>
  <r>
    <x v="31"/>
    <n v="58843"/>
    <x v="2"/>
    <x v="13"/>
    <x v="0"/>
    <n v="2973.68"/>
    <x v="0"/>
  </r>
  <r>
    <x v="31"/>
    <n v="83620"/>
    <x v="1"/>
    <x v="10"/>
    <x v="0"/>
    <n v="2112.96"/>
    <x v="0"/>
  </r>
  <r>
    <x v="31"/>
    <n v="97207"/>
    <x v="3"/>
    <x v="47"/>
    <x v="0"/>
    <n v="4845.1499999999996"/>
    <x v="0"/>
  </r>
  <r>
    <x v="32"/>
    <n v="37884"/>
    <x v="2"/>
    <x v="46"/>
    <x v="1"/>
    <n v="1198.8"/>
    <x v="2"/>
  </r>
  <r>
    <x v="32"/>
    <n v="55890"/>
    <x v="1"/>
    <x v="66"/>
    <x v="0"/>
    <n v="3836.77"/>
    <x v="2"/>
  </r>
  <r>
    <x v="32"/>
    <n v="39643"/>
    <x v="3"/>
    <x v="56"/>
    <x v="0"/>
    <n v="3084.08"/>
    <x v="2"/>
  </r>
  <r>
    <x v="32"/>
    <n v="45054"/>
    <x v="0"/>
    <x v="6"/>
    <x v="0"/>
    <n v="1439.02"/>
    <x v="2"/>
  </r>
  <r>
    <x v="32"/>
    <n v="50499"/>
    <x v="1"/>
    <x v="34"/>
    <x v="1"/>
    <n v="129.91999999999999"/>
    <x v="2"/>
  </r>
  <r>
    <x v="32"/>
    <n v="96159"/>
    <x v="3"/>
    <x v="1"/>
    <x v="0"/>
    <n v="795.19"/>
    <x v="0"/>
  </r>
  <r>
    <x v="32"/>
    <n v="14018"/>
    <x v="0"/>
    <x v="68"/>
    <x v="0"/>
    <n v="1943.35"/>
    <x v="0"/>
  </r>
  <r>
    <x v="33"/>
    <n v="52517"/>
    <x v="0"/>
    <x v="13"/>
    <x v="0"/>
    <n v="862.34"/>
    <x v="0"/>
  </r>
  <r>
    <x v="33"/>
    <n v="90981"/>
    <x v="0"/>
    <x v="40"/>
    <x v="0"/>
    <n v="1433.3"/>
    <x v="0"/>
  </r>
  <r>
    <x v="33"/>
    <n v="65576"/>
    <x v="3"/>
    <x v="12"/>
    <x v="1"/>
    <n v="2129.5"/>
    <x v="0"/>
  </r>
  <r>
    <x v="33"/>
    <n v="77154"/>
    <x v="0"/>
    <x v="34"/>
    <x v="1"/>
    <n v="2206.58"/>
    <x v="2"/>
  </r>
  <r>
    <x v="33"/>
    <n v="98895"/>
    <x v="3"/>
    <x v="22"/>
    <x v="1"/>
    <n v="322.55"/>
    <x v="2"/>
  </r>
  <r>
    <x v="34"/>
    <n v="36794"/>
    <x v="1"/>
    <x v="19"/>
    <x v="0"/>
    <n v="3860.01"/>
    <x v="1"/>
  </r>
  <r>
    <x v="35"/>
    <n v="66446"/>
    <x v="2"/>
    <x v="53"/>
    <x v="0"/>
    <n v="1963.02"/>
    <x v="2"/>
  </r>
  <r>
    <x v="35"/>
    <n v="83233"/>
    <x v="1"/>
    <x v="71"/>
    <x v="0"/>
    <n v="2045.65"/>
    <x v="1"/>
  </r>
  <r>
    <x v="35"/>
    <n v="15544"/>
    <x v="3"/>
    <x v="5"/>
    <x v="0"/>
    <n v="2352.8000000000002"/>
    <x v="1"/>
  </r>
  <r>
    <x v="35"/>
    <n v="51033"/>
    <x v="3"/>
    <x v="47"/>
    <x v="1"/>
    <n v="3576.54"/>
    <x v="0"/>
  </r>
  <r>
    <x v="36"/>
    <n v="32527"/>
    <x v="3"/>
    <x v="72"/>
    <x v="1"/>
    <n v="531.84"/>
    <x v="0"/>
  </r>
  <r>
    <x v="36"/>
    <n v="67104"/>
    <x v="3"/>
    <x v="18"/>
    <x v="0"/>
    <n v="2039.26"/>
    <x v="2"/>
  </r>
  <r>
    <x v="37"/>
    <n v="32037"/>
    <x v="0"/>
    <x v="48"/>
    <x v="0"/>
    <n v="2699.96"/>
    <x v="2"/>
  </r>
  <r>
    <x v="37"/>
    <n v="55793"/>
    <x v="1"/>
    <x v="49"/>
    <x v="0"/>
    <n v="1257.72"/>
    <x v="2"/>
  </r>
  <r>
    <x v="38"/>
    <n v="30036"/>
    <x v="0"/>
    <x v="73"/>
    <x v="0"/>
    <n v="4761.33"/>
    <x v="0"/>
  </r>
  <r>
    <x v="38"/>
    <n v="74764"/>
    <x v="3"/>
    <x v="68"/>
    <x v="1"/>
    <n v="3437.55"/>
    <x v="0"/>
  </r>
  <r>
    <x v="39"/>
    <n v="18950"/>
    <x v="3"/>
    <x v="29"/>
    <x v="1"/>
    <n v="3193.79"/>
    <x v="1"/>
  </r>
  <r>
    <x v="39"/>
    <n v="46002"/>
    <x v="0"/>
    <x v="15"/>
    <x v="1"/>
    <n v="2585.9499999999998"/>
    <x v="1"/>
  </r>
  <r>
    <x v="39"/>
    <n v="69233"/>
    <x v="0"/>
    <x v="63"/>
    <x v="0"/>
    <n v="1906.81"/>
    <x v="2"/>
  </r>
  <r>
    <x v="39"/>
    <n v="20057"/>
    <x v="0"/>
    <x v="22"/>
    <x v="1"/>
    <n v="2367.29"/>
    <x v="2"/>
  </r>
  <r>
    <x v="39"/>
    <n v="15376"/>
    <x v="3"/>
    <x v="74"/>
    <x v="0"/>
    <n v="1675.48"/>
    <x v="2"/>
  </r>
  <r>
    <x v="39"/>
    <n v="29773"/>
    <x v="0"/>
    <x v="69"/>
    <x v="1"/>
    <n v="607.16"/>
    <x v="0"/>
  </r>
  <r>
    <x v="39"/>
    <n v="55015"/>
    <x v="0"/>
    <x v="43"/>
    <x v="0"/>
    <n v="291.8"/>
    <x v="0"/>
  </r>
  <r>
    <x v="39"/>
    <n v="67377"/>
    <x v="3"/>
    <x v="70"/>
    <x v="0"/>
    <n v="1883.1"/>
    <x v="0"/>
  </r>
  <r>
    <x v="39"/>
    <n v="60779"/>
    <x v="3"/>
    <x v="35"/>
    <x v="1"/>
    <n v="3426.6"/>
    <x v="0"/>
  </r>
  <r>
    <x v="40"/>
    <n v="53213"/>
    <x v="0"/>
    <x v="50"/>
    <x v="1"/>
    <n v="1492.32"/>
    <x v="1"/>
  </r>
  <r>
    <x v="40"/>
    <n v="96057"/>
    <x v="2"/>
    <x v="5"/>
    <x v="1"/>
    <n v="499.36"/>
    <x v="1"/>
  </r>
  <r>
    <x v="40"/>
    <n v="28537"/>
    <x v="1"/>
    <x v="64"/>
    <x v="1"/>
    <n v="4841.71"/>
    <x v="1"/>
  </r>
  <r>
    <x v="41"/>
    <n v="21104"/>
    <x v="1"/>
    <x v="23"/>
    <x v="1"/>
    <n v="3253.12"/>
    <x v="2"/>
  </r>
  <r>
    <x v="41"/>
    <n v="26750"/>
    <x v="0"/>
    <x v="48"/>
    <x v="1"/>
    <n v="2591.59"/>
    <x v="2"/>
  </r>
  <r>
    <x v="41"/>
    <n v="57526"/>
    <x v="1"/>
    <x v="21"/>
    <x v="0"/>
    <n v="4760.7299999999996"/>
    <x v="2"/>
  </r>
  <r>
    <x v="41"/>
    <n v="73736"/>
    <x v="2"/>
    <x v="48"/>
    <x v="0"/>
    <n v="4999.8900000000003"/>
    <x v="2"/>
  </r>
  <r>
    <x v="41"/>
    <n v="20114"/>
    <x v="1"/>
    <x v="75"/>
    <x v="0"/>
    <n v="2587.6799999999998"/>
    <x v="2"/>
  </r>
  <r>
    <x v="41"/>
    <n v="79013"/>
    <x v="0"/>
    <x v="43"/>
    <x v="1"/>
    <n v="4394.32"/>
    <x v="0"/>
  </r>
  <r>
    <x v="41"/>
    <n v="27176"/>
    <x v="3"/>
    <x v="73"/>
    <x v="0"/>
    <n v="895.01"/>
    <x v="0"/>
  </r>
  <r>
    <x v="41"/>
    <n v="91885"/>
    <x v="2"/>
    <x v="43"/>
    <x v="1"/>
    <n v="314.08999999999997"/>
    <x v="0"/>
  </r>
  <r>
    <x v="41"/>
    <n v="98652"/>
    <x v="2"/>
    <x v="11"/>
    <x v="1"/>
    <n v="3091.92"/>
    <x v="0"/>
  </r>
  <r>
    <x v="41"/>
    <n v="68841"/>
    <x v="2"/>
    <x v="40"/>
    <x v="0"/>
    <n v="1616.39"/>
    <x v="0"/>
  </r>
  <r>
    <x v="42"/>
    <n v="70513"/>
    <x v="1"/>
    <x v="63"/>
    <x v="1"/>
    <n v="2564.2399999999998"/>
    <x v="2"/>
  </r>
  <r>
    <x v="42"/>
    <n v="31241"/>
    <x v="2"/>
    <x v="9"/>
    <x v="0"/>
    <n v="4377.71"/>
    <x v="2"/>
  </r>
  <r>
    <x v="42"/>
    <n v="94040"/>
    <x v="3"/>
    <x v="67"/>
    <x v="1"/>
    <n v="2817.25"/>
    <x v="2"/>
  </r>
  <r>
    <x v="42"/>
    <n v="77621"/>
    <x v="0"/>
    <x v="66"/>
    <x v="1"/>
    <n v="510.99"/>
    <x v="2"/>
  </r>
  <r>
    <x v="42"/>
    <n v="45755"/>
    <x v="3"/>
    <x v="76"/>
    <x v="0"/>
    <n v="4172.13"/>
    <x v="2"/>
  </r>
  <r>
    <x v="42"/>
    <n v="69130"/>
    <x v="1"/>
    <x v="31"/>
    <x v="0"/>
    <n v="2132.9899999999998"/>
    <x v="0"/>
  </r>
  <r>
    <x v="42"/>
    <n v="59015"/>
    <x v="2"/>
    <x v="71"/>
    <x v="1"/>
    <n v="4973.17"/>
    <x v="1"/>
  </r>
  <r>
    <x v="42"/>
    <n v="39430"/>
    <x v="0"/>
    <x v="77"/>
    <x v="1"/>
    <n v="4661.05"/>
    <x v="1"/>
  </r>
  <r>
    <x v="42"/>
    <n v="95191"/>
    <x v="1"/>
    <x v="30"/>
    <x v="0"/>
    <n v="774.24"/>
    <x v="1"/>
  </r>
  <r>
    <x v="42"/>
    <n v="71925"/>
    <x v="2"/>
    <x v="62"/>
    <x v="1"/>
    <n v="2298.15"/>
    <x v="1"/>
  </r>
  <r>
    <x v="43"/>
    <n v="38266"/>
    <x v="2"/>
    <x v="36"/>
    <x v="1"/>
    <n v="644.82000000000005"/>
    <x v="0"/>
  </r>
  <r>
    <x v="44"/>
    <n v="41252"/>
    <x v="3"/>
    <x v="67"/>
    <x v="1"/>
    <n v="407.76"/>
    <x v="2"/>
  </r>
  <r>
    <x v="45"/>
    <n v="66261"/>
    <x v="0"/>
    <x v="22"/>
    <x v="1"/>
    <n v="1278.76"/>
    <x v="2"/>
  </r>
  <r>
    <x v="45"/>
    <n v="34551"/>
    <x v="0"/>
    <x v="9"/>
    <x v="1"/>
    <n v="431.63"/>
    <x v="2"/>
  </r>
  <r>
    <x v="45"/>
    <n v="76496"/>
    <x v="0"/>
    <x v="10"/>
    <x v="1"/>
    <n v="4379.32"/>
    <x v="0"/>
  </r>
  <r>
    <x v="45"/>
    <n v="93318"/>
    <x v="3"/>
    <x v="52"/>
    <x v="1"/>
    <n v="1342.89"/>
    <x v="0"/>
  </r>
  <r>
    <x v="45"/>
    <n v="56805"/>
    <x v="0"/>
    <x v="24"/>
    <x v="1"/>
    <n v="1281.52"/>
    <x v="0"/>
  </r>
  <r>
    <x v="45"/>
    <n v="92346"/>
    <x v="0"/>
    <x v="12"/>
    <x v="1"/>
    <n v="753.71"/>
    <x v="0"/>
  </r>
  <r>
    <x v="45"/>
    <n v="81567"/>
    <x v="1"/>
    <x v="11"/>
    <x v="0"/>
    <n v="4168.88"/>
    <x v="0"/>
  </r>
  <r>
    <x v="45"/>
    <n v="72722"/>
    <x v="2"/>
    <x v="16"/>
    <x v="0"/>
    <n v="409.19"/>
    <x v="1"/>
  </r>
  <r>
    <x v="45"/>
    <n v="69988"/>
    <x v="0"/>
    <x v="61"/>
    <x v="1"/>
    <n v="1087.8"/>
    <x v="1"/>
  </r>
  <r>
    <x v="45"/>
    <n v="36144"/>
    <x v="0"/>
    <x v="15"/>
    <x v="1"/>
    <n v="4673.5200000000004"/>
    <x v="1"/>
  </r>
  <r>
    <x v="45"/>
    <n v="62196"/>
    <x v="3"/>
    <x v="71"/>
    <x v="1"/>
    <n v="279.44"/>
    <x v="1"/>
  </r>
  <r>
    <x v="46"/>
    <n v="95948"/>
    <x v="1"/>
    <x v="7"/>
    <x v="1"/>
    <n v="709.93"/>
    <x v="2"/>
  </r>
  <r>
    <x v="46"/>
    <n v="62431"/>
    <x v="3"/>
    <x v="45"/>
    <x v="1"/>
    <n v="1761.28"/>
    <x v="1"/>
  </r>
  <r>
    <x v="46"/>
    <n v="75038"/>
    <x v="3"/>
    <x v="65"/>
    <x v="1"/>
    <n v="4629.12"/>
    <x v="1"/>
  </r>
  <r>
    <x v="46"/>
    <n v="44959"/>
    <x v="0"/>
    <x v="71"/>
    <x v="1"/>
    <n v="486.74"/>
    <x v="1"/>
  </r>
  <r>
    <x v="47"/>
    <n v="20494"/>
    <x v="1"/>
    <x v="41"/>
    <x v="1"/>
    <n v="1601.83"/>
    <x v="0"/>
  </r>
  <r>
    <x v="47"/>
    <n v="65851"/>
    <x v="2"/>
    <x v="73"/>
    <x v="1"/>
    <n v="1822.58"/>
    <x v="0"/>
  </r>
  <r>
    <x v="47"/>
    <n v="56210"/>
    <x v="3"/>
    <x v="52"/>
    <x v="1"/>
    <n v="3233.4"/>
    <x v="0"/>
  </r>
  <r>
    <x v="47"/>
    <n v="97973"/>
    <x v="3"/>
    <x v="55"/>
    <x v="1"/>
    <n v="2614.12"/>
    <x v="2"/>
  </r>
  <r>
    <x v="48"/>
    <n v="67432"/>
    <x v="0"/>
    <x v="12"/>
    <x v="0"/>
    <n v="429.44"/>
    <x v="0"/>
  </r>
  <r>
    <x v="48"/>
    <n v="94562"/>
    <x v="1"/>
    <x v="40"/>
    <x v="1"/>
    <n v="1975.99"/>
    <x v="0"/>
  </r>
  <r>
    <x v="48"/>
    <n v="14244"/>
    <x v="2"/>
    <x v="1"/>
    <x v="1"/>
    <n v="4749.24"/>
    <x v="0"/>
  </r>
  <r>
    <x v="48"/>
    <n v="68188"/>
    <x v="0"/>
    <x v="11"/>
    <x v="0"/>
    <n v="2694.35"/>
    <x v="0"/>
  </r>
  <r>
    <x v="48"/>
    <n v="51207"/>
    <x v="1"/>
    <x v="42"/>
    <x v="0"/>
    <n v="4806.55"/>
    <x v="0"/>
  </r>
  <r>
    <x v="48"/>
    <n v="34385"/>
    <x v="3"/>
    <x v="5"/>
    <x v="1"/>
    <n v="4576.3599999999997"/>
    <x v="1"/>
  </r>
  <r>
    <x v="48"/>
    <n v="44116"/>
    <x v="3"/>
    <x v="54"/>
    <x v="0"/>
    <n v="4982.1899999999996"/>
    <x v="2"/>
  </r>
  <r>
    <x v="49"/>
    <n v="27790"/>
    <x v="0"/>
    <x v="66"/>
    <x v="1"/>
    <n v="946.02"/>
    <x v="2"/>
  </r>
  <r>
    <x v="49"/>
    <n v="68341"/>
    <x v="0"/>
    <x v="23"/>
    <x v="1"/>
    <n v="3372.41"/>
    <x v="2"/>
  </r>
  <r>
    <x v="50"/>
    <n v="93584"/>
    <x v="2"/>
    <x v="16"/>
    <x v="1"/>
    <n v="2592.9"/>
    <x v="1"/>
  </r>
  <r>
    <x v="50"/>
    <n v="36342"/>
    <x v="2"/>
    <x v="4"/>
    <x v="0"/>
    <n v="3972.83"/>
    <x v="1"/>
  </r>
  <r>
    <x v="50"/>
    <n v="82616"/>
    <x v="1"/>
    <x v="78"/>
    <x v="1"/>
    <n v="4037.94"/>
    <x v="2"/>
  </r>
  <r>
    <x v="50"/>
    <n v="90209"/>
    <x v="0"/>
    <x v="2"/>
    <x v="0"/>
    <n v="1615.52"/>
    <x v="0"/>
  </r>
  <r>
    <x v="50"/>
    <n v="72739"/>
    <x v="3"/>
    <x v="70"/>
    <x v="1"/>
    <n v="4134.3599999999997"/>
    <x v="0"/>
  </r>
  <r>
    <x v="50"/>
    <n v="26426"/>
    <x v="1"/>
    <x v="32"/>
    <x v="0"/>
    <n v="2304.88"/>
    <x v="0"/>
  </r>
  <r>
    <x v="50"/>
    <n v="77811"/>
    <x v="1"/>
    <x v="12"/>
    <x v="0"/>
    <n v="4402"/>
    <x v="0"/>
  </r>
  <r>
    <x v="50"/>
    <n v="82260"/>
    <x v="2"/>
    <x v="40"/>
    <x v="0"/>
    <n v="2219.83"/>
    <x v="0"/>
  </r>
  <r>
    <x v="51"/>
    <n v="31229"/>
    <x v="1"/>
    <x v="79"/>
    <x v="0"/>
    <n v="1795.51"/>
    <x v="0"/>
  </r>
  <r>
    <x v="51"/>
    <n v="47230"/>
    <x v="0"/>
    <x v="69"/>
    <x v="1"/>
    <n v="1061.8800000000001"/>
    <x v="0"/>
  </r>
  <r>
    <x v="51"/>
    <n v="45972"/>
    <x v="2"/>
    <x v="10"/>
    <x v="1"/>
    <n v="3110.7"/>
    <x v="0"/>
  </r>
  <r>
    <x v="51"/>
    <n v="94015"/>
    <x v="2"/>
    <x v="71"/>
    <x v="0"/>
    <n v="938.88"/>
    <x v="1"/>
  </r>
  <r>
    <x v="51"/>
    <n v="89316"/>
    <x v="1"/>
    <x v="80"/>
    <x v="0"/>
    <n v="4143.66"/>
    <x v="2"/>
  </r>
  <r>
    <x v="51"/>
    <n v="20646"/>
    <x v="0"/>
    <x v="21"/>
    <x v="1"/>
    <n v="3290.54"/>
    <x v="2"/>
  </r>
  <r>
    <x v="51"/>
    <n v="84991"/>
    <x v="3"/>
    <x v="34"/>
    <x v="0"/>
    <n v="2540.39"/>
    <x v="2"/>
  </r>
  <r>
    <x v="51"/>
    <n v="81509"/>
    <x v="1"/>
    <x v="8"/>
    <x v="1"/>
    <n v="2466.4299999999998"/>
    <x v="2"/>
  </r>
  <r>
    <x v="51"/>
    <n v="99783"/>
    <x v="3"/>
    <x v="81"/>
    <x v="1"/>
    <n v="2322.37"/>
    <x v="2"/>
  </r>
  <r>
    <x v="52"/>
    <n v="70875"/>
    <x v="2"/>
    <x v="58"/>
    <x v="1"/>
    <n v="3072.64"/>
    <x v="0"/>
  </r>
  <r>
    <x v="52"/>
    <n v="51853"/>
    <x v="1"/>
    <x v="72"/>
    <x v="1"/>
    <n v="740.75"/>
    <x v="0"/>
  </r>
  <r>
    <x v="52"/>
    <n v="77499"/>
    <x v="0"/>
    <x v="11"/>
    <x v="1"/>
    <n v="1284.52"/>
    <x v="0"/>
  </r>
  <r>
    <x v="52"/>
    <n v="45058"/>
    <x v="3"/>
    <x v="41"/>
    <x v="0"/>
    <n v="790.3"/>
    <x v="0"/>
  </r>
  <r>
    <x v="52"/>
    <n v="60351"/>
    <x v="3"/>
    <x v="22"/>
    <x v="0"/>
    <n v="4817.16"/>
    <x v="2"/>
  </r>
  <r>
    <x v="53"/>
    <n v="77466"/>
    <x v="3"/>
    <x v="53"/>
    <x v="1"/>
    <n v="4407.47"/>
    <x v="2"/>
  </r>
  <r>
    <x v="53"/>
    <n v="13037"/>
    <x v="0"/>
    <x v="53"/>
    <x v="1"/>
    <n v="2576.6799999999998"/>
    <x v="2"/>
  </r>
  <r>
    <x v="53"/>
    <n v="86460"/>
    <x v="1"/>
    <x v="26"/>
    <x v="0"/>
    <n v="347.65"/>
    <x v="1"/>
  </r>
  <r>
    <x v="53"/>
    <n v="88317"/>
    <x v="3"/>
    <x v="27"/>
    <x v="1"/>
    <n v="2729.78"/>
    <x v="1"/>
  </r>
  <r>
    <x v="53"/>
    <n v="27555"/>
    <x v="1"/>
    <x v="82"/>
    <x v="1"/>
    <n v="3842.9"/>
    <x v="0"/>
  </r>
  <r>
    <x v="54"/>
    <n v="83638"/>
    <x v="2"/>
    <x v="56"/>
    <x v="1"/>
    <n v="2810.79"/>
    <x v="2"/>
  </r>
  <r>
    <x v="55"/>
    <n v="82070"/>
    <x v="1"/>
    <x v="61"/>
    <x v="0"/>
    <n v="730.45"/>
    <x v="1"/>
  </r>
  <r>
    <x v="55"/>
    <n v="61629"/>
    <x v="1"/>
    <x v="4"/>
    <x v="1"/>
    <n v="2833.38"/>
    <x v="1"/>
  </r>
  <r>
    <x v="55"/>
    <n v="28909"/>
    <x v="2"/>
    <x v="77"/>
    <x v="1"/>
    <n v="2550.38"/>
    <x v="1"/>
  </r>
  <r>
    <x v="55"/>
    <n v="15100"/>
    <x v="2"/>
    <x v="57"/>
    <x v="1"/>
    <n v="4039.43"/>
    <x v="1"/>
  </r>
  <r>
    <x v="56"/>
    <n v="51750"/>
    <x v="2"/>
    <x v="73"/>
    <x v="1"/>
    <n v="4954.0200000000004"/>
    <x v="0"/>
  </r>
  <r>
    <x v="56"/>
    <n v="49221"/>
    <x v="1"/>
    <x v="13"/>
    <x v="1"/>
    <n v="3572.83"/>
    <x v="0"/>
  </r>
  <r>
    <x v="56"/>
    <n v="72245"/>
    <x v="0"/>
    <x v="35"/>
    <x v="1"/>
    <n v="1723.07"/>
    <x v="0"/>
  </r>
  <r>
    <x v="56"/>
    <n v="86507"/>
    <x v="1"/>
    <x v="45"/>
    <x v="0"/>
    <n v="3024.86"/>
    <x v="1"/>
  </r>
  <r>
    <x v="57"/>
    <n v="39824"/>
    <x v="0"/>
    <x v="37"/>
    <x v="1"/>
    <n v="935.51"/>
    <x v="1"/>
  </r>
  <r>
    <x v="57"/>
    <n v="91230"/>
    <x v="3"/>
    <x v="28"/>
    <x v="0"/>
    <n v="4126.1400000000003"/>
    <x v="1"/>
  </r>
  <r>
    <x v="57"/>
    <n v="14138"/>
    <x v="0"/>
    <x v="17"/>
    <x v="0"/>
    <n v="192.79"/>
    <x v="1"/>
  </r>
  <r>
    <x v="57"/>
    <n v="64890"/>
    <x v="2"/>
    <x v="25"/>
    <x v="1"/>
    <n v="3483.45"/>
    <x v="1"/>
  </r>
  <r>
    <x v="57"/>
    <n v="75774"/>
    <x v="3"/>
    <x v="45"/>
    <x v="0"/>
    <n v="3558.3"/>
    <x v="1"/>
  </r>
  <r>
    <x v="58"/>
    <n v="59391"/>
    <x v="1"/>
    <x v="71"/>
    <x v="0"/>
    <n v="2352.35"/>
    <x v="1"/>
  </r>
  <r>
    <x v="58"/>
    <n v="54869"/>
    <x v="1"/>
    <x v="51"/>
    <x v="1"/>
    <n v="3089.38"/>
    <x v="1"/>
  </r>
  <r>
    <x v="58"/>
    <n v="42311"/>
    <x v="1"/>
    <x v="26"/>
    <x v="1"/>
    <n v="1201.8499999999999"/>
    <x v="1"/>
  </r>
  <r>
    <x v="58"/>
    <n v="47880"/>
    <x v="2"/>
    <x v="62"/>
    <x v="1"/>
    <n v="1653.5"/>
    <x v="1"/>
  </r>
  <r>
    <x v="58"/>
    <n v="45842"/>
    <x v="1"/>
    <x v="74"/>
    <x v="0"/>
    <n v="2910.04"/>
    <x v="2"/>
  </r>
  <r>
    <x v="58"/>
    <n v="59767"/>
    <x v="3"/>
    <x v="74"/>
    <x v="1"/>
    <n v="4777.58"/>
    <x v="2"/>
  </r>
  <r>
    <x v="58"/>
    <n v="29198"/>
    <x v="1"/>
    <x v="81"/>
    <x v="0"/>
    <n v="1509.39"/>
    <x v="2"/>
  </r>
  <r>
    <x v="59"/>
    <n v="36485"/>
    <x v="1"/>
    <x v="49"/>
    <x v="1"/>
    <n v="772.64"/>
    <x v="2"/>
  </r>
  <r>
    <x v="59"/>
    <n v="86917"/>
    <x v="2"/>
    <x v="59"/>
    <x v="0"/>
    <n v="348.75"/>
    <x v="2"/>
  </r>
  <r>
    <x v="59"/>
    <n v="39579"/>
    <x v="2"/>
    <x v="46"/>
    <x v="0"/>
    <n v="590.97"/>
    <x v="2"/>
  </r>
  <r>
    <x v="59"/>
    <n v="71918"/>
    <x v="0"/>
    <x v="48"/>
    <x v="0"/>
    <n v="125.39"/>
    <x v="2"/>
  </r>
  <r>
    <x v="59"/>
    <n v="63334"/>
    <x v="3"/>
    <x v="65"/>
    <x v="1"/>
    <n v="3287.64"/>
    <x v="1"/>
  </r>
  <r>
    <x v="59"/>
    <n v="47649"/>
    <x v="1"/>
    <x v="61"/>
    <x v="1"/>
    <n v="3264.9"/>
    <x v="1"/>
  </r>
  <r>
    <x v="59"/>
    <n v="21725"/>
    <x v="2"/>
    <x v="61"/>
    <x v="0"/>
    <n v="4574.83"/>
    <x v="1"/>
  </r>
  <r>
    <x v="59"/>
    <n v="64773"/>
    <x v="2"/>
    <x v="65"/>
    <x v="0"/>
    <n v="4986.1400000000003"/>
    <x v="1"/>
  </r>
  <r>
    <x v="59"/>
    <n v="74930"/>
    <x v="2"/>
    <x v="39"/>
    <x v="1"/>
    <n v="4396.04"/>
    <x v="1"/>
  </r>
  <r>
    <x v="59"/>
    <n v="84443"/>
    <x v="0"/>
    <x v="35"/>
    <x v="1"/>
    <n v="1494.35"/>
    <x v="0"/>
  </r>
  <r>
    <x v="60"/>
    <n v="45761"/>
    <x v="2"/>
    <x v="29"/>
    <x v="0"/>
    <n v="1720.35"/>
    <x v="1"/>
  </r>
  <r>
    <x v="60"/>
    <n v="70150"/>
    <x v="1"/>
    <x v="5"/>
    <x v="0"/>
    <n v="169.01"/>
    <x v="1"/>
  </r>
  <r>
    <x v="60"/>
    <n v="48669"/>
    <x v="2"/>
    <x v="25"/>
    <x v="0"/>
    <n v="3093.68"/>
    <x v="1"/>
  </r>
  <r>
    <x v="60"/>
    <n v="63148"/>
    <x v="3"/>
    <x v="28"/>
    <x v="1"/>
    <n v="525.02"/>
    <x v="1"/>
  </r>
  <r>
    <x v="60"/>
    <n v="22502"/>
    <x v="2"/>
    <x v="64"/>
    <x v="0"/>
    <n v="2439.5300000000002"/>
    <x v="1"/>
  </r>
  <r>
    <x v="60"/>
    <n v="44181"/>
    <x v="3"/>
    <x v="21"/>
    <x v="0"/>
    <n v="2289"/>
    <x v="2"/>
  </r>
  <r>
    <x v="60"/>
    <n v="53204"/>
    <x v="1"/>
    <x v="54"/>
    <x v="0"/>
    <n v="1381.61"/>
    <x v="2"/>
  </r>
  <r>
    <x v="60"/>
    <n v="40972"/>
    <x v="0"/>
    <x v="70"/>
    <x v="0"/>
    <n v="2380.44"/>
    <x v="0"/>
  </r>
  <r>
    <x v="60"/>
    <n v="63138"/>
    <x v="1"/>
    <x v="79"/>
    <x v="0"/>
    <n v="3229.69"/>
    <x v="0"/>
  </r>
  <r>
    <x v="60"/>
    <n v="58174"/>
    <x v="2"/>
    <x v="35"/>
    <x v="0"/>
    <n v="4791.07"/>
    <x v="0"/>
  </r>
  <r>
    <x v="61"/>
    <n v="81989"/>
    <x v="3"/>
    <x v="23"/>
    <x v="0"/>
    <n v="3833.11"/>
    <x v="2"/>
  </r>
  <r>
    <x v="61"/>
    <n v="88094"/>
    <x v="0"/>
    <x v="6"/>
    <x v="1"/>
    <n v="2688.05"/>
    <x v="2"/>
  </r>
  <r>
    <x v="61"/>
    <n v="20237"/>
    <x v="0"/>
    <x v="78"/>
    <x v="0"/>
    <n v="4160.99"/>
    <x v="2"/>
  </r>
  <r>
    <x v="61"/>
    <n v="36497"/>
    <x v="2"/>
    <x v="46"/>
    <x v="0"/>
    <n v="1707.78"/>
    <x v="2"/>
  </r>
  <r>
    <x v="61"/>
    <n v="25235"/>
    <x v="2"/>
    <x v="29"/>
    <x v="1"/>
    <n v="545.61"/>
    <x v="1"/>
  </r>
  <r>
    <x v="61"/>
    <n v="68390"/>
    <x v="0"/>
    <x v="71"/>
    <x v="1"/>
    <n v="746.53"/>
    <x v="1"/>
  </r>
  <r>
    <x v="61"/>
    <n v="69873"/>
    <x v="0"/>
    <x v="45"/>
    <x v="1"/>
    <n v="3396.56"/>
    <x v="1"/>
  </r>
  <r>
    <x v="61"/>
    <n v="12853"/>
    <x v="3"/>
    <x v="62"/>
    <x v="1"/>
    <n v="4100.62"/>
    <x v="1"/>
  </r>
  <r>
    <x v="61"/>
    <n v="38560"/>
    <x v="0"/>
    <x v="5"/>
    <x v="0"/>
    <n v="2176.12"/>
    <x v="1"/>
  </r>
  <r>
    <x v="62"/>
    <n v="47629"/>
    <x v="3"/>
    <x v="57"/>
    <x v="0"/>
    <n v="3867.96"/>
    <x v="1"/>
  </r>
  <r>
    <x v="62"/>
    <n v="94085"/>
    <x v="3"/>
    <x v="61"/>
    <x v="1"/>
    <n v="4965"/>
    <x v="1"/>
  </r>
  <r>
    <x v="62"/>
    <n v="68790"/>
    <x v="3"/>
    <x v="39"/>
    <x v="1"/>
    <n v="493.22"/>
    <x v="1"/>
  </r>
  <r>
    <x v="62"/>
    <n v="80687"/>
    <x v="2"/>
    <x v="64"/>
    <x v="1"/>
    <n v="681.3"/>
    <x v="1"/>
  </r>
  <r>
    <x v="62"/>
    <n v="79316"/>
    <x v="2"/>
    <x v="42"/>
    <x v="0"/>
    <n v="4190.63"/>
    <x v="0"/>
  </r>
  <r>
    <x v="62"/>
    <n v="12979"/>
    <x v="1"/>
    <x v="40"/>
    <x v="1"/>
    <n v="3400.15"/>
    <x v="0"/>
  </r>
  <r>
    <x v="62"/>
    <n v="65591"/>
    <x v="3"/>
    <x v="10"/>
    <x v="0"/>
    <n v="1312.81"/>
    <x v="0"/>
  </r>
  <r>
    <x v="62"/>
    <n v="30332"/>
    <x v="1"/>
    <x v="11"/>
    <x v="0"/>
    <n v="4693.3100000000004"/>
    <x v="0"/>
  </r>
  <r>
    <x v="62"/>
    <n v="24790"/>
    <x v="0"/>
    <x v="13"/>
    <x v="1"/>
    <n v="3113.12"/>
    <x v="0"/>
  </r>
  <r>
    <x v="62"/>
    <n v="37011"/>
    <x v="0"/>
    <x v="18"/>
    <x v="0"/>
    <n v="3010.33"/>
    <x v="2"/>
  </r>
  <r>
    <x v="63"/>
    <n v="15798"/>
    <x v="3"/>
    <x v="5"/>
    <x v="1"/>
    <n v="1248.26"/>
    <x v="1"/>
  </r>
  <r>
    <x v="63"/>
    <n v="17398"/>
    <x v="2"/>
    <x v="26"/>
    <x v="1"/>
    <n v="1247.3900000000001"/>
    <x v="1"/>
  </r>
  <r>
    <x v="63"/>
    <n v="85690"/>
    <x v="1"/>
    <x v="72"/>
    <x v="0"/>
    <n v="1578.65"/>
    <x v="0"/>
  </r>
  <r>
    <x v="63"/>
    <n v="96535"/>
    <x v="2"/>
    <x v="2"/>
    <x v="1"/>
    <n v="1572.45"/>
    <x v="0"/>
  </r>
  <r>
    <x v="63"/>
    <n v="82970"/>
    <x v="2"/>
    <x v="52"/>
    <x v="1"/>
    <n v="2823.67"/>
    <x v="0"/>
  </r>
  <r>
    <x v="63"/>
    <n v="55143"/>
    <x v="3"/>
    <x v="52"/>
    <x v="1"/>
    <n v="3511.91"/>
    <x v="0"/>
  </r>
  <r>
    <x v="63"/>
    <n v="29558"/>
    <x v="1"/>
    <x v="82"/>
    <x v="1"/>
    <n v="1001.01"/>
    <x v="0"/>
  </r>
  <r>
    <x v="64"/>
    <n v="28920"/>
    <x v="3"/>
    <x v="47"/>
    <x v="0"/>
    <n v="2855.69"/>
    <x v="0"/>
  </r>
  <r>
    <x v="64"/>
    <n v="83044"/>
    <x v="2"/>
    <x v="82"/>
    <x v="1"/>
    <n v="1290.01"/>
    <x v="0"/>
  </r>
  <r>
    <x v="64"/>
    <n v="53288"/>
    <x v="0"/>
    <x v="83"/>
    <x v="1"/>
    <n v="4250.95"/>
    <x v="0"/>
  </r>
  <r>
    <x v="64"/>
    <n v="34966"/>
    <x v="0"/>
    <x v="51"/>
    <x v="1"/>
    <n v="1948.12"/>
    <x v="1"/>
  </r>
  <r>
    <x v="65"/>
    <n v="87015"/>
    <x v="2"/>
    <x v="14"/>
    <x v="1"/>
    <n v="1123.56"/>
    <x v="0"/>
  </r>
  <r>
    <x v="65"/>
    <n v="49739"/>
    <x v="0"/>
    <x v="72"/>
    <x v="0"/>
    <n v="4692.08"/>
    <x v="0"/>
  </r>
  <r>
    <x v="65"/>
    <n v="72773"/>
    <x v="2"/>
    <x v="5"/>
    <x v="0"/>
    <n v="2043.5"/>
    <x v="1"/>
  </r>
  <r>
    <x v="66"/>
    <n v="71112"/>
    <x v="1"/>
    <x v="60"/>
    <x v="1"/>
    <n v="1381.65"/>
    <x v="2"/>
  </r>
  <r>
    <x v="66"/>
    <n v="75179"/>
    <x v="3"/>
    <x v="46"/>
    <x v="0"/>
    <n v="4033.8"/>
    <x v="2"/>
  </r>
  <r>
    <x v="66"/>
    <n v="71537"/>
    <x v="1"/>
    <x v="80"/>
    <x v="0"/>
    <n v="1916.45"/>
    <x v="2"/>
  </r>
  <r>
    <x v="67"/>
    <n v="44180"/>
    <x v="3"/>
    <x v="19"/>
    <x v="1"/>
    <n v="846.82"/>
    <x v="1"/>
  </r>
  <r>
    <x v="67"/>
    <n v="40149"/>
    <x v="3"/>
    <x v="25"/>
    <x v="0"/>
    <n v="2546.58"/>
    <x v="1"/>
  </r>
  <r>
    <x v="67"/>
    <n v="74044"/>
    <x v="3"/>
    <x v="36"/>
    <x v="1"/>
    <n v="924.34"/>
    <x v="0"/>
  </r>
  <r>
    <x v="67"/>
    <n v="56160"/>
    <x v="2"/>
    <x v="14"/>
    <x v="0"/>
    <n v="3629.54"/>
    <x v="0"/>
  </r>
  <r>
    <x v="67"/>
    <n v="34123"/>
    <x v="0"/>
    <x v="58"/>
    <x v="0"/>
    <n v="4211.4399999999996"/>
    <x v="0"/>
  </r>
  <r>
    <x v="68"/>
    <n v="10836"/>
    <x v="3"/>
    <x v="61"/>
    <x v="0"/>
    <n v="4228.47"/>
    <x v="1"/>
  </r>
  <r>
    <x v="69"/>
    <n v="38668"/>
    <x v="3"/>
    <x v="19"/>
    <x v="1"/>
    <n v="396.21"/>
    <x v="1"/>
  </r>
  <r>
    <x v="69"/>
    <n v="97392"/>
    <x v="3"/>
    <x v="28"/>
    <x v="1"/>
    <n v="177.09"/>
    <x v="1"/>
  </r>
  <r>
    <x v="70"/>
    <n v="46010"/>
    <x v="1"/>
    <x v="46"/>
    <x v="0"/>
    <n v="2560.86"/>
    <x v="2"/>
  </r>
  <r>
    <x v="70"/>
    <n v="33496"/>
    <x v="0"/>
    <x v="14"/>
    <x v="0"/>
    <n v="2669.49"/>
    <x v="0"/>
  </r>
  <r>
    <x v="70"/>
    <n v="35156"/>
    <x v="1"/>
    <x v="31"/>
    <x v="1"/>
    <n v="1409.89"/>
    <x v="0"/>
  </r>
  <r>
    <x v="70"/>
    <n v="20357"/>
    <x v="1"/>
    <x v="42"/>
    <x v="1"/>
    <n v="2349.09"/>
    <x v="0"/>
  </r>
  <r>
    <x v="70"/>
    <n v="39603"/>
    <x v="1"/>
    <x v="31"/>
    <x v="0"/>
    <n v="3303.31"/>
    <x v="0"/>
  </r>
  <r>
    <x v="71"/>
    <n v="82443"/>
    <x v="3"/>
    <x v="42"/>
    <x v="0"/>
    <n v="3220.07"/>
    <x v="0"/>
  </r>
  <r>
    <x v="71"/>
    <n v="32463"/>
    <x v="0"/>
    <x v="70"/>
    <x v="1"/>
    <n v="4242.12"/>
    <x v="0"/>
  </r>
  <r>
    <x v="71"/>
    <n v="53420"/>
    <x v="0"/>
    <x v="68"/>
    <x v="0"/>
    <n v="1225.8599999999999"/>
    <x v="0"/>
  </r>
  <r>
    <x v="71"/>
    <n v="84289"/>
    <x v="3"/>
    <x v="47"/>
    <x v="1"/>
    <n v="328.15"/>
    <x v="0"/>
  </r>
  <r>
    <x v="71"/>
    <n v="46749"/>
    <x v="0"/>
    <x v="64"/>
    <x v="0"/>
    <n v="4650.96"/>
    <x v="1"/>
  </r>
  <r>
    <x v="71"/>
    <n v="37152"/>
    <x v="2"/>
    <x v="21"/>
    <x v="1"/>
    <n v="4651.49"/>
    <x v="2"/>
  </r>
  <r>
    <x v="71"/>
    <n v="31292"/>
    <x v="2"/>
    <x v="22"/>
    <x v="1"/>
    <n v="3417.47"/>
    <x v="2"/>
  </r>
  <r>
    <x v="71"/>
    <n v="53480"/>
    <x v="3"/>
    <x v="74"/>
    <x v="0"/>
    <n v="3973.44"/>
    <x v="2"/>
  </r>
  <r>
    <x v="72"/>
    <n v="67290"/>
    <x v="2"/>
    <x v="41"/>
    <x v="0"/>
    <n v="1768.9"/>
    <x v="0"/>
  </r>
  <r>
    <x v="72"/>
    <n v="61996"/>
    <x v="1"/>
    <x v="59"/>
    <x v="0"/>
    <n v="3207.2"/>
    <x v="2"/>
  </r>
  <r>
    <x v="72"/>
    <n v="69054"/>
    <x v="3"/>
    <x v="81"/>
    <x v="0"/>
    <n v="1843.47"/>
    <x v="2"/>
  </r>
  <r>
    <x v="72"/>
    <n v="66603"/>
    <x v="2"/>
    <x v="60"/>
    <x v="1"/>
    <n v="519.9"/>
    <x v="2"/>
  </r>
  <r>
    <x v="72"/>
    <n v="48715"/>
    <x v="2"/>
    <x v="59"/>
    <x v="0"/>
    <n v="501.99"/>
    <x v="2"/>
  </r>
  <r>
    <x v="72"/>
    <n v="59807"/>
    <x v="2"/>
    <x v="75"/>
    <x v="1"/>
    <n v="1651.72"/>
    <x v="2"/>
  </r>
  <r>
    <x v="73"/>
    <n v="57175"/>
    <x v="1"/>
    <x v="0"/>
    <x v="0"/>
    <n v="749.28"/>
    <x v="0"/>
  </r>
  <r>
    <x v="73"/>
    <n v="66489"/>
    <x v="3"/>
    <x v="79"/>
    <x v="1"/>
    <n v="606.14"/>
    <x v="0"/>
  </r>
  <r>
    <x v="73"/>
    <n v="56388"/>
    <x v="0"/>
    <x v="32"/>
    <x v="1"/>
    <n v="4332.22"/>
    <x v="0"/>
  </r>
  <r>
    <x v="74"/>
    <n v="21101"/>
    <x v="2"/>
    <x v="34"/>
    <x v="0"/>
    <n v="3458.05"/>
    <x v="2"/>
  </r>
  <r>
    <x v="74"/>
    <n v="28198"/>
    <x v="1"/>
    <x v="76"/>
    <x v="1"/>
    <n v="1415.19"/>
    <x v="2"/>
  </r>
  <r>
    <x v="74"/>
    <n v="18292"/>
    <x v="2"/>
    <x v="75"/>
    <x v="1"/>
    <n v="1452.21"/>
    <x v="2"/>
  </r>
  <r>
    <x v="74"/>
    <n v="73469"/>
    <x v="0"/>
    <x v="22"/>
    <x v="1"/>
    <n v="1333.33"/>
    <x v="2"/>
  </r>
  <r>
    <x v="75"/>
    <n v="90828"/>
    <x v="2"/>
    <x v="3"/>
    <x v="1"/>
    <n v="624.16"/>
    <x v="1"/>
  </r>
  <r>
    <x v="75"/>
    <n v="10887"/>
    <x v="3"/>
    <x v="62"/>
    <x v="1"/>
    <n v="4223.91"/>
    <x v="1"/>
  </r>
  <r>
    <x v="75"/>
    <n v="53193"/>
    <x v="3"/>
    <x v="39"/>
    <x v="1"/>
    <n v="2210.02"/>
    <x v="1"/>
  </r>
  <r>
    <x v="75"/>
    <n v="95332"/>
    <x v="2"/>
    <x v="30"/>
    <x v="1"/>
    <n v="1671.26"/>
    <x v="1"/>
  </r>
  <r>
    <x v="76"/>
    <n v="51830"/>
    <x v="1"/>
    <x v="42"/>
    <x v="1"/>
    <n v="4842.04"/>
    <x v="0"/>
  </r>
  <r>
    <x v="76"/>
    <n v="41775"/>
    <x v="1"/>
    <x v="14"/>
    <x v="1"/>
    <n v="1473.47"/>
    <x v="0"/>
  </r>
  <r>
    <x v="76"/>
    <n v="24927"/>
    <x v="2"/>
    <x v="78"/>
    <x v="0"/>
    <n v="3440.39"/>
    <x v="2"/>
  </r>
  <r>
    <x v="76"/>
    <n v="13527"/>
    <x v="3"/>
    <x v="74"/>
    <x v="0"/>
    <n v="2248.4299999999998"/>
    <x v="2"/>
  </r>
  <r>
    <x v="76"/>
    <n v="19064"/>
    <x v="3"/>
    <x v="22"/>
    <x v="1"/>
    <n v="781.98"/>
    <x v="2"/>
  </r>
  <r>
    <x v="76"/>
    <n v="41722"/>
    <x v="1"/>
    <x v="22"/>
    <x v="0"/>
    <n v="3604.66"/>
    <x v="2"/>
  </r>
  <r>
    <x v="76"/>
    <n v="68860"/>
    <x v="3"/>
    <x v="50"/>
    <x v="1"/>
    <n v="2718.4"/>
    <x v="1"/>
  </r>
  <r>
    <x v="76"/>
    <n v="64827"/>
    <x v="0"/>
    <x v="44"/>
    <x v="1"/>
    <n v="3538.01"/>
    <x v="1"/>
  </r>
  <r>
    <x v="76"/>
    <n v="80373"/>
    <x v="0"/>
    <x v="15"/>
    <x v="0"/>
    <n v="3867.87"/>
    <x v="1"/>
  </r>
  <r>
    <x v="76"/>
    <n v="97122"/>
    <x v="1"/>
    <x v="64"/>
    <x v="0"/>
    <n v="3270.3"/>
    <x v="1"/>
  </r>
  <r>
    <x v="77"/>
    <n v="53463"/>
    <x v="3"/>
    <x v="61"/>
    <x v="0"/>
    <n v="151.68"/>
    <x v="1"/>
  </r>
  <r>
    <x v="77"/>
    <n v="39098"/>
    <x v="2"/>
    <x v="20"/>
    <x v="1"/>
    <n v="1933.19"/>
    <x v="1"/>
  </r>
  <r>
    <x v="77"/>
    <n v="99070"/>
    <x v="2"/>
    <x v="29"/>
    <x v="1"/>
    <n v="4988.74"/>
    <x v="1"/>
  </r>
  <r>
    <x v="77"/>
    <n v="23703"/>
    <x v="1"/>
    <x v="27"/>
    <x v="1"/>
    <n v="4610.68"/>
    <x v="1"/>
  </r>
  <r>
    <x v="78"/>
    <n v="50880"/>
    <x v="1"/>
    <x v="77"/>
    <x v="1"/>
    <n v="3942.92"/>
    <x v="1"/>
  </r>
  <r>
    <x v="78"/>
    <n v="73298"/>
    <x v="1"/>
    <x v="71"/>
    <x v="1"/>
    <n v="578.35"/>
    <x v="1"/>
  </r>
  <r>
    <x v="79"/>
    <n v="25084"/>
    <x v="0"/>
    <x v="67"/>
    <x v="1"/>
    <n v="3275.05"/>
    <x v="2"/>
  </r>
  <r>
    <x v="79"/>
    <n v="31542"/>
    <x v="2"/>
    <x v="6"/>
    <x v="0"/>
    <n v="2804.36"/>
    <x v="2"/>
  </r>
  <r>
    <x v="79"/>
    <n v="83380"/>
    <x v="3"/>
    <x v="48"/>
    <x v="1"/>
    <n v="1236.0899999999999"/>
    <x v="2"/>
  </r>
  <r>
    <x v="79"/>
    <n v="34176"/>
    <x v="2"/>
    <x v="28"/>
    <x v="1"/>
    <n v="2038.35"/>
    <x v="1"/>
  </r>
  <r>
    <x v="79"/>
    <n v="90492"/>
    <x v="2"/>
    <x v="5"/>
    <x v="1"/>
    <n v="3001.8"/>
    <x v="1"/>
  </r>
  <r>
    <x v="79"/>
    <n v="10583"/>
    <x v="2"/>
    <x v="39"/>
    <x v="0"/>
    <n v="1463.89"/>
    <x v="1"/>
  </r>
  <r>
    <x v="79"/>
    <n v="18200"/>
    <x v="0"/>
    <x v="16"/>
    <x v="0"/>
    <n v="1892.39"/>
    <x v="1"/>
  </r>
  <r>
    <x v="79"/>
    <n v="24936"/>
    <x v="1"/>
    <x v="0"/>
    <x v="1"/>
    <n v="2685.8"/>
    <x v="0"/>
  </r>
  <r>
    <x v="79"/>
    <n v="51078"/>
    <x v="3"/>
    <x v="68"/>
    <x v="1"/>
    <n v="2976.32"/>
    <x v="0"/>
  </r>
  <r>
    <x v="80"/>
    <n v="98288"/>
    <x v="1"/>
    <x v="76"/>
    <x v="0"/>
    <n v="3393.34"/>
    <x v="2"/>
  </r>
  <r>
    <x v="80"/>
    <n v="25448"/>
    <x v="2"/>
    <x v="48"/>
    <x v="1"/>
    <n v="673.05"/>
    <x v="2"/>
  </r>
  <r>
    <x v="80"/>
    <n v="28528"/>
    <x v="3"/>
    <x v="78"/>
    <x v="1"/>
    <n v="3022.49"/>
    <x v="2"/>
  </r>
  <r>
    <x v="80"/>
    <n v="60293"/>
    <x v="3"/>
    <x v="56"/>
    <x v="0"/>
    <n v="2484.6799999999998"/>
    <x v="2"/>
  </r>
  <r>
    <x v="80"/>
    <n v="94575"/>
    <x v="2"/>
    <x v="74"/>
    <x v="0"/>
    <n v="2499.25"/>
    <x v="2"/>
  </r>
  <r>
    <x v="81"/>
    <n v="17026"/>
    <x v="1"/>
    <x v="59"/>
    <x v="0"/>
    <n v="2474.58"/>
    <x v="2"/>
  </r>
  <r>
    <x v="81"/>
    <n v="60324"/>
    <x v="3"/>
    <x v="49"/>
    <x v="1"/>
    <n v="3455.01"/>
    <x v="2"/>
  </r>
  <r>
    <x v="81"/>
    <n v="68176"/>
    <x v="3"/>
    <x v="9"/>
    <x v="0"/>
    <n v="505.09"/>
    <x v="2"/>
  </r>
  <r>
    <x v="81"/>
    <n v="38905"/>
    <x v="1"/>
    <x v="21"/>
    <x v="0"/>
    <n v="1446.78"/>
    <x v="2"/>
  </r>
  <r>
    <x v="82"/>
    <n v="74921"/>
    <x v="0"/>
    <x v="13"/>
    <x v="0"/>
    <n v="1412.66"/>
    <x v="0"/>
  </r>
  <r>
    <x v="82"/>
    <n v="58085"/>
    <x v="0"/>
    <x v="10"/>
    <x v="1"/>
    <n v="2777.13"/>
    <x v="0"/>
  </r>
  <r>
    <x v="82"/>
    <n v="23423"/>
    <x v="2"/>
    <x v="82"/>
    <x v="1"/>
    <n v="4386.57"/>
    <x v="0"/>
  </r>
  <r>
    <x v="82"/>
    <n v="68947"/>
    <x v="1"/>
    <x v="52"/>
    <x v="1"/>
    <n v="4324.78"/>
    <x v="0"/>
  </r>
  <r>
    <x v="82"/>
    <n v="67549"/>
    <x v="0"/>
    <x v="32"/>
    <x v="0"/>
    <n v="1128.4000000000001"/>
    <x v="0"/>
  </r>
  <r>
    <x v="82"/>
    <n v="55957"/>
    <x v="3"/>
    <x v="23"/>
    <x v="0"/>
    <n v="3119.14"/>
    <x v="2"/>
  </r>
  <r>
    <x v="82"/>
    <n v="37082"/>
    <x v="2"/>
    <x v="81"/>
    <x v="0"/>
    <n v="2893.36"/>
    <x v="2"/>
  </r>
  <r>
    <x v="82"/>
    <n v="46842"/>
    <x v="2"/>
    <x v="74"/>
    <x v="1"/>
    <n v="4897.1000000000004"/>
    <x v="2"/>
  </r>
  <r>
    <x v="82"/>
    <n v="47923"/>
    <x v="1"/>
    <x v="22"/>
    <x v="0"/>
    <n v="764.39"/>
    <x v="2"/>
  </r>
  <r>
    <x v="82"/>
    <n v="63948"/>
    <x v="0"/>
    <x v="34"/>
    <x v="1"/>
    <n v="4348.53"/>
    <x v="2"/>
  </r>
  <r>
    <x v="83"/>
    <n v="52217"/>
    <x v="2"/>
    <x v="2"/>
    <x v="1"/>
    <n v="2498.35"/>
    <x v="0"/>
  </r>
  <r>
    <x v="83"/>
    <n v="92890"/>
    <x v="1"/>
    <x v="1"/>
    <x v="1"/>
    <n v="1938.34"/>
    <x v="0"/>
  </r>
  <r>
    <x v="84"/>
    <n v="46467"/>
    <x v="1"/>
    <x v="69"/>
    <x v="1"/>
    <n v="4756.24"/>
    <x v="0"/>
  </r>
  <r>
    <x v="84"/>
    <n v="86278"/>
    <x v="0"/>
    <x v="72"/>
    <x v="0"/>
    <n v="3681.57"/>
    <x v="0"/>
  </r>
  <r>
    <x v="84"/>
    <n v="93209"/>
    <x v="1"/>
    <x v="0"/>
    <x v="0"/>
    <n v="3998.82"/>
    <x v="0"/>
  </r>
  <r>
    <x v="84"/>
    <n v="38551"/>
    <x v="3"/>
    <x v="42"/>
    <x v="0"/>
    <n v="2524.1"/>
    <x v="0"/>
  </r>
  <r>
    <x v="85"/>
    <n v="85750"/>
    <x v="2"/>
    <x v="74"/>
    <x v="1"/>
    <n v="3962.69"/>
    <x v="2"/>
  </r>
  <r>
    <x v="85"/>
    <n v="16345"/>
    <x v="0"/>
    <x v="6"/>
    <x v="0"/>
    <n v="3168.28"/>
    <x v="2"/>
  </r>
  <r>
    <x v="85"/>
    <n v="70238"/>
    <x v="0"/>
    <x v="33"/>
    <x v="0"/>
    <n v="4654.22"/>
    <x v="2"/>
  </r>
  <r>
    <x v="86"/>
    <n v="36518"/>
    <x v="2"/>
    <x v="9"/>
    <x v="1"/>
    <n v="878.99"/>
    <x v="2"/>
  </r>
  <r>
    <x v="87"/>
    <n v="58738"/>
    <x v="2"/>
    <x v="55"/>
    <x v="0"/>
    <n v="2042.07"/>
    <x v="2"/>
  </r>
  <r>
    <x v="87"/>
    <n v="40689"/>
    <x v="3"/>
    <x v="22"/>
    <x v="0"/>
    <n v="3548.12"/>
    <x v="2"/>
  </r>
  <r>
    <x v="87"/>
    <n v="37973"/>
    <x v="3"/>
    <x v="21"/>
    <x v="0"/>
    <n v="750.23"/>
    <x v="2"/>
  </r>
  <r>
    <x v="87"/>
    <n v="99126"/>
    <x v="3"/>
    <x v="69"/>
    <x v="0"/>
    <n v="139.51"/>
    <x v="0"/>
  </r>
  <r>
    <x v="87"/>
    <n v="25806"/>
    <x v="3"/>
    <x v="72"/>
    <x v="0"/>
    <n v="2440.73"/>
    <x v="0"/>
  </r>
  <r>
    <x v="87"/>
    <n v="21708"/>
    <x v="0"/>
    <x v="39"/>
    <x v="0"/>
    <n v="1635.42"/>
    <x v="1"/>
  </r>
  <r>
    <x v="87"/>
    <n v="27973"/>
    <x v="3"/>
    <x v="62"/>
    <x v="0"/>
    <n v="3243.72"/>
    <x v="1"/>
  </r>
  <r>
    <x v="88"/>
    <n v="31511"/>
    <x v="3"/>
    <x v="68"/>
    <x v="1"/>
    <n v="3639.92"/>
    <x v="0"/>
  </r>
  <r>
    <x v="88"/>
    <n v="29840"/>
    <x v="3"/>
    <x v="68"/>
    <x v="1"/>
    <n v="4313.82"/>
    <x v="0"/>
  </r>
  <r>
    <x v="88"/>
    <n v="23168"/>
    <x v="2"/>
    <x v="32"/>
    <x v="0"/>
    <n v="2988.91"/>
    <x v="0"/>
  </r>
  <r>
    <x v="88"/>
    <n v="56076"/>
    <x v="3"/>
    <x v="42"/>
    <x v="1"/>
    <n v="3976.28"/>
    <x v="0"/>
  </r>
  <r>
    <x v="88"/>
    <n v="46302"/>
    <x v="0"/>
    <x v="31"/>
    <x v="0"/>
    <n v="2811.64"/>
    <x v="0"/>
  </r>
  <r>
    <x v="88"/>
    <n v="89638"/>
    <x v="1"/>
    <x v="5"/>
    <x v="0"/>
    <n v="4254.67"/>
    <x v="1"/>
  </r>
  <r>
    <x v="88"/>
    <n v="49537"/>
    <x v="2"/>
    <x v="64"/>
    <x v="0"/>
    <n v="3764.43"/>
    <x v="1"/>
  </r>
  <r>
    <x v="88"/>
    <n v="94694"/>
    <x v="0"/>
    <x v="62"/>
    <x v="0"/>
    <n v="2524.9499999999998"/>
    <x v="1"/>
  </r>
  <r>
    <x v="88"/>
    <n v="41599"/>
    <x v="3"/>
    <x v="4"/>
    <x v="0"/>
    <n v="2688.6"/>
    <x v="1"/>
  </r>
  <r>
    <x v="88"/>
    <n v="57329"/>
    <x v="1"/>
    <x v="19"/>
    <x v="0"/>
    <n v="1995.51"/>
    <x v="1"/>
  </r>
  <r>
    <x v="89"/>
    <n v="19567"/>
    <x v="0"/>
    <x v="34"/>
    <x v="0"/>
    <n v="167.59"/>
    <x v="2"/>
  </r>
  <r>
    <x v="89"/>
    <n v="15220"/>
    <x v="0"/>
    <x v="49"/>
    <x v="1"/>
    <n v="2582.39"/>
    <x v="2"/>
  </r>
  <r>
    <x v="89"/>
    <n v="75673"/>
    <x v="3"/>
    <x v="8"/>
    <x v="1"/>
    <n v="3538.87"/>
    <x v="2"/>
  </r>
  <r>
    <x v="89"/>
    <n v="93956"/>
    <x v="2"/>
    <x v="55"/>
    <x v="1"/>
    <n v="509.63"/>
    <x v="2"/>
  </r>
  <r>
    <x v="89"/>
    <n v="36633"/>
    <x v="2"/>
    <x v="71"/>
    <x v="1"/>
    <n v="2014.58"/>
    <x v="1"/>
  </r>
  <r>
    <x v="89"/>
    <n v="67342"/>
    <x v="2"/>
    <x v="35"/>
    <x v="0"/>
    <n v="1297.95"/>
    <x v="0"/>
  </r>
  <r>
    <x v="90"/>
    <n v="96252"/>
    <x v="2"/>
    <x v="12"/>
    <x v="0"/>
    <n v="162.06"/>
    <x v="0"/>
  </r>
  <r>
    <x v="90"/>
    <n v="11487"/>
    <x v="2"/>
    <x v="2"/>
    <x v="1"/>
    <n v="4769.78"/>
    <x v="0"/>
  </r>
  <r>
    <x v="90"/>
    <n v="77793"/>
    <x v="1"/>
    <x v="69"/>
    <x v="0"/>
    <n v="1922.16"/>
    <x v="0"/>
  </r>
  <r>
    <x v="90"/>
    <n v="25473"/>
    <x v="0"/>
    <x v="80"/>
    <x v="1"/>
    <n v="4054.83"/>
    <x v="2"/>
  </r>
  <r>
    <x v="90"/>
    <n v="78662"/>
    <x v="0"/>
    <x v="54"/>
    <x v="1"/>
    <n v="3590.38"/>
    <x v="2"/>
  </r>
  <r>
    <x v="90"/>
    <n v="92251"/>
    <x v="0"/>
    <x v="56"/>
    <x v="1"/>
    <n v="2330.4699999999998"/>
    <x v="2"/>
  </r>
  <r>
    <x v="90"/>
    <n v="75484"/>
    <x v="2"/>
    <x v="57"/>
    <x v="1"/>
    <n v="870.82"/>
    <x v="1"/>
  </r>
  <r>
    <x v="90"/>
    <n v="23487"/>
    <x v="0"/>
    <x v="61"/>
    <x v="0"/>
    <n v="3729.82"/>
    <x v="1"/>
  </r>
  <r>
    <x v="90"/>
    <n v="15772"/>
    <x v="0"/>
    <x v="19"/>
    <x v="0"/>
    <n v="325.31"/>
    <x v="1"/>
  </r>
  <r>
    <x v="91"/>
    <n v="14635"/>
    <x v="3"/>
    <x v="47"/>
    <x v="0"/>
    <n v="1676.83"/>
    <x v="0"/>
  </r>
  <r>
    <x v="91"/>
    <n v="51934"/>
    <x v="1"/>
    <x v="82"/>
    <x v="0"/>
    <n v="2900.53"/>
    <x v="0"/>
  </r>
  <r>
    <x v="92"/>
    <n v="39253"/>
    <x v="0"/>
    <x v="65"/>
    <x v="1"/>
    <n v="437.74"/>
    <x v="1"/>
  </r>
  <r>
    <x v="93"/>
    <n v="82494"/>
    <x v="3"/>
    <x v="55"/>
    <x v="0"/>
    <n v="1907.7"/>
    <x v="2"/>
  </r>
  <r>
    <x v="93"/>
    <n v="83899"/>
    <x v="1"/>
    <x v="22"/>
    <x v="0"/>
    <n v="2373.2399999999998"/>
    <x v="2"/>
  </r>
  <r>
    <x v="93"/>
    <n v="74665"/>
    <x v="2"/>
    <x v="56"/>
    <x v="0"/>
    <n v="837.78"/>
    <x v="2"/>
  </r>
  <r>
    <x v="93"/>
    <n v="40539"/>
    <x v="1"/>
    <x v="19"/>
    <x v="0"/>
    <n v="4759.8500000000004"/>
    <x v="1"/>
  </r>
  <r>
    <x v="93"/>
    <n v="96154"/>
    <x v="3"/>
    <x v="19"/>
    <x v="1"/>
    <n v="609.35"/>
    <x v="1"/>
  </r>
  <r>
    <x v="93"/>
    <n v="41217"/>
    <x v="3"/>
    <x v="71"/>
    <x v="1"/>
    <n v="4809.8100000000004"/>
    <x v="1"/>
  </r>
  <r>
    <x v="93"/>
    <n v="46677"/>
    <x v="0"/>
    <x v="38"/>
    <x v="0"/>
    <n v="4614.24"/>
    <x v="1"/>
  </r>
  <r>
    <x v="94"/>
    <n v="21128"/>
    <x v="0"/>
    <x v="5"/>
    <x v="0"/>
    <n v="3222.36"/>
    <x v="1"/>
  </r>
  <r>
    <x v="94"/>
    <n v="19808"/>
    <x v="0"/>
    <x v="39"/>
    <x v="1"/>
    <n v="3345.98"/>
    <x v="1"/>
  </r>
  <r>
    <x v="94"/>
    <n v="41034"/>
    <x v="1"/>
    <x v="38"/>
    <x v="1"/>
    <n v="4269.4799999999996"/>
    <x v="1"/>
  </r>
  <r>
    <x v="94"/>
    <n v="61505"/>
    <x v="1"/>
    <x v="15"/>
    <x v="1"/>
    <n v="2318.5100000000002"/>
    <x v="1"/>
  </r>
  <r>
    <x v="94"/>
    <n v="36569"/>
    <x v="2"/>
    <x v="55"/>
    <x v="0"/>
    <n v="861.51"/>
    <x v="2"/>
  </r>
  <r>
    <x v="94"/>
    <n v="68925"/>
    <x v="3"/>
    <x v="76"/>
    <x v="1"/>
    <n v="2091.91"/>
    <x v="2"/>
  </r>
  <r>
    <x v="94"/>
    <n v="37215"/>
    <x v="3"/>
    <x v="11"/>
    <x v="1"/>
    <n v="2370.4"/>
    <x v="0"/>
  </r>
  <r>
    <x v="94"/>
    <n v="25717"/>
    <x v="0"/>
    <x v="47"/>
    <x v="0"/>
    <n v="4057.22"/>
    <x v="0"/>
  </r>
  <r>
    <x v="94"/>
    <n v="89076"/>
    <x v="0"/>
    <x v="35"/>
    <x v="0"/>
    <n v="4196.03"/>
    <x v="0"/>
  </r>
  <r>
    <x v="94"/>
    <n v="29441"/>
    <x v="0"/>
    <x v="72"/>
    <x v="0"/>
    <n v="4845.16"/>
    <x v="0"/>
  </r>
  <r>
    <x v="94"/>
    <n v="77300"/>
    <x v="0"/>
    <x v="42"/>
    <x v="1"/>
    <n v="1374.82"/>
    <x v="0"/>
  </r>
  <r>
    <x v="95"/>
    <n v="82105"/>
    <x v="2"/>
    <x v="13"/>
    <x v="0"/>
    <n v="2364.0100000000002"/>
    <x v="0"/>
  </r>
  <r>
    <x v="95"/>
    <n v="28322"/>
    <x v="0"/>
    <x v="14"/>
    <x v="0"/>
    <n v="402.18"/>
    <x v="0"/>
  </r>
  <r>
    <x v="95"/>
    <n v="39135"/>
    <x v="2"/>
    <x v="40"/>
    <x v="0"/>
    <n v="4136"/>
    <x v="0"/>
  </r>
  <r>
    <x v="95"/>
    <n v="99952"/>
    <x v="0"/>
    <x v="11"/>
    <x v="1"/>
    <n v="4595.3999999999996"/>
    <x v="0"/>
  </r>
  <r>
    <x v="95"/>
    <n v="12857"/>
    <x v="0"/>
    <x v="32"/>
    <x v="0"/>
    <n v="4522.2299999999996"/>
    <x v="0"/>
  </r>
  <r>
    <x v="95"/>
    <n v="26880"/>
    <x v="0"/>
    <x v="81"/>
    <x v="1"/>
    <n v="700.39"/>
    <x v="2"/>
  </r>
  <r>
    <x v="95"/>
    <n v="16637"/>
    <x v="2"/>
    <x v="63"/>
    <x v="1"/>
    <n v="4126.26"/>
    <x v="2"/>
  </r>
  <r>
    <x v="95"/>
    <n v="75028"/>
    <x v="0"/>
    <x v="60"/>
    <x v="1"/>
    <n v="3447.74"/>
    <x v="2"/>
  </r>
  <r>
    <x v="95"/>
    <n v="56392"/>
    <x v="2"/>
    <x v="76"/>
    <x v="0"/>
    <n v="1447.41"/>
    <x v="2"/>
  </r>
  <r>
    <x v="95"/>
    <n v="14541"/>
    <x v="2"/>
    <x v="38"/>
    <x v="1"/>
    <n v="2544.5700000000002"/>
    <x v="1"/>
  </r>
  <r>
    <x v="95"/>
    <n v="72787"/>
    <x v="0"/>
    <x v="51"/>
    <x v="0"/>
    <n v="1470.9"/>
    <x v="1"/>
  </r>
  <r>
    <x v="95"/>
    <n v="64949"/>
    <x v="2"/>
    <x v="38"/>
    <x v="0"/>
    <n v="3190.7"/>
    <x v="1"/>
  </r>
  <r>
    <x v="95"/>
    <n v="81258"/>
    <x v="0"/>
    <x v="15"/>
    <x v="1"/>
    <n v="3931.39"/>
    <x v="1"/>
  </r>
  <r>
    <x v="96"/>
    <n v="84141"/>
    <x v="1"/>
    <x v="77"/>
    <x v="1"/>
    <n v="1425.13"/>
    <x v="1"/>
  </r>
  <r>
    <x v="96"/>
    <n v="51795"/>
    <x v="2"/>
    <x v="19"/>
    <x v="0"/>
    <n v="4489.25"/>
    <x v="1"/>
  </r>
  <r>
    <x v="96"/>
    <n v="46822"/>
    <x v="0"/>
    <x v="61"/>
    <x v="1"/>
    <n v="2694.22"/>
    <x v="1"/>
  </r>
  <r>
    <x v="96"/>
    <n v="86544"/>
    <x v="2"/>
    <x v="61"/>
    <x v="0"/>
    <n v="590.66"/>
    <x v="1"/>
  </r>
  <r>
    <x v="97"/>
    <n v="60911"/>
    <x v="1"/>
    <x v="56"/>
    <x v="0"/>
    <n v="962.89"/>
    <x v="2"/>
  </r>
  <r>
    <x v="97"/>
    <n v="51681"/>
    <x v="1"/>
    <x v="56"/>
    <x v="0"/>
    <n v="3546.92"/>
    <x v="2"/>
  </r>
  <r>
    <x v="97"/>
    <n v="83873"/>
    <x v="2"/>
    <x v="1"/>
    <x v="0"/>
    <n v="4199.8100000000004"/>
    <x v="0"/>
  </r>
  <r>
    <x v="97"/>
    <n v="74517"/>
    <x v="1"/>
    <x v="14"/>
    <x v="0"/>
    <n v="2503.14"/>
    <x v="0"/>
  </r>
  <r>
    <x v="97"/>
    <n v="17362"/>
    <x v="2"/>
    <x v="32"/>
    <x v="0"/>
    <n v="197.65"/>
    <x v="0"/>
  </r>
  <r>
    <x v="98"/>
    <n v="33260"/>
    <x v="1"/>
    <x v="48"/>
    <x v="0"/>
    <n v="207.37"/>
    <x v="2"/>
  </r>
  <r>
    <x v="98"/>
    <n v="28566"/>
    <x v="0"/>
    <x v="56"/>
    <x v="1"/>
    <n v="4806.74"/>
    <x v="2"/>
  </r>
  <r>
    <x v="98"/>
    <n v="96787"/>
    <x v="3"/>
    <x v="70"/>
    <x v="0"/>
    <n v="1749.15"/>
    <x v="0"/>
  </r>
  <r>
    <x v="98"/>
    <n v="27884"/>
    <x v="2"/>
    <x v="72"/>
    <x v="1"/>
    <n v="3980.03"/>
    <x v="0"/>
  </r>
  <r>
    <x v="98"/>
    <n v="95089"/>
    <x v="1"/>
    <x v="58"/>
    <x v="0"/>
    <n v="3565.2"/>
    <x v="0"/>
  </r>
  <r>
    <x v="99"/>
    <n v="87194"/>
    <x v="2"/>
    <x v="64"/>
    <x v="1"/>
    <n v="1603.43"/>
    <x v="1"/>
  </r>
  <r>
    <x v="99"/>
    <n v="48602"/>
    <x v="2"/>
    <x v="16"/>
    <x v="0"/>
    <n v="3671.27"/>
    <x v="1"/>
  </r>
  <r>
    <x v="99"/>
    <n v="84381"/>
    <x v="0"/>
    <x v="60"/>
    <x v="0"/>
    <n v="3051.7"/>
    <x v="2"/>
  </r>
  <r>
    <x v="99"/>
    <n v="90134"/>
    <x v="2"/>
    <x v="81"/>
    <x v="0"/>
    <n v="4689.7700000000004"/>
    <x v="2"/>
  </r>
  <r>
    <x v="99"/>
    <n v="53406"/>
    <x v="0"/>
    <x v="75"/>
    <x v="0"/>
    <n v="1799.37"/>
    <x v="2"/>
  </r>
  <r>
    <x v="99"/>
    <n v="32005"/>
    <x v="0"/>
    <x v="48"/>
    <x v="1"/>
    <n v="2288.4899999999998"/>
    <x v="2"/>
  </r>
  <r>
    <x v="99"/>
    <n v="37483"/>
    <x v="2"/>
    <x v="54"/>
    <x v="0"/>
    <n v="1817.36"/>
    <x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69"/>
    <n v="28.28"/>
  </r>
  <r>
    <x v="1"/>
    <n v="67"/>
    <n v="27.46"/>
  </r>
  <r>
    <x v="2"/>
    <n v="60"/>
    <n v="24.59"/>
  </r>
  <r>
    <x v="3"/>
    <n v="48"/>
    <n v="19.67000000000000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8"/>
  </r>
  <r>
    <x v="0"/>
    <x v="0"/>
    <n v="18"/>
  </r>
  <r>
    <x v="0"/>
    <x v="0"/>
    <n v="28"/>
  </r>
  <r>
    <x v="0"/>
    <x v="1"/>
    <n v="40"/>
  </r>
  <r>
    <x v="0"/>
    <x v="0"/>
    <n v="50"/>
  </r>
  <r>
    <x v="0"/>
    <x v="1"/>
    <n v="54"/>
  </r>
  <r>
    <x v="0"/>
    <x v="1"/>
    <n v="63"/>
  </r>
  <r>
    <x v="0"/>
    <x v="0"/>
    <n v="64"/>
  </r>
  <r>
    <x v="0"/>
    <x v="0"/>
    <n v="83"/>
  </r>
  <r>
    <x v="0"/>
    <x v="0"/>
    <n v="86"/>
  </r>
  <r>
    <x v="0"/>
    <x v="1"/>
    <n v="88"/>
  </r>
  <r>
    <x v="0"/>
    <x v="0"/>
    <n v="97"/>
  </r>
  <r>
    <x v="1"/>
    <x v="0"/>
    <n v="3"/>
  </r>
  <r>
    <x v="1"/>
    <x v="0"/>
    <n v="4"/>
  </r>
  <r>
    <x v="1"/>
    <x v="1"/>
    <n v="14"/>
  </r>
  <r>
    <x v="1"/>
    <x v="1"/>
    <n v="16"/>
  </r>
  <r>
    <x v="1"/>
    <x v="1"/>
    <n v="17"/>
  </r>
  <r>
    <x v="1"/>
    <x v="0"/>
    <n v="26"/>
  </r>
  <r>
    <x v="1"/>
    <x v="0"/>
    <n v="57"/>
  </r>
  <r>
    <x v="1"/>
    <x v="1"/>
    <n v="61"/>
  </r>
  <r>
    <x v="1"/>
    <x v="0"/>
    <n v="89"/>
  </r>
  <r>
    <x v="1"/>
    <x v="0"/>
    <n v="93"/>
  </r>
  <r>
    <x v="1"/>
    <x v="1"/>
    <n v="95"/>
  </r>
  <r>
    <x v="1"/>
    <x v="1"/>
    <n v="96"/>
  </r>
  <r>
    <x v="2"/>
    <x v="1"/>
    <n v="5"/>
  </r>
  <r>
    <x v="2"/>
    <x v="1"/>
    <n v="23"/>
  </r>
  <r>
    <x v="2"/>
    <x v="1"/>
    <n v="36"/>
  </r>
  <r>
    <x v="2"/>
    <x v="0"/>
    <n v="39"/>
  </r>
  <r>
    <x v="2"/>
    <x v="1"/>
    <n v="43"/>
  </r>
  <r>
    <x v="2"/>
    <x v="0"/>
    <n v="62"/>
  </r>
  <r>
    <x v="2"/>
    <x v="0"/>
    <n v="69"/>
  </r>
  <r>
    <x v="2"/>
    <x v="0"/>
    <n v="79"/>
  </r>
  <r>
    <x v="2"/>
    <x v="0"/>
    <n v="94"/>
  </r>
  <r>
    <x v="3"/>
    <x v="0"/>
    <n v="2"/>
  </r>
  <r>
    <x v="3"/>
    <x v="0"/>
    <n v="19"/>
  </r>
  <r>
    <x v="3"/>
    <x v="0"/>
    <n v="22"/>
  </r>
  <r>
    <x v="3"/>
    <x v="0"/>
    <n v="25"/>
  </r>
  <r>
    <x v="3"/>
    <x v="0"/>
    <n v="30"/>
  </r>
  <r>
    <x v="3"/>
    <x v="0"/>
    <n v="33"/>
  </r>
  <r>
    <x v="3"/>
    <x v="0"/>
    <n v="44"/>
  </r>
  <r>
    <x v="3"/>
    <x v="0"/>
    <n v="56"/>
  </r>
  <r>
    <x v="3"/>
    <x v="1"/>
    <n v="60"/>
  </r>
  <r>
    <x v="3"/>
    <x v="0"/>
    <n v="82"/>
  </r>
  <r>
    <x v="4"/>
    <x v="0"/>
    <n v="1"/>
  </r>
  <r>
    <x v="4"/>
    <x v="0"/>
    <n v="6"/>
  </r>
  <r>
    <x v="4"/>
    <x v="0"/>
    <n v="34"/>
  </r>
  <r>
    <x v="4"/>
    <x v="0"/>
    <n v="45"/>
  </r>
  <r>
    <x v="4"/>
    <x v="0"/>
    <n v="47"/>
  </r>
  <r>
    <x v="4"/>
    <x v="0"/>
    <n v="58"/>
  </r>
  <r>
    <x v="4"/>
    <x v="0"/>
    <n v="59"/>
  </r>
  <r>
    <x v="4"/>
    <x v="0"/>
    <n v="66"/>
  </r>
  <r>
    <x v="4"/>
    <x v="0"/>
    <n v="67"/>
  </r>
  <r>
    <x v="4"/>
    <x v="0"/>
    <n v="71"/>
  </r>
  <r>
    <x v="4"/>
    <x v="1"/>
    <n v="72"/>
  </r>
  <r>
    <x v="4"/>
    <x v="0"/>
    <n v="76"/>
  </r>
  <r>
    <x v="4"/>
    <x v="0"/>
    <n v="81"/>
  </r>
  <r>
    <x v="4"/>
    <x v="0"/>
    <n v="84"/>
  </r>
  <r>
    <x v="4"/>
    <x v="0"/>
    <n v="87"/>
  </r>
  <r>
    <x v="4"/>
    <x v="1"/>
    <n v="90"/>
  </r>
  <r>
    <x v="5"/>
    <x v="0"/>
    <n v="7"/>
  </r>
  <r>
    <x v="5"/>
    <x v="1"/>
    <n v="12"/>
  </r>
  <r>
    <x v="5"/>
    <x v="1"/>
    <n v="13"/>
  </r>
  <r>
    <x v="5"/>
    <x v="0"/>
    <n v="27"/>
  </r>
  <r>
    <x v="5"/>
    <x v="1"/>
    <n v="31"/>
  </r>
  <r>
    <x v="5"/>
    <x v="0"/>
    <n v="35"/>
  </r>
  <r>
    <x v="5"/>
    <x v="0"/>
    <n v="37"/>
  </r>
  <r>
    <x v="5"/>
    <x v="1"/>
    <n v="52"/>
  </r>
  <r>
    <x v="5"/>
    <x v="0"/>
    <n v="53"/>
  </r>
  <r>
    <x v="5"/>
    <x v="0"/>
    <n v="55"/>
  </r>
  <r>
    <x v="5"/>
    <x v="0"/>
    <n v="85"/>
  </r>
  <r>
    <x v="6"/>
    <x v="0"/>
    <n v="9"/>
  </r>
  <r>
    <x v="6"/>
    <x v="0"/>
    <n v="11"/>
  </r>
  <r>
    <x v="6"/>
    <x v="0"/>
    <n v="15"/>
  </r>
  <r>
    <x v="6"/>
    <x v="0"/>
    <n v="21"/>
  </r>
  <r>
    <x v="6"/>
    <x v="0"/>
    <n v="24"/>
  </r>
  <r>
    <x v="6"/>
    <x v="0"/>
    <n v="32"/>
  </r>
  <r>
    <x v="6"/>
    <x v="0"/>
    <n v="42"/>
  </r>
  <r>
    <x v="6"/>
    <x v="0"/>
    <n v="48"/>
  </r>
  <r>
    <x v="6"/>
    <x v="1"/>
    <n v="49"/>
  </r>
  <r>
    <x v="6"/>
    <x v="1"/>
    <n v="51"/>
  </r>
  <r>
    <x v="6"/>
    <x v="0"/>
    <n v="65"/>
  </r>
  <r>
    <x v="6"/>
    <x v="0"/>
    <n v="68"/>
  </r>
  <r>
    <x v="6"/>
    <x v="0"/>
    <n v="74"/>
  </r>
  <r>
    <x v="6"/>
    <x v="1"/>
    <n v="77"/>
  </r>
  <r>
    <x v="6"/>
    <x v="1"/>
    <n v="80"/>
  </r>
  <r>
    <x v="6"/>
    <x v="1"/>
    <n v="91"/>
  </r>
  <r>
    <x v="6"/>
    <x v="0"/>
    <n v="92"/>
  </r>
  <r>
    <x v="6"/>
    <x v="0"/>
    <n v="99"/>
  </r>
  <r>
    <x v="7"/>
    <x v="0"/>
    <n v="10"/>
  </r>
  <r>
    <x v="7"/>
    <x v="0"/>
    <n v="20"/>
  </r>
  <r>
    <x v="7"/>
    <x v="0"/>
    <n v="29"/>
  </r>
  <r>
    <x v="7"/>
    <x v="0"/>
    <n v="38"/>
  </r>
  <r>
    <x v="7"/>
    <x v="0"/>
    <n v="41"/>
  </r>
  <r>
    <x v="7"/>
    <x v="1"/>
    <n v="46"/>
  </r>
  <r>
    <x v="7"/>
    <x v="0"/>
    <n v="70"/>
  </r>
  <r>
    <x v="7"/>
    <x v="0"/>
    <n v="73"/>
  </r>
  <r>
    <x v="7"/>
    <x v="0"/>
    <n v="75"/>
  </r>
  <r>
    <x v="7"/>
    <x v="0"/>
    <n v="78"/>
  </r>
  <r>
    <x v="7"/>
    <x v="0"/>
    <n v="98"/>
  </r>
  <r>
    <x v="7"/>
    <x v="0"/>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9811A7-6391-4806-96EE-F071FD081229}" name="PivotTable6"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7:K17" firstHeaderRow="1" firstDataRow="2" firstDataCol="1"/>
  <pivotFields count="3">
    <pivotField axis="axisRow" showAll="0">
      <items count="9">
        <item x="7"/>
        <item x="6"/>
        <item x="5"/>
        <item x="4"/>
        <item x="3"/>
        <item x="2"/>
        <item x="1"/>
        <item x="0"/>
        <item t="default"/>
      </items>
    </pivotField>
    <pivotField axis="axisCol" showAll="0">
      <items count="3">
        <item x="0"/>
        <item x="1"/>
        <item t="default"/>
      </items>
    </pivotField>
    <pivotField dataField="1" showAll="0"/>
  </pivotFields>
  <rowFields count="1">
    <field x="0"/>
  </rowFields>
  <rowItems count="9">
    <i>
      <x/>
    </i>
    <i>
      <x v="1"/>
    </i>
    <i>
      <x v="2"/>
    </i>
    <i>
      <x v="3"/>
    </i>
    <i>
      <x v="4"/>
    </i>
    <i>
      <x v="5"/>
    </i>
    <i>
      <x v="6"/>
    </i>
    <i>
      <x v="7"/>
    </i>
    <i t="grand">
      <x/>
    </i>
  </rowItems>
  <colFields count="1">
    <field x="1"/>
  </colFields>
  <colItems count="3">
    <i>
      <x/>
    </i>
    <i>
      <x v="1"/>
    </i>
    <i t="grand">
      <x/>
    </i>
  </colItems>
  <dataFields count="1">
    <dataField name="Count of user_id" fld="2" subtotal="count" baseField="0" baseItem="0"/>
  </dataFields>
  <chartFormats count="9">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2">
          <reference field="4294967294" count="1" selected="0">
            <x v="0"/>
          </reference>
          <reference field="1" count="1" selected="0">
            <x v="1"/>
          </reference>
        </references>
      </pivotArea>
    </chartFormat>
    <chartFormat chart="4" format="3"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0"/>
          </reference>
        </references>
      </pivotArea>
    </chartFormat>
    <chartFormat chart="9" format="6"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B08320-C98D-4500-AD86-1B3D158FDED2}" name="PivotTable17"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J3:M32" firstHeaderRow="1" firstDataRow="2" firstDataCol="1" rowPageCount="1" colPageCount="1"/>
  <pivotFields count="8">
    <pivotField axis="axisRow"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items count="5">
        <item x="3"/>
        <item x="0"/>
        <item x="1"/>
        <item x="2"/>
        <item t="default"/>
      </items>
    </pivotField>
    <pivotField numFmtId="14" showAll="0"/>
    <pivotField axis="axisCol" showAll="0">
      <items count="3">
        <item x="0"/>
        <item x="1"/>
        <item t="default"/>
      </items>
    </pivotField>
    <pivotField dataField="1" showAll="0"/>
    <pivotField showAll="0"/>
    <pivotField axis="axisPage" showAll="0">
      <items count="3">
        <item x="0"/>
        <item x="1"/>
        <item t="default"/>
      </items>
    </pivotField>
  </pivotFields>
  <rowFields count="1">
    <field x="0"/>
  </rowFields>
  <rowItems count="28">
    <i>
      <x v="4"/>
    </i>
    <i>
      <x v="11"/>
    </i>
    <i>
      <x v="12"/>
    </i>
    <i>
      <x v="13"/>
    </i>
    <i>
      <x v="15"/>
    </i>
    <i>
      <x v="16"/>
    </i>
    <i>
      <x v="22"/>
    </i>
    <i>
      <x v="30"/>
    </i>
    <i>
      <x v="35"/>
    </i>
    <i>
      <x v="39"/>
    </i>
    <i>
      <x v="42"/>
    </i>
    <i>
      <x v="45"/>
    </i>
    <i>
      <x v="48"/>
    </i>
    <i>
      <x v="50"/>
    </i>
    <i>
      <x v="51"/>
    </i>
    <i>
      <x v="53"/>
    </i>
    <i>
      <x v="59"/>
    </i>
    <i>
      <x v="60"/>
    </i>
    <i>
      <x v="62"/>
    </i>
    <i>
      <x v="71"/>
    </i>
    <i>
      <x v="76"/>
    </i>
    <i>
      <x v="79"/>
    </i>
    <i>
      <x v="87"/>
    </i>
    <i>
      <x v="89"/>
    </i>
    <i>
      <x v="90"/>
    </i>
    <i>
      <x v="94"/>
    </i>
    <i>
      <x v="95"/>
    </i>
    <i t="grand">
      <x/>
    </i>
  </rowItems>
  <colFields count="1">
    <field x="4"/>
  </colFields>
  <colItems count="3">
    <i>
      <x/>
    </i>
    <i>
      <x v="1"/>
    </i>
    <i t="grand">
      <x/>
    </i>
  </colItems>
  <pageFields count="1">
    <pageField fld="7" item="1" hier="-1"/>
  </pageFields>
  <dataFields count="1">
    <dataField name="Average of amount" fld="5" subtotal="average" baseField="0" baseItem="0"/>
  </dataFields>
  <chartFormats count="2">
    <chartFormat chart="20" format="2" series="1">
      <pivotArea type="data" outline="0" fieldPosition="0">
        <references count="2">
          <reference field="4294967294" count="1" selected="0">
            <x v="0"/>
          </reference>
          <reference field="4" count="1" selected="0">
            <x v="0"/>
          </reference>
        </references>
      </pivotArea>
    </chartFormat>
    <chartFormat chart="20" format="3"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ED07AC-0601-4701-A5AF-60306FD913BE}" name="PivotTable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4:F14" firstHeaderRow="1" firstDataRow="2" firstDataCol="1" rowPageCount="1" colPageCount="1"/>
  <pivotFields count="10">
    <pivotField showAll="0"/>
    <pivotField showAll="0"/>
    <pivotField axis="axisCol" showAll="0">
      <items count="5">
        <item x="3"/>
        <item x="0"/>
        <item x="1"/>
        <item x="2"/>
        <item t="default"/>
      </items>
    </pivotField>
    <pivotField numFmtId="14" showAll="0"/>
    <pivotField axis="axisPage" showAll="0">
      <items count="3">
        <item x="0"/>
        <item x="1"/>
        <item t="default"/>
      </items>
    </pivotField>
    <pivotField dataField="1" showAll="0"/>
    <pivotField numFmtId="14" showAll="0"/>
    <pivotField axis="axisRow" showAll="0">
      <items count="9">
        <item x="7"/>
        <item x="6"/>
        <item x="4"/>
        <item x="0"/>
        <item x="1"/>
        <item x="3"/>
        <item x="2"/>
        <item x="5"/>
        <item t="default"/>
      </items>
    </pivotField>
    <pivotField showAll="0"/>
    <pivotField showAll="0">
      <items count="3">
        <item h="1" x="0"/>
        <item x="1"/>
        <item t="default"/>
      </items>
    </pivotField>
  </pivotFields>
  <rowFields count="1">
    <field x="7"/>
  </rowFields>
  <rowItems count="9">
    <i>
      <x/>
    </i>
    <i>
      <x v="1"/>
    </i>
    <i>
      <x v="2"/>
    </i>
    <i>
      <x v="3"/>
    </i>
    <i>
      <x v="4"/>
    </i>
    <i>
      <x v="5"/>
    </i>
    <i>
      <x v="6"/>
    </i>
    <i>
      <x v="7"/>
    </i>
    <i t="grand">
      <x/>
    </i>
  </rowItems>
  <colFields count="1">
    <field x="2"/>
  </colFields>
  <colItems count="5">
    <i>
      <x/>
    </i>
    <i>
      <x v="1"/>
    </i>
    <i>
      <x v="2"/>
    </i>
    <i>
      <x v="3"/>
    </i>
    <i t="grand">
      <x/>
    </i>
  </colItems>
  <pageFields count="1">
    <pageField fld="4" hier="-1"/>
  </pageFields>
  <dataFields count="1">
    <dataField name="Average of amount" fld="5" subtotal="average" baseField="7" baseItem="7"/>
  </dataFields>
  <chartFormats count="16">
    <chartFormat chart="15" format="20" series="1">
      <pivotArea type="data" outline="0" fieldPosition="0">
        <references count="1">
          <reference field="2" count="1" selected="0">
            <x v="0"/>
          </reference>
        </references>
      </pivotArea>
    </chartFormat>
    <chartFormat chart="15" format="21" series="1">
      <pivotArea type="data" outline="0" fieldPosition="0">
        <references count="1">
          <reference field="2" count="1" selected="0">
            <x v="1"/>
          </reference>
        </references>
      </pivotArea>
    </chartFormat>
    <chartFormat chart="15" format="22" series="1">
      <pivotArea type="data" outline="0" fieldPosition="0">
        <references count="1">
          <reference field="2" count="1" selected="0">
            <x v="2"/>
          </reference>
        </references>
      </pivotArea>
    </chartFormat>
    <chartFormat chart="15" format="23" series="1">
      <pivotArea type="data" outline="0" fieldPosition="0">
        <references count="1">
          <reference field="2" count="1" selected="0">
            <x v="3"/>
          </reference>
        </references>
      </pivotArea>
    </chartFormat>
    <chartFormat chart="13" format="12" series="1">
      <pivotArea type="data" outline="0" fieldPosition="0">
        <references count="1">
          <reference field="2" count="1" selected="0">
            <x v="0"/>
          </reference>
        </references>
      </pivotArea>
    </chartFormat>
    <chartFormat chart="13" format="13" series="1">
      <pivotArea type="data" outline="0" fieldPosition="0">
        <references count="1">
          <reference field="2" count="1" selected="0">
            <x v="1"/>
          </reference>
        </references>
      </pivotArea>
    </chartFormat>
    <chartFormat chart="13" format="14" series="1">
      <pivotArea type="data" outline="0" fieldPosition="0">
        <references count="1">
          <reference field="2" count="1" selected="0">
            <x v="2"/>
          </reference>
        </references>
      </pivotArea>
    </chartFormat>
    <chartFormat chart="13" format="15" series="1">
      <pivotArea type="data" outline="0" fieldPosition="0">
        <references count="1">
          <reference field="2" count="1" selected="0">
            <x v="3"/>
          </reference>
        </references>
      </pivotArea>
    </chartFormat>
    <chartFormat chart="8" format="12" series="1">
      <pivotArea type="data" outline="0" fieldPosition="0">
        <references count="1">
          <reference field="2" count="1" selected="0">
            <x v="0"/>
          </reference>
        </references>
      </pivotArea>
    </chartFormat>
    <chartFormat chart="8" format="13" series="1">
      <pivotArea type="data" outline="0" fieldPosition="0">
        <references count="1">
          <reference field="2" count="1" selected="0">
            <x v="1"/>
          </reference>
        </references>
      </pivotArea>
    </chartFormat>
    <chartFormat chart="8" format="14" series="1">
      <pivotArea type="data" outline="0" fieldPosition="0">
        <references count="1">
          <reference field="2" count="1" selected="0">
            <x v="2"/>
          </reference>
        </references>
      </pivotArea>
    </chartFormat>
    <chartFormat chart="8" format="15" series="1">
      <pivotArea type="data" outline="0" fieldPosition="0">
        <references count="1">
          <reference field="2" count="1" selected="0">
            <x v="3"/>
          </reference>
        </references>
      </pivotArea>
    </chartFormat>
    <chartFormat chart="15" format="24" series="1">
      <pivotArea type="data" outline="0" fieldPosition="0">
        <references count="2">
          <reference field="4294967294" count="1" selected="0">
            <x v="0"/>
          </reference>
          <reference field="2" count="1" selected="0">
            <x v="0"/>
          </reference>
        </references>
      </pivotArea>
    </chartFormat>
    <chartFormat chart="15" format="25" series="1">
      <pivotArea type="data" outline="0" fieldPosition="0">
        <references count="2">
          <reference field="4294967294" count="1" selected="0">
            <x v="0"/>
          </reference>
          <reference field="2" count="1" selected="0">
            <x v="1"/>
          </reference>
        </references>
      </pivotArea>
    </chartFormat>
    <chartFormat chart="15" format="26" series="1">
      <pivotArea type="data" outline="0" fieldPosition="0">
        <references count="2">
          <reference field="4294967294" count="1" selected="0">
            <x v="0"/>
          </reference>
          <reference field="2" count="1" selected="0">
            <x v="2"/>
          </reference>
        </references>
      </pivotArea>
    </chartFormat>
    <chartFormat chart="15" format="27"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FBEF2A-2B44-427D-9F11-C91D3BDC9524}" name="PivotTable4"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13" firstHeaderRow="1" firstDataRow="2" firstDataCol="1" rowPageCount="1" colPageCount="1"/>
  <pivotFields count="10">
    <pivotField showAll="0"/>
    <pivotField dataField="1" showAll="0"/>
    <pivotField showAll="0"/>
    <pivotField numFmtId="14" showAll="0"/>
    <pivotField axis="axisCol" showAll="0">
      <items count="3">
        <item x="0"/>
        <item x="1"/>
        <item t="default"/>
      </items>
    </pivotField>
    <pivotField showAll="0"/>
    <pivotField numFmtId="14" showAll="0"/>
    <pivotField axis="axisRow" showAll="0">
      <items count="9">
        <item x="7"/>
        <item x="6"/>
        <item x="4"/>
        <item x="0"/>
        <item x="1"/>
        <item x="3"/>
        <item x="2"/>
        <item x="5"/>
        <item t="default"/>
      </items>
    </pivotField>
    <pivotField showAll="0"/>
    <pivotField axis="axisPage" showAll="0">
      <items count="3">
        <item x="0"/>
        <item x="1"/>
        <item t="default"/>
      </items>
    </pivotField>
  </pivotFields>
  <rowFields count="1">
    <field x="7"/>
  </rowFields>
  <rowItems count="9">
    <i>
      <x/>
    </i>
    <i>
      <x v="1"/>
    </i>
    <i>
      <x v="2"/>
    </i>
    <i>
      <x v="3"/>
    </i>
    <i>
      <x v="4"/>
    </i>
    <i>
      <x v="5"/>
    </i>
    <i>
      <x v="6"/>
    </i>
    <i>
      <x v="7"/>
    </i>
    <i t="grand">
      <x/>
    </i>
  </rowItems>
  <colFields count="1">
    <field x="4"/>
  </colFields>
  <colItems count="3">
    <i>
      <x/>
    </i>
    <i>
      <x v="1"/>
    </i>
    <i t="grand">
      <x/>
    </i>
  </colItems>
  <pageFields count="1">
    <pageField fld="9" item="1" hier="-1"/>
  </pageFields>
  <dataFields count="1">
    <dataField name="Count of txn_id" fld="1" subtotal="count" baseField="7" baseItem="0"/>
  </dataFields>
  <chartFormats count="5">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8" format="10" series="1">
      <pivotArea type="data" outline="0" fieldPosition="0">
        <references count="2">
          <reference field="4294967294" count="1" selected="0">
            <x v="0"/>
          </reference>
          <reference field="4" count="1" selected="0">
            <x v="0"/>
          </reference>
        </references>
      </pivotArea>
    </chartFormat>
    <chartFormat chart="8" format="1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03A9F4-D3B4-451E-AF08-ED1F18FF17D6}" name="PivotTable5" cacheId="5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9">
  <location ref="A3:B7" firstHeaderRow="1" firstDataRow="1" firstDataCol="1"/>
  <pivotFields count="10">
    <pivotField showAll="0"/>
    <pivotField showAll="0"/>
    <pivotField axis="axisRow" showAll="0">
      <items count="5">
        <item x="3"/>
        <item x="0"/>
        <item x="1"/>
        <item x="2"/>
        <item t="default"/>
      </items>
    </pivotField>
    <pivotField numFmtId="14" showAll="0"/>
    <pivotField showAll="0">
      <items count="3">
        <item x="0"/>
        <item x="1"/>
        <item t="default"/>
      </items>
    </pivotField>
    <pivotField dataField="1" showAll="0"/>
    <pivotField numFmtId="14" showAll="0"/>
    <pivotField showAll="0">
      <items count="9">
        <item x="7"/>
        <item x="6"/>
        <item x="4"/>
        <item x="0"/>
        <item x="1"/>
        <item x="3"/>
        <item x="2"/>
        <item x="5"/>
        <item t="default"/>
      </items>
    </pivotField>
    <pivotField showAll="0"/>
    <pivotField showAll="0">
      <items count="3">
        <item h="1" x="0"/>
        <item x="1"/>
        <item t="default"/>
      </items>
    </pivotField>
  </pivotFields>
  <rowFields count="1">
    <field x="2"/>
  </rowFields>
  <rowItems count="4">
    <i>
      <x/>
    </i>
    <i>
      <x v="1"/>
    </i>
    <i>
      <x v="2"/>
    </i>
    <i>
      <x v="3"/>
    </i>
  </rowItems>
  <colItems count="1">
    <i/>
  </colItems>
  <dataFields count="1">
    <dataField name="Sum of amount" fld="5" baseField="2" baseItem="0"/>
  </dataFields>
  <chartFormats count="6">
    <chartFormat chart="7" format="0"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2" count="1" selected="0">
            <x v="0"/>
          </reference>
        </references>
      </pivotArea>
    </chartFormat>
    <chartFormat chart="15" format="9">
      <pivotArea type="data" outline="0" fieldPosition="0">
        <references count="2">
          <reference field="4294967294" count="1" selected="0">
            <x v="0"/>
          </reference>
          <reference field="2" count="1" selected="0">
            <x v="1"/>
          </reference>
        </references>
      </pivotArea>
    </chartFormat>
    <chartFormat chart="15" format="10">
      <pivotArea type="data" outline="0" fieldPosition="0">
        <references count="2">
          <reference field="4294967294" count="1" selected="0">
            <x v="0"/>
          </reference>
          <reference field="2" count="1" selected="0">
            <x v="2"/>
          </reference>
        </references>
      </pivotArea>
    </chartFormat>
    <chartFormat chart="15" format="1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68EFE7-14F4-48AB-B265-4A6744F0A4F7}" name="PivotTable9"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UserID">
  <location ref="A4:D290" firstHeaderRow="1" firstDataRow="2" firstDataCol="1" rowPageCount="1" colPageCount="1"/>
  <pivotFields count="7">
    <pivotField axis="axisRow" showAll="0" includeNewItemsInFilter="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axis="axisPage" showAll="0">
      <items count="5">
        <item x="3"/>
        <item x="0"/>
        <item x="1"/>
        <item x="2"/>
        <item t="default"/>
      </items>
    </pivotField>
    <pivotField numFmtId="14" showAll="0">
      <items count="85">
        <item x="24"/>
        <item x="52"/>
        <item x="32"/>
        <item x="41"/>
        <item x="2"/>
        <item x="79"/>
        <item x="83"/>
        <item x="31"/>
        <item x="36"/>
        <item x="35"/>
        <item x="72"/>
        <item x="11"/>
        <item x="42"/>
        <item x="82"/>
        <item x="0"/>
        <item x="58"/>
        <item x="69"/>
        <item x="10"/>
        <item x="1"/>
        <item x="73"/>
        <item x="68"/>
        <item x="12"/>
        <item x="70"/>
        <item x="13"/>
        <item x="40"/>
        <item x="14"/>
        <item x="43"/>
        <item x="47"/>
        <item x="21"/>
        <item x="67"/>
        <item x="55"/>
        <item x="66"/>
        <item x="75"/>
        <item x="76"/>
        <item x="49"/>
        <item x="18"/>
        <item x="54"/>
        <item x="22"/>
        <item x="48"/>
        <item x="78"/>
        <item x="60"/>
        <item x="9"/>
        <item x="63"/>
        <item x="53"/>
        <item x="46"/>
        <item x="74"/>
        <item x="56"/>
        <item x="59"/>
        <item x="8"/>
        <item x="6"/>
        <item x="23"/>
        <item x="80"/>
        <item x="34"/>
        <item x="81"/>
        <item x="33"/>
        <item x="7"/>
        <item x="19"/>
        <item x="57"/>
        <item x="50"/>
        <item x="4"/>
        <item x="38"/>
        <item x="65"/>
        <item x="26"/>
        <item x="17"/>
        <item x="20"/>
        <item x="62"/>
        <item x="25"/>
        <item x="77"/>
        <item x="39"/>
        <item x="45"/>
        <item x="29"/>
        <item x="27"/>
        <item x="71"/>
        <item x="51"/>
        <item x="37"/>
        <item x="3"/>
        <item x="28"/>
        <item x="64"/>
        <item x="16"/>
        <item x="5"/>
        <item x="61"/>
        <item x="15"/>
        <item x="30"/>
        <item x="44"/>
        <item t="default"/>
      </items>
    </pivotField>
    <pivotField axis="axisCol" showAll="0">
      <items count="3">
        <item x="0"/>
        <item x="1"/>
        <item t="default"/>
      </items>
    </pivotField>
    <pivotField showAll="0"/>
    <pivotField axis="axisRow" dataField="1" showAll="0">
      <items count="4">
        <item x="0"/>
        <item x="2"/>
        <item x="1"/>
        <item t="default"/>
      </items>
    </pivotField>
  </pivotFields>
  <rowFields count="2">
    <field x="0"/>
    <field x="6"/>
  </rowFields>
  <rowItems count="285">
    <i>
      <x/>
    </i>
    <i r="1">
      <x/>
    </i>
    <i>
      <x v="1"/>
    </i>
    <i r="1">
      <x v="2"/>
    </i>
    <i>
      <x v="2"/>
    </i>
    <i r="1">
      <x v="1"/>
    </i>
    <i>
      <x v="3"/>
    </i>
    <i r="1">
      <x v="1"/>
    </i>
    <i>
      <x v="4"/>
    </i>
    <i r="1">
      <x/>
    </i>
    <i r="1">
      <x v="1"/>
    </i>
    <i r="1">
      <x v="2"/>
    </i>
    <i>
      <x v="5"/>
    </i>
    <i r="1">
      <x v="2"/>
    </i>
    <i>
      <x v="6"/>
    </i>
    <i r="1">
      <x/>
    </i>
    <i r="1">
      <x v="1"/>
    </i>
    <i>
      <x v="7"/>
    </i>
    <i r="1">
      <x v="2"/>
    </i>
    <i>
      <x v="8"/>
    </i>
    <i r="1">
      <x v="2"/>
    </i>
    <i>
      <x v="9"/>
    </i>
    <i r="1">
      <x/>
    </i>
    <i>
      <x v="10"/>
    </i>
    <i r="1">
      <x/>
    </i>
    <i r="1">
      <x v="1"/>
    </i>
    <i>
      <x v="11"/>
    </i>
    <i r="1">
      <x/>
    </i>
    <i r="1">
      <x v="1"/>
    </i>
    <i r="1">
      <x v="2"/>
    </i>
    <i>
      <x v="12"/>
    </i>
    <i r="1">
      <x/>
    </i>
    <i r="1">
      <x v="1"/>
    </i>
    <i r="1">
      <x v="2"/>
    </i>
    <i>
      <x v="13"/>
    </i>
    <i r="1">
      <x/>
    </i>
    <i r="1">
      <x v="1"/>
    </i>
    <i r="1">
      <x v="2"/>
    </i>
    <i>
      <x v="14"/>
    </i>
    <i r="1">
      <x v="2"/>
    </i>
    <i>
      <x v="15"/>
    </i>
    <i r="1">
      <x/>
    </i>
    <i r="1">
      <x v="1"/>
    </i>
    <i r="1">
      <x v="2"/>
    </i>
    <i>
      <x v="16"/>
    </i>
    <i r="1">
      <x/>
    </i>
    <i r="1">
      <x v="1"/>
    </i>
    <i r="1">
      <x v="2"/>
    </i>
    <i>
      <x v="17"/>
    </i>
    <i r="1">
      <x/>
    </i>
    <i r="1">
      <x v="1"/>
    </i>
    <i>
      <x v="18"/>
    </i>
    <i r="1">
      <x v="1"/>
    </i>
    <i r="1">
      <x v="2"/>
    </i>
    <i>
      <x v="19"/>
    </i>
    <i r="1">
      <x v="2"/>
    </i>
    <i>
      <x v="20"/>
    </i>
    <i r="1">
      <x v="1"/>
    </i>
    <i>
      <x v="21"/>
    </i>
    <i r="1">
      <x v="2"/>
    </i>
    <i>
      <x v="22"/>
    </i>
    <i r="1">
      <x/>
    </i>
    <i r="1">
      <x v="1"/>
    </i>
    <i r="1">
      <x v="2"/>
    </i>
    <i>
      <x v="23"/>
    </i>
    <i r="1">
      <x v="1"/>
    </i>
    <i>
      <x v="24"/>
    </i>
    <i r="1">
      <x/>
    </i>
    <i r="1">
      <x v="2"/>
    </i>
    <i>
      <x v="25"/>
    </i>
    <i r="1">
      <x v="1"/>
    </i>
    <i>
      <x v="26"/>
    </i>
    <i r="1">
      <x/>
    </i>
    <i r="1">
      <x v="2"/>
    </i>
    <i>
      <x v="27"/>
    </i>
    <i r="1">
      <x/>
    </i>
    <i>
      <x v="28"/>
    </i>
    <i r="1">
      <x v="1"/>
    </i>
    <i r="1">
      <x v="2"/>
    </i>
    <i>
      <x v="29"/>
    </i>
    <i r="1">
      <x/>
    </i>
    <i r="1">
      <x v="2"/>
    </i>
    <i>
      <x v="30"/>
    </i>
    <i r="1">
      <x/>
    </i>
    <i r="1">
      <x v="1"/>
    </i>
    <i r="1">
      <x v="2"/>
    </i>
    <i>
      <x v="31"/>
    </i>
    <i r="1">
      <x/>
    </i>
    <i>
      <x v="32"/>
    </i>
    <i r="1">
      <x/>
    </i>
    <i r="1">
      <x v="1"/>
    </i>
    <i>
      <x v="33"/>
    </i>
    <i r="1">
      <x/>
    </i>
    <i r="1">
      <x v="1"/>
    </i>
    <i>
      <x v="34"/>
    </i>
    <i r="1">
      <x v="2"/>
    </i>
    <i>
      <x v="35"/>
    </i>
    <i r="1">
      <x/>
    </i>
    <i r="1">
      <x v="1"/>
    </i>
    <i r="1">
      <x v="2"/>
    </i>
    <i>
      <x v="36"/>
    </i>
    <i r="1">
      <x/>
    </i>
    <i r="1">
      <x v="1"/>
    </i>
    <i>
      <x v="37"/>
    </i>
    <i r="1">
      <x v="1"/>
    </i>
    <i>
      <x v="38"/>
    </i>
    <i r="1">
      <x/>
    </i>
    <i>
      <x v="39"/>
    </i>
    <i r="1">
      <x/>
    </i>
    <i r="1">
      <x v="1"/>
    </i>
    <i r="1">
      <x v="2"/>
    </i>
    <i>
      <x v="40"/>
    </i>
    <i r="1">
      <x v="2"/>
    </i>
    <i>
      <x v="41"/>
    </i>
    <i r="1">
      <x/>
    </i>
    <i r="1">
      <x v="1"/>
    </i>
    <i>
      <x v="42"/>
    </i>
    <i r="1">
      <x/>
    </i>
    <i r="1">
      <x v="1"/>
    </i>
    <i r="1">
      <x v="2"/>
    </i>
    <i>
      <x v="43"/>
    </i>
    <i r="1">
      <x/>
    </i>
    <i>
      <x v="44"/>
    </i>
    <i r="1">
      <x v="1"/>
    </i>
    <i>
      <x v="45"/>
    </i>
    <i r="1">
      <x/>
    </i>
    <i r="1">
      <x v="1"/>
    </i>
    <i r="1">
      <x v="2"/>
    </i>
    <i>
      <x v="46"/>
    </i>
    <i r="1">
      <x v="1"/>
    </i>
    <i r="1">
      <x v="2"/>
    </i>
    <i>
      <x v="47"/>
    </i>
    <i r="1">
      <x/>
    </i>
    <i r="1">
      <x v="1"/>
    </i>
    <i>
      <x v="48"/>
    </i>
    <i r="1">
      <x/>
    </i>
    <i r="1">
      <x v="1"/>
    </i>
    <i r="1">
      <x v="2"/>
    </i>
    <i>
      <x v="49"/>
    </i>
    <i r="1">
      <x v="1"/>
    </i>
    <i>
      <x v="50"/>
    </i>
    <i r="1">
      <x/>
    </i>
    <i r="1">
      <x v="1"/>
    </i>
    <i r="1">
      <x v="2"/>
    </i>
    <i>
      <x v="51"/>
    </i>
    <i r="1">
      <x/>
    </i>
    <i r="1">
      <x v="1"/>
    </i>
    <i r="1">
      <x v="2"/>
    </i>
    <i>
      <x v="52"/>
    </i>
    <i r="1">
      <x/>
    </i>
    <i r="1">
      <x v="1"/>
    </i>
    <i>
      <x v="53"/>
    </i>
    <i r="1">
      <x/>
    </i>
    <i r="1">
      <x v="1"/>
    </i>
    <i r="1">
      <x v="2"/>
    </i>
    <i>
      <x v="54"/>
    </i>
    <i r="1">
      <x v="1"/>
    </i>
    <i>
      <x v="55"/>
    </i>
    <i r="1">
      <x v="2"/>
    </i>
    <i>
      <x v="56"/>
    </i>
    <i r="1">
      <x/>
    </i>
    <i r="1">
      <x v="2"/>
    </i>
    <i>
      <x v="57"/>
    </i>
    <i r="1">
      <x v="2"/>
    </i>
    <i>
      <x v="58"/>
    </i>
    <i r="1">
      <x v="1"/>
    </i>
    <i r="1">
      <x v="2"/>
    </i>
    <i>
      <x v="59"/>
    </i>
    <i r="1">
      <x/>
    </i>
    <i r="1">
      <x v="1"/>
    </i>
    <i r="1">
      <x v="2"/>
    </i>
    <i>
      <x v="60"/>
    </i>
    <i r="1">
      <x/>
    </i>
    <i r="1">
      <x v="1"/>
    </i>
    <i r="1">
      <x v="2"/>
    </i>
    <i>
      <x v="61"/>
    </i>
    <i r="1">
      <x v="1"/>
    </i>
    <i r="1">
      <x v="2"/>
    </i>
    <i>
      <x v="62"/>
    </i>
    <i r="1">
      <x/>
    </i>
    <i r="1">
      <x v="1"/>
    </i>
    <i r="1">
      <x v="2"/>
    </i>
    <i>
      <x v="63"/>
    </i>
    <i r="1">
      <x/>
    </i>
    <i r="1">
      <x v="2"/>
    </i>
    <i>
      <x v="64"/>
    </i>
    <i r="1">
      <x/>
    </i>
    <i r="1">
      <x v="2"/>
    </i>
    <i>
      <x v="65"/>
    </i>
    <i r="1">
      <x/>
    </i>
    <i r="1">
      <x v="2"/>
    </i>
    <i>
      <x v="66"/>
    </i>
    <i r="1">
      <x v="1"/>
    </i>
    <i>
      <x v="67"/>
    </i>
    <i r="1">
      <x/>
    </i>
    <i r="1">
      <x v="2"/>
    </i>
    <i>
      <x v="68"/>
    </i>
    <i r="1">
      <x v="2"/>
    </i>
    <i>
      <x v="69"/>
    </i>
    <i r="1">
      <x v="2"/>
    </i>
    <i>
      <x v="70"/>
    </i>
    <i r="1">
      <x/>
    </i>
    <i r="1">
      <x v="1"/>
    </i>
    <i>
      <x v="71"/>
    </i>
    <i r="1">
      <x/>
    </i>
    <i r="1">
      <x v="1"/>
    </i>
    <i r="1">
      <x v="2"/>
    </i>
    <i>
      <x v="72"/>
    </i>
    <i r="1">
      <x/>
    </i>
    <i r="1">
      <x v="1"/>
    </i>
    <i>
      <x v="73"/>
    </i>
    <i r="1">
      <x/>
    </i>
    <i>
      <x v="74"/>
    </i>
    <i r="1">
      <x v="1"/>
    </i>
    <i>
      <x v="75"/>
    </i>
    <i r="1">
      <x v="2"/>
    </i>
    <i>
      <x v="76"/>
    </i>
    <i r="1">
      <x/>
    </i>
    <i r="1">
      <x v="1"/>
    </i>
    <i r="1">
      <x v="2"/>
    </i>
    <i>
      <x v="77"/>
    </i>
    <i r="1">
      <x v="2"/>
    </i>
    <i>
      <x v="78"/>
    </i>
    <i r="1">
      <x v="2"/>
    </i>
    <i>
      <x v="79"/>
    </i>
    <i r="1">
      <x/>
    </i>
    <i r="1">
      <x v="1"/>
    </i>
    <i r="1">
      <x v="2"/>
    </i>
    <i>
      <x v="80"/>
    </i>
    <i r="1">
      <x v="1"/>
    </i>
    <i>
      <x v="81"/>
    </i>
    <i r="1">
      <x v="1"/>
    </i>
    <i>
      <x v="82"/>
    </i>
    <i r="1">
      <x/>
    </i>
    <i r="1">
      <x v="1"/>
    </i>
    <i>
      <x v="83"/>
    </i>
    <i r="1">
      <x/>
    </i>
    <i>
      <x v="84"/>
    </i>
    <i r="1">
      <x/>
    </i>
    <i>
      <x v="85"/>
    </i>
    <i r="1">
      <x v="1"/>
    </i>
    <i>
      <x v="86"/>
    </i>
    <i r="1">
      <x v="1"/>
    </i>
    <i>
      <x v="87"/>
    </i>
    <i r="1">
      <x/>
    </i>
    <i r="1">
      <x v="1"/>
    </i>
    <i r="1">
      <x v="2"/>
    </i>
    <i>
      <x v="88"/>
    </i>
    <i r="1">
      <x/>
    </i>
    <i r="1">
      <x v="2"/>
    </i>
    <i>
      <x v="89"/>
    </i>
    <i r="1">
      <x/>
    </i>
    <i r="1">
      <x v="1"/>
    </i>
    <i r="1">
      <x v="2"/>
    </i>
    <i>
      <x v="90"/>
    </i>
    <i r="1">
      <x/>
    </i>
    <i r="1">
      <x v="1"/>
    </i>
    <i r="1">
      <x v="2"/>
    </i>
    <i>
      <x v="91"/>
    </i>
    <i r="1">
      <x/>
    </i>
    <i>
      <x v="92"/>
    </i>
    <i r="1">
      <x v="2"/>
    </i>
    <i>
      <x v="93"/>
    </i>
    <i r="1">
      <x v="1"/>
    </i>
    <i r="1">
      <x v="2"/>
    </i>
    <i>
      <x v="94"/>
    </i>
    <i r="1">
      <x/>
    </i>
    <i r="1">
      <x v="1"/>
    </i>
    <i r="1">
      <x v="2"/>
    </i>
    <i>
      <x v="95"/>
    </i>
    <i r="1">
      <x/>
    </i>
    <i r="1">
      <x v="1"/>
    </i>
    <i r="1">
      <x v="2"/>
    </i>
    <i>
      <x v="96"/>
    </i>
    <i r="1">
      <x v="2"/>
    </i>
    <i>
      <x v="97"/>
    </i>
    <i r="1">
      <x/>
    </i>
    <i r="1">
      <x v="1"/>
    </i>
    <i>
      <x v="98"/>
    </i>
    <i r="1">
      <x/>
    </i>
    <i r="1">
      <x v="1"/>
    </i>
    <i>
      <x v="99"/>
    </i>
    <i r="1">
      <x v="1"/>
    </i>
    <i r="1">
      <x v="2"/>
    </i>
    <i t="grand">
      <x/>
    </i>
  </rowItems>
  <colFields count="1">
    <field x="4"/>
  </colFields>
  <colItems count="3">
    <i>
      <x/>
    </i>
    <i>
      <x v="1"/>
    </i>
    <i t="grand">
      <x/>
    </i>
  </colItems>
  <pageFields count="1">
    <pageField fld="2" hier="-1"/>
  </pageFields>
  <dataFields count="1">
    <dataField name="Count_of_transaction_month"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AB9457-28C4-4B32-BA6D-457A2DB9E5E5}" name="PivotTable18"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12:G17" firstHeaderRow="1" firstDataRow="1" firstDataCol="1"/>
  <pivotFields count="3">
    <pivotField axis="axisRow" showAll="0">
      <items count="5">
        <item x="2"/>
        <item x="0"/>
        <item x="3"/>
        <item x="1"/>
        <item t="default"/>
      </items>
    </pivotField>
    <pivotField showAll="0"/>
    <pivotField dataField="1" showAll="0"/>
  </pivotFields>
  <rowFields count="1">
    <field x="0"/>
  </rowFields>
  <rowItems count="5">
    <i>
      <x/>
    </i>
    <i>
      <x v="1"/>
    </i>
    <i>
      <x v="2"/>
    </i>
    <i>
      <x v="3"/>
    </i>
    <i t="grand">
      <x/>
    </i>
  </rowItems>
  <colItems count="1">
    <i/>
  </colItems>
  <dataFields count="1">
    <dataField name="Sum of percentage_of_total" fld="2" baseField="0" baseItem="0"/>
  </dataFields>
  <chartFormats count="5">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 chart="5" format="8">
      <pivotArea type="data" outline="0" fieldPosition="0">
        <references count="2">
          <reference field="4294967294" count="1" selected="0">
            <x v="0"/>
          </reference>
          <reference field="0" count="1" selected="0">
            <x v="2"/>
          </reference>
        </references>
      </pivotArea>
    </chartFormat>
    <chartFormat chart="5" format="9">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6B91CE-4A0F-42DF-BBA5-EAA0576414A1}" name="PivotTable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D15" firstHeaderRow="1" firstDataRow="2" firstDataCol="1"/>
  <pivotFields count="11">
    <pivotField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items count="5">
        <item x="3"/>
        <item x="0"/>
        <item x="1"/>
        <item x="2"/>
        <item t="default"/>
      </items>
    </pivotField>
    <pivotField numFmtId="14" showAll="0">
      <items count="85">
        <item x="24"/>
        <item x="52"/>
        <item x="32"/>
        <item x="41"/>
        <item x="2"/>
        <item x="79"/>
        <item x="83"/>
        <item x="31"/>
        <item x="36"/>
        <item x="35"/>
        <item x="72"/>
        <item x="11"/>
        <item x="42"/>
        <item x="82"/>
        <item x="0"/>
        <item x="58"/>
        <item x="69"/>
        <item x="10"/>
        <item x="1"/>
        <item x="73"/>
        <item x="68"/>
        <item x="12"/>
        <item x="70"/>
        <item x="13"/>
        <item x="40"/>
        <item x="14"/>
        <item x="43"/>
        <item x="47"/>
        <item x="21"/>
        <item x="67"/>
        <item x="55"/>
        <item x="66"/>
        <item x="75"/>
        <item x="76"/>
        <item x="49"/>
        <item x="18"/>
        <item x="54"/>
        <item x="22"/>
        <item x="48"/>
        <item x="78"/>
        <item x="60"/>
        <item x="9"/>
        <item x="63"/>
        <item x="53"/>
        <item x="46"/>
        <item x="74"/>
        <item x="56"/>
        <item x="59"/>
        <item x="8"/>
        <item x="6"/>
        <item x="23"/>
        <item x="80"/>
        <item x="34"/>
        <item x="81"/>
        <item x="33"/>
        <item x="7"/>
        <item x="19"/>
        <item x="57"/>
        <item x="50"/>
        <item x="4"/>
        <item x="38"/>
        <item x="65"/>
        <item x="26"/>
        <item x="17"/>
        <item x="20"/>
        <item x="62"/>
        <item x="25"/>
        <item x="77"/>
        <item x="39"/>
        <item x="45"/>
        <item x="29"/>
        <item x="27"/>
        <item x="71"/>
        <item x="51"/>
        <item x="37"/>
        <item x="3"/>
        <item x="28"/>
        <item x="64"/>
        <item x="16"/>
        <item x="5"/>
        <item x="61"/>
        <item x="15"/>
        <item x="30"/>
        <item x="44"/>
        <item t="default"/>
      </items>
    </pivotField>
    <pivotField axis="axisCol" showAll="0">
      <items count="3">
        <item x="0"/>
        <item x="1"/>
        <item t="default"/>
      </items>
    </pivotField>
    <pivotField dataField="1" showAll="0">
      <items count="542">
        <item x="309"/>
        <item x="45"/>
        <item x="177"/>
        <item x="457"/>
        <item x="410"/>
        <item x="477"/>
        <item x="471"/>
        <item x="317"/>
        <item x="369"/>
        <item x="296"/>
        <item x="528"/>
        <item x="529"/>
        <item x="66"/>
        <item x="105"/>
        <item x="240"/>
        <item x="202"/>
        <item x="10"/>
        <item x="215"/>
        <item x="184"/>
        <item x="77"/>
        <item x="485"/>
        <item x="378"/>
        <item x="282"/>
        <item x="307"/>
        <item x="103"/>
        <item x="368"/>
        <item x="508"/>
        <item x="229"/>
        <item x="237"/>
        <item x="249"/>
        <item x="231"/>
        <item x="488"/>
        <item x="9"/>
        <item x="244"/>
        <item x="337"/>
        <item x="206"/>
        <item x="387"/>
        <item x="432"/>
        <item x="474"/>
        <item x="221"/>
        <item x="386"/>
        <item x="319"/>
        <item x="101"/>
        <item x="190"/>
        <item x="140"/>
        <item x="330"/>
        <item x="415"/>
        <item x="165"/>
        <item x="523"/>
        <item x="308"/>
        <item x="390"/>
        <item x="201"/>
        <item x="493"/>
        <item x="62"/>
        <item x="396"/>
        <item x="155"/>
        <item x="228"/>
        <item x="90"/>
        <item x="144"/>
        <item x="426"/>
        <item x="83"/>
        <item x="338"/>
        <item x="512"/>
        <item x="241"/>
        <item x="163"/>
        <item x="55"/>
        <item x="286"/>
        <item x="276"/>
        <item x="331"/>
        <item x="389"/>
        <item x="456"/>
        <item x="235"/>
        <item x="442"/>
        <item x="306"/>
        <item x="226"/>
        <item x="404"/>
        <item x="278"/>
        <item x="178"/>
        <item x="82"/>
        <item x="491"/>
        <item x="362"/>
        <item x="500"/>
        <item x="180"/>
        <item x="483"/>
        <item x="453"/>
        <item x="15"/>
        <item x="214"/>
        <item x="123"/>
        <item x="364"/>
        <item x="294"/>
        <item x="269"/>
        <item x="256"/>
        <item x="126"/>
        <item x="524"/>
        <item x="63"/>
        <item x="14"/>
        <item x="351"/>
        <item x="267"/>
        <item x="238"/>
        <item x="356"/>
        <item x="438"/>
        <item x="67"/>
        <item x="53"/>
        <item x="173"/>
        <item x="31"/>
        <item x="107"/>
        <item x="301"/>
        <item x="377"/>
        <item x="418"/>
        <item x="114"/>
        <item x="346"/>
        <item x="345"/>
        <item x="193"/>
        <item x="86"/>
        <item x="230"/>
        <item x="234"/>
        <item x="277"/>
        <item x="353"/>
        <item x="476"/>
        <item x="32"/>
        <item x="341"/>
        <item x="6"/>
        <item x="395"/>
        <item x="233"/>
        <item x="50"/>
        <item x="506"/>
        <item x="322"/>
        <item x="359"/>
        <item x="372"/>
        <item x="434"/>
        <item x="393"/>
        <item x="520"/>
        <item x="73"/>
        <item x="181"/>
        <item x="176"/>
        <item x="133"/>
        <item x="433"/>
        <item x="515"/>
        <item x="150"/>
        <item x="394"/>
        <item x="421"/>
        <item x="517"/>
        <item x="401"/>
        <item x="5"/>
        <item x="205"/>
        <item x="315"/>
        <item x="305"/>
        <item x="88"/>
        <item x="124"/>
        <item x="348"/>
        <item x="347"/>
        <item x="17"/>
        <item x="245"/>
        <item x="534"/>
        <item x="261"/>
        <item x="217"/>
        <item x="106"/>
        <item x="168"/>
        <item x="459"/>
        <item x="74"/>
        <item x="388"/>
        <item x="302"/>
        <item x="399"/>
        <item x="200"/>
        <item x="486"/>
        <item x="25"/>
        <item x="329"/>
        <item x="18"/>
        <item x="153"/>
        <item x="316"/>
        <item x="292"/>
        <item x="531"/>
        <item x="51"/>
        <item x="119"/>
        <item x="242"/>
        <item x="383"/>
        <item x="21"/>
        <item x="266"/>
        <item x="538"/>
        <item x="60"/>
        <item x="540"/>
        <item x="246"/>
        <item x="385"/>
        <item x="156"/>
        <item x="76"/>
        <item x="203"/>
        <item x="422"/>
        <item x="198"/>
        <item x="489"/>
        <item x="2"/>
        <item x="361"/>
        <item x="479"/>
        <item x="411"/>
        <item x="445"/>
        <item x="179"/>
        <item x="355"/>
        <item x="186"/>
        <item x="250"/>
        <item x="42"/>
        <item x="22"/>
        <item x="470"/>
        <item x="47"/>
        <item x="475"/>
        <item x="419"/>
        <item x="191"/>
        <item x="454"/>
        <item x="358"/>
        <item x="187"/>
        <item x="167"/>
        <item x="81"/>
        <item x="501"/>
        <item x="43"/>
        <item x="87"/>
        <item x="171"/>
        <item x="182"/>
        <item x="33"/>
        <item x="223"/>
        <item x="26"/>
        <item x="334"/>
        <item x="161"/>
        <item x="28"/>
        <item x="183"/>
        <item x="398"/>
        <item x="23"/>
        <item x="169"/>
        <item x="265"/>
        <item x="94"/>
        <item x="403"/>
        <item x="29"/>
        <item x="148"/>
        <item x="112"/>
        <item x="539"/>
        <item x="321"/>
        <item x="70"/>
        <item x="227"/>
        <item x="263"/>
        <item x="166"/>
        <item x="499"/>
        <item x="274"/>
        <item x="141"/>
        <item x="482"/>
        <item x="113"/>
        <item x="36"/>
        <item x="109"/>
        <item x="131"/>
        <item x="0"/>
        <item x="373"/>
        <item x="128"/>
        <item x="299"/>
        <item x="188"/>
        <item x="507"/>
        <item x="199"/>
        <item x="502"/>
        <item x="490"/>
        <item x="64"/>
        <item x="323"/>
        <item x="98"/>
        <item x="97"/>
        <item x="320"/>
        <item x="458"/>
        <item x="273"/>
        <item x="430"/>
        <item x="428"/>
        <item x="46"/>
        <item x="69"/>
        <item x="444"/>
        <item x="429"/>
        <item x="527"/>
        <item x="34"/>
        <item x="449"/>
        <item x="468"/>
        <item x="116"/>
        <item x="272"/>
        <item x="516"/>
        <item x="363"/>
        <item x="288"/>
        <item x="370"/>
        <item x="218"/>
        <item x="281"/>
        <item x="1"/>
        <item x="61"/>
        <item x="472"/>
        <item x="197"/>
        <item x="212"/>
        <item x="209"/>
        <item x="258"/>
        <item x="248"/>
        <item x="68"/>
        <item x="371"/>
        <item x="117"/>
        <item x="157"/>
        <item x="423"/>
        <item x="327"/>
        <item x="469"/>
        <item x="522"/>
        <item x="252"/>
        <item x="192"/>
        <item x="125"/>
        <item x="406"/>
        <item x="283"/>
        <item x="149"/>
        <item x="435"/>
        <item x="27"/>
        <item x="104"/>
        <item x="8"/>
        <item x="417"/>
        <item x="285"/>
        <item x="465"/>
        <item x="220"/>
        <item x="349"/>
        <item x="287"/>
        <item x="352"/>
        <item x="84"/>
        <item x="440"/>
        <item x="487"/>
        <item x="303"/>
        <item x="79"/>
        <item x="132"/>
        <item x="57"/>
        <item x="20"/>
        <item x="170"/>
        <item x="424"/>
        <item x="463"/>
        <item x="58"/>
        <item x="420"/>
        <item x="344"/>
        <item x="92"/>
        <item x="427"/>
        <item x="293"/>
        <item x="536"/>
        <item x="95"/>
        <item x="275"/>
        <item x="175"/>
        <item x="300"/>
        <item x="216"/>
        <item x="318"/>
        <item x="37"/>
        <item x="268"/>
        <item x="343"/>
        <item x="439"/>
        <item x="85"/>
        <item x="451"/>
        <item x="40"/>
        <item x="121"/>
        <item x="518"/>
        <item x="196"/>
        <item x="384"/>
        <item x="135"/>
        <item x="375"/>
        <item x="496"/>
        <item x="78"/>
        <item x="324"/>
        <item x="247"/>
        <item x="19"/>
        <item x="460"/>
        <item x="151"/>
        <item x="49"/>
        <item x="160"/>
        <item x="208"/>
        <item x="311"/>
        <item x="409"/>
        <item x="143"/>
        <item x="416"/>
        <item x="310"/>
        <item x="271"/>
        <item x="374"/>
        <item x="30"/>
        <item x="497"/>
        <item x="100"/>
        <item x="257"/>
        <item x="146"/>
        <item x="425"/>
        <item x="332"/>
        <item x="340"/>
        <item x="142"/>
        <item x="381"/>
        <item x="129"/>
        <item x="204"/>
        <item x="195"/>
        <item x="402"/>
        <item x="11"/>
        <item x="514"/>
        <item x="431"/>
        <item x="392"/>
        <item x="93"/>
        <item x="297"/>
        <item x="71"/>
        <item x="350"/>
        <item x="59"/>
        <item x="56"/>
        <item x="407"/>
        <item x="473"/>
        <item x="525"/>
        <item x="455"/>
        <item x="298"/>
        <item x="533"/>
        <item x="291"/>
        <item x="189"/>
        <item x="481"/>
        <item x="405"/>
        <item x="24"/>
        <item x="365"/>
        <item x="461"/>
        <item x="535"/>
        <item x="447"/>
        <item x="484"/>
        <item x="115"/>
        <item x="122"/>
        <item x="467"/>
        <item x="39"/>
        <item x="326"/>
        <item x="174"/>
        <item x="284"/>
        <item x="185"/>
        <item x="408"/>
        <item x="335"/>
        <item x="158"/>
        <item x="35"/>
        <item x="519"/>
        <item x="414"/>
        <item x="450"/>
        <item x="136"/>
        <item x="259"/>
        <item x="382"/>
        <item x="464"/>
        <item x="532"/>
        <item x="448"/>
        <item x="360"/>
        <item x="260"/>
        <item x="289"/>
        <item x="139"/>
        <item x="480"/>
        <item x="503"/>
        <item x="333"/>
        <item x="111"/>
        <item x="295"/>
        <item x="513"/>
        <item x="262"/>
        <item x="509"/>
        <item x="270"/>
        <item x="91"/>
        <item x="328"/>
        <item x="7"/>
        <item x="152"/>
        <item x="236"/>
        <item x="138"/>
        <item x="222"/>
        <item x="134"/>
        <item x="339"/>
        <item x="52"/>
        <item x="504"/>
        <item x="526"/>
        <item x="366"/>
        <item x="48"/>
        <item x="397"/>
        <item x="367"/>
        <item x="376"/>
        <item x="354"/>
        <item x="466"/>
        <item x="498"/>
        <item x="65"/>
        <item x="120"/>
        <item x="44"/>
        <item x="99"/>
        <item x="154"/>
        <item x="16"/>
        <item x="462"/>
        <item x="437"/>
        <item x="391"/>
        <item x="110"/>
        <item x="102"/>
        <item x="443"/>
        <item x="118"/>
        <item x="219"/>
        <item x="232"/>
        <item x="436"/>
        <item x="213"/>
        <item x="314"/>
        <item x="264"/>
        <item x="280"/>
        <item x="147"/>
        <item x="145"/>
        <item x="4"/>
        <item x="41"/>
        <item x="521"/>
        <item x="38"/>
        <item x="162"/>
        <item x="511"/>
        <item x="137"/>
        <item x="127"/>
        <item x="312"/>
        <item x="254"/>
        <item x="510"/>
        <item x="413"/>
        <item x="495"/>
        <item x="89"/>
        <item x="243"/>
        <item x="379"/>
        <item x="380"/>
        <item x="452"/>
        <item x="225"/>
        <item x="3"/>
        <item x="108"/>
        <item x="239"/>
        <item x="537"/>
        <item x="357"/>
        <item x="342"/>
        <item x="159"/>
        <item x="251"/>
        <item x="54"/>
        <item x="446"/>
        <item x="492"/>
        <item x="210"/>
        <item x="194"/>
        <item x="478"/>
        <item x="304"/>
        <item x="325"/>
        <item x="253"/>
        <item x="530"/>
        <item x="494"/>
        <item x="279"/>
        <item x="80"/>
        <item x="207"/>
        <item x="400"/>
        <item x="172"/>
        <item x="505"/>
        <item x="12"/>
        <item x="13"/>
        <item x="441"/>
        <item x="75"/>
        <item x="130"/>
        <item x="290"/>
        <item x="336"/>
        <item x="224"/>
        <item x="164"/>
        <item x="255"/>
        <item x="72"/>
        <item x="313"/>
        <item x="412"/>
        <item x="96"/>
        <item x="211"/>
        <item t="default"/>
      </items>
    </pivotField>
    <pivotField numFmtId="14" showAll="0"/>
    <pivotField axis="axisRow" multipleItemSelectionAllowed="1" showAll="0">
      <items count="9">
        <item x="7"/>
        <item x="6"/>
        <item x="4"/>
        <item x="0"/>
        <item x="1"/>
        <item x="3"/>
        <item x="2"/>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9">
    <i>
      <x/>
    </i>
    <i>
      <x v="1"/>
    </i>
    <i>
      <x v="2"/>
    </i>
    <i>
      <x v="3"/>
    </i>
    <i>
      <x v="4"/>
    </i>
    <i>
      <x v="5"/>
    </i>
    <i>
      <x v="6"/>
    </i>
    <i>
      <x v="7"/>
    </i>
    <i t="grand">
      <x/>
    </i>
  </rowItems>
  <colFields count="1">
    <field x="4"/>
  </colFields>
  <colItems count="3">
    <i>
      <x/>
    </i>
    <i>
      <x v="1"/>
    </i>
    <i t="grand">
      <x/>
    </i>
  </colItems>
  <dataFields count="1">
    <dataField name="Average of amount" fld="5" subtotal="average" baseField="0" baseItem="0"/>
  </dataFields>
  <chartFormats count="2">
    <chartFormat chart="0" format="21" series="1">
      <pivotArea type="data" outline="0" fieldPosition="0">
        <references count="1">
          <reference field="4294967294" count="1" selected="0">
            <x v="0"/>
          </reference>
        </references>
      </pivotArea>
    </chartFormat>
    <chartFormat chart="0" format="22"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D098BF7-E6C4-44A1-B099-92BE297EEB3C}" sourceName="age">
  <pivotTables>
    <pivotTable tabId="6" name="PivotTable4"/>
    <pivotTable tabId="7" name="PivotTable5"/>
    <pivotTable tabId="5" name="PivotTable3"/>
  </pivotTables>
  <data>
    <tabular pivotCacheId="1476302441">
      <items count="8">
        <i x="7" s="1"/>
        <i x="6" s="1"/>
        <i x="4" s="1"/>
        <i x="0" s="1"/>
        <i x="1" s="1"/>
        <i x="3"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ention_status" xr10:uid="{3AB45D0B-EC1B-4A61-8BF3-2163616E8933}" sourceName="Retention_status">
  <pivotTables>
    <pivotTable tabId="7" name="PivotTable5"/>
    <pivotTable tabId="6" name="PivotTable4"/>
    <pivotTable tabId="5" name="PivotTable3"/>
  </pivotTables>
  <data>
    <tabular pivotCacheId="147630244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BFC50EF-3211-46EA-AD02-0D6EF3530EEE}" sourceName="status">
  <pivotTables>
    <pivotTable tabId="7" name="PivotTable5"/>
    <pivotTable tabId="6" name="PivotTable4"/>
    <pivotTable tabId="5" name="PivotTable3"/>
  </pivotTables>
  <data>
    <tabular pivotCacheId="147630244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ention_status 1" xr10:uid="{619B03E8-3CBA-4645-A38F-9328074FF0CC}" cache="Slicer_Retention_status" caption="Retention_status" columnCount="2" rowHeight="234950"/>
  <slicer name="status 1" xr10:uid="{DA12FD84-03DC-4BFD-9258-E29051EFDD64}" cache="Slicer_status" caption="Transaction status"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A443CCF7-5FDE-4C8B-A5D1-45391C290D94}" cache="Slicer_age" caption="ag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ention_status" xr10:uid="{8E5BE15B-2786-4E60-B25B-17EE77E3B307}" cache="Slicer_Retention_status" caption="Retention_status" rowHeight="234950"/>
  <slicer name="status" xr10:uid="{95927374-AC44-423D-A1CF-43E7A680C44E}" cache="Slicer_status" caption="statu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0A83F3-95EF-489B-8FDD-8DA3FC30A9B4}" name="Table1" displayName="Table1" ref="A1:J542" totalsRowShown="0">
  <autoFilter ref="A1:J542" xr:uid="{EC0A83F3-95EF-489B-8FDD-8DA3FC30A9B4}"/>
  <tableColumns count="10">
    <tableColumn id="1" xr3:uid="{C0203947-36AA-42AD-9C86-5F2C52A2D6FD}" name="user_id"/>
    <tableColumn id="2" xr3:uid="{23E1A337-F874-433C-A27C-87A199C23047}" name="txn_id"/>
    <tableColumn id="3" xr3:uid="{97434DF3-9A9C-4D4E-ACF0-3FC8E620D475}" name="type_of_transaction"/>
    <tableColumn id="4" xr3:uid="{ED08A32E-7783-4C3C-8785-F5CCC1C8CBE7}" name="date_of_transaction" dataDxfId="18"/>
    <tableColumn id="5" xr3:uid="{1434B489-019F-4C0C-AED7-D33CBC2D072B}" name="status"/>
    <tableColumn id="6" xr3:uid="{0A0A33AA-9D0E-4F3D-97EF-33F8C60DCD67}" name="amount"/>
    <tableColumn id="8" xr3:uid="{21EA7989-C044-45B3-87B4-DF8FD9232709}" name="activation_date" dataDxfId="17"/>
    <tableColumn id="9" xr3:uid="{00E4B345-46E6-4D0C-85B1-CDEA73912707}" name="age"/>
    <tableColumn id="10" xr3:uid="{AC23C4E3-3A30-4EA9-9D99-489315790929}" name="name"/>
    <tableColumn id="11" xr3:uid="{54EB4600-D36A-4C30-BDF3-F57705C214B4}" name="Retention_status" dataDxfId="16">
      <calculatedColumnFormula>IF(COUNTIF(Table2[[#All],[Column1]], Table1[[#This Row],[user_id]]) &gt; 0, "Retained", "Not_Retained")</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A363E03-FEA2-4131-991A-5E46C7A254F3}" name="Table13" displayName="Table13" ref="A1:B3" totalsRowShown="0">
  <autoFilter ref="A1:B3" xr:uid="{E28635C3-E947-4FE2-886E-7A1C31296714}"/>
  <tableColumns count="2">
    <tableColumn id="1" xr3:uid="{5F4CD5C9-6AF6-45BC-BFF3-094658DF28AC}" name="retention_status"/>
    <tableColumn id="2" xr3:uid="{9CF2330A-C67D-4664-A029-AB9D17056D5F}" name="avg_ag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4FED49-1534-4109-B8F0-E579C8292A18}" name="Table14" displayName="Table14" ref="A1:J542" totalsRowShown="0">
  <autoFilter ref="A1:J542" xr:uid="{C14FED49-1534-4109-B8F0-E579C8292A18}"/>
  <tableColumns count="10">
    <tableColumn id="1" xr3:uid="{E34AE75C-D482-4095-8489-FB016F0D068E}" name="user_id"/>
    <tableColumn id="2" xr3:uid="{B22D7B84-BA9B-4D3C-82DD-A5A687F82421}" name="txn_id"/>
    <tableColumn id="3" xr3:uid="{A90427E3-4DFD-49C0-BFB1-F58436574D7D}" name="type_of_transaction"/>
    <tableColumn id="4" xr3:uid="{D01B7CC4-828F-4A21-96A1-887FD9EEA4E7}" name="date_of_transaction" dataDxfId="2"/>
    <tableColumn id="5" xr3:uid="{51AEDBF1-2D31-4C6D-923E-06457207B231}" name="status"/>
    <tableColumn id="6" xr3:uid="{5BA57962-A1E9-462A-840F-FBEDEB16F123}" name="amount"/>
    <tableColumn id="8" xr3:uid="{745EBCB0-60E4-43BE-9F24-838FAA47CD40}" name="activation_date" dataDxfId="1"/>
    <tableColumn id="9" xr3:uid="{DBF3CE0B-D188-4B72-BAF2-90DF2DF2D0FD}" name="age"/>
    <tableColumn id="10" xr3:uid="{02927A84-3E2A-4AD2-B747-1B68A83268E6}" name="name"/>
    <tableColumn id="11" xr3:uid="{C78B08A6-844C-45E4-B1F6-E5B87D110DAC}" name="Retention_status" dataDxfId="0">
      <calculatedColumnFormula>IF(COUNTIF(Table2[[#All],[Column1]], Table14[[#This Row],[user_id]]) &gt; 0, "Retained", "Not_Retained")</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A78DBB7-09DF-400C-A1AC-0262B1D1C01F}" name="Table11" displayName="Table11" ref="A1:C5" totalsRowShown="0">
  <autoFilter ref="A1:C5" xr:uid="{2610659C-D730-46B1-8DCD-20E409C0872F}"/>
  <tableColumns count="3">
    <tableColumn id="1" xr3:uid="{83EE6897-7283-4FD5-B3AA-AEDE1FAC2F61}" name="type_of_transaction"/>
    <tableColumn id="2" xr3:uid="{78FF9C41-9311-4243-9D6F-ED30AA540986}" name="total_transactions"/>
    <tableColumn id="3" xr3:uid="{9999CF7F-8304-4B88-8635-4B83F658249B}" name="percentage_of_tot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41CEA0-AC34-4361-B272-E0D9FE6F62F9}" name="Table2" displayName="Table2" ref="R1:R28" totalsRowShown="0" headerRowDxfId="15" dataDxfId="13" headerRowBorderDxfId="14" tableBorderDxfId="12" totalsRowBorderDxfId="11">
  <autoFilter ref="R1:R28" xr:uid="{4741CEA0-AC34-4361-B272-E0D9FE6F62F9}"/>
  <tableColumns count="1">
    <tableColumn id="1" xr3:uid="{B6422726-F7CA-4A54-A059-188F05EA955D}" name="Column1"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B147875-0DBD-4A15-93EE-90D9AB675B60}" name="Table16" displayName="Table16" ref="A1:C101" totalsRowShown="0">
  <autoFilter ref="A1:C101" xr:uid="{AB147875-0DBD-4A15-93EE-90D9AB675B60}"/>
  <tableColumns count="3">
    <tableColumn id="1" xr3:uid="{C2635AF3-5F9F-489D-8D77-C8CEB3342FD5}" name="age"/>
    <tableColumn id="2" xr3:uid="{A8B43B77-2253-4AC2-B1B0-B30393C52AE9}" name="Retention_status"/>
    <tableColumn id="3" xr3:uid="{245ABD08-AF85-4236-9B9C-3F03B73C7562}" name="user_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4DB041-BC0B-439E-A24A-4EB72F04D120}" name="Table15" displayName="Table15" ref="A1:D101" totalsRowShown="0">
  <autoFilter ref="A1:D101" xr:uid="{79D625DB-BE76-478F-B532-5155F0E71870}"/>
  <tableColumns count="4">
    <tableColumn id="1" xr3:uid="{6098547A-815E-4127-A96A-3835147AAD5A}" name="user_id"/>
    <tableColumn id="2" xr3:uid="{AA37BB2A-3640-4161-8D51-ABF01ECDB705}" name="activation_date" dataDxfId="9"/>
    <tableColumn id="3" xr3:uid="{4CC44E42-067D-40FB-BDB2-5A2A5E111498}" name="age"/>
    <tableColumn id="4" xr3:uid="{E5DF0348-F316-4BC5-9C22-E0DB1DC137FE}" name="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34E8879-0F05-4866-9124-020183AED4A1}" name="Table26" displayName="Table26" ref="A1:H542" totalsRowShown="0">
  <autoFilter ref="A1:H542" xr:uid="{85641C49-25B7-4E7E-B153-75B999F65BF5}"/>
  <tableColumns count="8">
    <tableColumn id="1" xr3:uid="{8C194DBA-B707-4A58-9AAC-76FD52C50A04}" name="user_id"/>
    <tableColumn id="2" xr3:uid="{597EC88F-FC3B-4919-8EBA-DD98A95FC68A}" name="txn_id"/>
    <tableColumn id="3" xr3:uid="{2886AE4F-ACE2-4D21-A619-24BF77531C04}" name="type_of_transaction"/>
    <tableColumn id="4" xr3:uid="{427801A5-EDA0-4D1C-AC7F-45D849C09BD9}" name="date_of_transaction" dataDxfId="8"/>
    <tableColumn id="5" xr3:uid="{4569E863-27B0-490A-9F29-6D08EC2C7CE5}" name="status"/>
    <tableColumn id="6" xr3:uid="{9C89ABE4-2190-49B0-905A-393FD105EA94}" name="amount"/>
    <tableColumn id="7" xr3:uid="{1753961F-6397-4668-949B-F38E7D38C808}" name="transaction_month" dataDxfId="7">
      <calculatedColumnFormula>TEXT(D2, "YYYY-MM")</calculatedColumnFormula>
    </tableColumn>
    <tableColumn id="8" xr3:uid="{6A9A6B48-8679-4857-9B7D-32814FE53ED6}" name="Retained_status" dataDxfId="6">
      <calculatedColumnFormula>IF(COUNTIF(Table9[Column1], Table26[[#This Row],[user_id]]) &gt; 0, "Retained", "Not_Retained")</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21087E4-CE2B-439B-808B-4038BEFBA1FF}" name="Table9" displayName="Table9" ref="L14:L51" totalsRowShown="0">
  <autoFilter ref="L14:L51" xr:uid="{BC947359-5229-446E-A3F4-C8C59C5A3490}"/>
  <tableColumns count="1">
    <tableColumn id="1" xr3:uid="{B2983FA7-287A-4E55-848E-3A73FD6D43F0}" name="Column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56400D-736E-46E5-89CB-A27E3FD224B5}" name="Table215" displayName="Table215" ref="A1:H542" totalsRowShown="0">
  <autoFilter ref="A1:H542" xr:uid="{23E5ED3A-4BAD-47F5-8E4A-5BF97D1C4302}"/>
  <tableColumns count="8">
    <tableColumn id="1" xr3:uid="{D2E563BF-F6C9-47BA-874C-4D6A5F7FF9F7}" name="user_id"/>
    <tableColumn id="2" xr3:uid="{8637FB44-F4B1-4FD5-9B31-0E03DB39A360}" name="txn_id"/>
    <tableColumn id="3" xr3:uid="{B4C88F3C-2E52-41DE-A976-E4E5EDF76C10}" name="type_of_transaction"/>
    <tableColumn id="4" xr3:uid="{0DA3BC78-6EED-42C6-A347-9F8556FBD129}" name="date_of_transaction" dataDxfId="5"/>
    <tableColumn id="5" xr3:uid="{DDA78DDE-2C9B-4DCE-BD2E-8334AA5A1F65}" name="status"/>
    <tableColumn id="6" xr3:uid="{10286A8B-6AF6-4A70-B7FC-2E07790838F3}" name="amount"/>
    <tableColumn id="7" xr3:uid="{5C24CCAE-8A2C-410C-BA89-53BA1F836D9A}" name="transaction_month" dataDxfId="4">
      <calculatedColumnFormula>TEXT(D2, "YYYY-MM")</calculatedColumnFormula>
    </tableColumn>
    <tableColumn id="8" xr3:uid="{F0ACA8F4-5D89-4F1E-B3EA-693C3F0C270E}" name="Retained_status" dataDxfId="3">
      <calculatedColumnFormula>IF(COUNTIF(Table9[Column1], Table215[[#This Row],[user_id]]) &gt; 0, "Retained", "Not_Retained")</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8376643-C369-4860-A35D-C5D3F650B10F}" name="Table10" displayName="Table10" ref="A1:C28" totalsRowShown="0">
  <autoFilter ref="A1:C28" xr:uid="{018897E7-C6D5-42CD-8475-ABBA775F6172}"/>
  <tableColumns count="3">
    <tableColumn id="1" xr3:uid="{C291A041-2D70-45CC-AA31-A91DE6E83EE4}" name="user_id"/>
    <tableColumn id="2" xr3:uid="{C4868B75-B87B-4DF9-82ED-7FBAC5261D2D}" name="total_transactions"/>
    <tableColumn id="3" xr3:uid="{99D79515-452D-4235-B905-8F0D273F7F5C}" name="average_transaction_per_user"/>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B0FD08B-B5DB-4530-871A-96CDDBAE5C6C}" name="Table12" displayName="Table12" ref="A1:C28" totalsRowShown="0">
  <autoFilter ref="A1:C28" xr:uid="{E90E23D1-5F78-452A-863D-B7BC7C5C73EF}"/>
  <tableColumns count="3">
    <tableColumn id="1" xr3:uid="{AA48E75F-C7D5-441E-ADF3-85CE7FE02836}" name="user_id"/>
    <tableColumn id="2" xr3:uid="{00368F76-BF2F-4B4C-93E5-173313C0423E}" name="avg_amount"/>
    <tableColumn id="3" xr3:uid="{9B403C1B-528D-4CCE-AC33-889C6B69899B}" name="total_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68C4-ECA5-4158-AB75-DA0F5B7AD4D7}">
  <dimension ref="A1"/>
  <sheetViews>
    <sheetView showGridLines="0" showRowColHeaders="0" tabSelected="1" zoomScaleNormal="100" workbookViewId="0">
      <selection activeCell="S9" sqref="S9"/>
    </sheetView>
  </sheetViews>
  <sheetFormatPr defaultRowHeight="14.4" x14ac:dyDescent="0.3"/>
  <sheetData/>
  <pageMargins left="0.7" right="0.7" top="0.75" bottom="0.75" header="0.3" footer="0.3"/>
  <pageSetup scale="105"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6014B-4C61-4A62-BFEB-3ADA09892556}">
  <dimension ref="A1:C28"/>
  <sheetViews>
    <sheetView workbookViewId="0">
      <selection activeCell="I18" sqref="I18"/>
    </sheetView>
  </sheetViews>
  <sheetFormatPr defaultRowHeight="14.4" x14ac:dyDescent="0.3"/>
  <cols>
    <col min="1" max="1" width="9" customWidth="1"/>
    <col min="2" max="2" width="18" customWidth="1"/>
    <col min="3" max="3" width="28.33203125" customWidth="1"/>
  </cols>
  <sheetData>
    <row r="1" spans="1:3" x14ac:dyDescent="0.3">
      <c r="A1" t="s">
        <v>0</v>
      </c>
      <c r="B1" t="s">
        <v>55</v>
      </c>
      <c r="C1" t="s">
        <v>54</v>
      </c>
    </row>
    <row r="2" spans="1:3" x14ac:dyDescent="0.3">
      <c r="A2">
        <v>5</v>
      </c>
      <c r="B2">
        <v>10</v>
      </c>
      <c r="C2">
        <v>9.0370000000000008</v>
      </c>
    </row>
    <row r="3" spans="1:3" x14ac:dyDescent="0.3">
      <c r="A3">
        <v>12</v>
      </c>
      <c r="B3">
        <v>8</v>
      </c>
      <c r="C3">
        <v>9.0370000000000008</v>
      </c>
    </row>
    <row r="4" spans="1:3" x14ac:dyDescent="0.3">
      <c r="A4">
        <v>13</v>
      </c>
      <c r="B4">
        <v>9</v>
      </c>
      <c r="C4">
        <v>9.0370000000000008</v>
      </c>
    </row>
    <row r="5" spans="1:3" x14ac:dyDescent="0.3">
      <c r="A5">
        <v>14</v>
      </c>
      <c r="B5">
        <v>6</v>
      </c>
      <c r="C5">
        <v>9.0370000000000008</v>
      </c>
    </row>
    <row r="6" spans="1:3" x14ac:dyDescent="0.3">
      <c r="A6">
        <v>16</v>
      </c>
      <c r="B6">
        <v>9</v>
      </c>
      <c r="C6">
        <v>9.0370000000000008</v>
      </c>
    </row>
    <row r="7" spans="1:3" x14ac:dyDescent="0.3">
      <c r="A7">
        <v>17</v>
      </c>
      <c r="B7">
        <v>14</v>
      </c>
      <c r="C7">
        <v>9.0370000000000008</v>
      </c>
    </row>
    <row r="8" spans="1:3" x14ac:dyDescent="0.3">
      <c r="A8">
        <v>23</v>
      </c>
      <c r="B8">
        <v>10</v>
      </c>
      <c r="C8">
        <v>9.0370000000000008</v>
      </c>
    </row>
    <row r="9" spans="1:3" x14ac:dyDescent="0.3">
      <c r="A9">
        <v>31</v>
      </c>
      <c r="B9">
        <v>12</v>
      </c>
      <c r="C9">
        <v>9.0370000000000008</v>
      </c>
    </row>
    <row r="10" spans="1:3" x14ac:dyDescent="0.3">
      <c r="A10">
        <v>36</v>
      </c>
      <c r="B10">
        <v>4</v>
      </c>
      <c r="C10">
        <v>9.0370000000000008</v>
      </c>
    </row>
    <row r="11" spans="1:3" x14ac:dyDescent="0.3">
      <c r="A11">
        <v>40</v>
      </c>
      <c r="B11">
        <v>9</v>
      </c>
      <c r="C11">
        <v>9.0370000000000008</v>
      </c>
    </row>
    <row r="12" spans="1:3" x14ac:dyDescent="0.3">
      <c r="A12">
        <v>43</v>
      </c>
      <c r="B12">
        <v>10</v>
      </c>
      <c r="C12">
        <v>9.0370000000000008</v>
      </c>
    </row>
    <row r="13" spans="1:3" x14ac:dyDescent="0.3">
      <c r="A13">
        <v>46</v>
      </c>
      <c r="B13">
        <v>11</v>
      </c>
      <c r="C13">
        <v>9.0370000000000008</v>
      </c>
    </row>
    <row r="14" spans="1:3" x14ac:dyDescent="0.3">
      <c r="A14">
        <v>49</v>
      </c>
      <c r="B14">
        <v>7</v>
      </c>
      <c r="C14">
        <v>9.0370000000000008</v>
      </c>
    </row>
    <row r="15" spans="1:3" x14ac:dyDescent="0.3">
      <c r="A15">
        <v>51</v>
      </c>
      <c r="B15">
        <v>8</v>
      </c>
      <c r="C15">
        <v>9.0370000000000008</v>
      </c>
    </row>
    <row r="16" spans="1:3" x14ac:dyDescent="0.3">
      <c r="A16">
        <v>52</v>
      </c>
      <c r="B16">
        <v>9</v>
      </c>
      <c r="C16">
        <v>9.0370000000000008</v>
      </c>
    </row>
    <row r="17" spans="1:3" x14ac:dyDescent="0.3">
      <c r="A17">
        <v>54</v>
      </c>
      <c r="B17">
        <v>5</v>
      </c>
      <c r="C17">
        <v>9.0370000000000008</v>
      </c>
    </row>
    <row r="18" spans="1:3" x14ac:dyDescent="0.3">
      <c r="A18">
        <v>60</v>
      </c>
      <c r="B18">
        <v>10</v>
      </c>
      <c r="C18">
        <v>9.0370000000000008</v>
      </c>
    </row>
    <row r="19" spans="1:3" x14ac:dyDescent="0.3">
      <c r="A19">
        <v>61</v>
      </c>
      <c r="B19">
        <v>10</v>
      </c>
      <c r="C19">
        <v>9.0370000000000008</v>
      </c>
    </row>
    <row r="20" spans="1:3" x14ac:dyDescent="0.3">
      <c r="A20">
        <v>63</v>
      </c>
      <c r="B20">
        <v>10</v>
      </c>
      <c r="C20">
        <v>9.0370000000000008</v>
      </c>
    </row>
    <row r="21" spans="1:3" x14ac:dyDescent="0.3">
      <c r="A21">
        <v>72</v>
      </c>
      <c r="B21">
        <v>8</v>
      </c>
      <c r="C21">
        <v>9.0370000000000008</v>
      </c>
    </row>
    <row r="22" spans="1:3" x14ac:dyDescent="0.3">
      <c r="A22">
        <v>77</v>
      </c>
      <c r="B22">
        <v>10</v>
      </c>
      <c r="C22">
        <v>9.0370000000000008</v>
      </c>
    </row>
    <row r="23" spans="1:3" x14ac:dyDescent="0.3">
      <c r="A23">
        <v>80</v>
      </c>
      <c r="B23">
        <v>9</v>
      </c>
      <c r="C23">
        <v>9.0370000000000008</v>
      </c>
    </row>
    <row r="24" spans="1:3" x14ac:dyDescent="0.3">
      <c r="A24">
        <v>88</v>
      </c>
      <c r="B24">
        <v>7</v>
      </c>
      <c r="C24">
        <v>9.0370000000000008</v>
      </c>
    </row>
    <row r="25" spans="1:3" x14ac:dyDescent="0.3">
      <c r="A25">
        <v>90</v>
      </c>
      <c r="B25">
        <v>6</v>
      </c>
      <c r="C25">
        <v>9.0370000000000008</v>
      </c>
    </row>
    <row r="26" spans="1:3" x14ac:dyDescent="0.3">
      <c r="A26">
        <v>91</v>
      </c>
      <c r="B26">
        <v>9</v>
      </c>
      <c r="C26">
        <v>9.0370000000000008</v>
      </c>
    </row>
    <row r="27" spans="1:3" x14ac:dyDescent="0.3">
      <c r="A27">
        <v>95</v>
      </c>
      <c r="B27">
        <v>11</v>
      </c>
      <c r="C27">
        <v>9.0370000000000008</v>
      </c>
    </row>
    <row r="28" spans="1:3" x14ac:dyDescent="0.3">
      <c r="A28">
        <v>96</v>
      </c>
      <c r="B28">
        <v>13</v>
      </c>
      <c r="C28">
        <v>9.0370000000000008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3BC3F-3FD3-4AC1-A998-C49EE9CF9BF2}">
  <dimension ref="A1:C28"/>
  <sheetViews>
    <sheetView workbookViewId="0">
      <selection activeCell="H12" sqref="H12"/>
    </sheetView>
  </sheetViews>
  <sheetFormatPr defaultRowHeight="14.4" x14ac:dyDescent="0.3"/>
  <cols>
    <col min="1" max="1" width="9" customWidth="1"/>
    <col min="2" max="2" width="13.5546875" customWidth="1"/>
    <col min="3" max="3" width="14.44140625" customWidth="1"/>
  </cols>
  <sheetData>
    <row r="1" spans="1:3" x14ac:dyDescent="0.3">
      <c r="A1" t="s">
        <v>0</v>
      </c>
      <c r="B1" t="s">
        <v>57</v>
      </c>
      <c r="C1" t="s">
        <v>56</v>
      </c>
    </row>
    <row r="2" spans="1:3" x14ac:dyDescent="0.3">
      <c r="A2">
        <v>17</v>
      </c>
      <c r="B2">
        <v>2826.9250000000002</v>
      </c>
      <c r="C2">
        <v>39576.949999999997</v>
      </c>
    </row>
    <row r="3" spans="1:3" x14ac:dyDescent="0.3">
      <c r="A3">
        <v>96</v>
      </c>
      <c r="B3">
        <v>2836.86</v>
      </c>
      <c r="C3">
        <v>36879.18</v>
      </c>
    </row>
    <row r="4" spans="1:3" x14ac:dyDescent="0.3">
      <c r="A4">
        <v>31</v>
      </c>
      <c r="B4">
        <v>2795.4933329999999</v>
      </c>
      <c r="C4">
        <v>33545.919999999998</v>
      </c>
    </row>
    <row r="5" spans="1:3" x14ac:dyDescent="0.3">
      <c r="A5">
        <v>95</v>
      </c>
      <c r="B5">
        <v>2995.7618179999999</v>
      </c>
      <c r="C5">
        <v>32953.379999999997</v>
      </c>
    </row>
    <row r="6" spans="1:3" x14ac:dyDescent="0.3">
      <c r="A6">
        <v>77</v>
      </c>
      <c r="B6">
        <v>2978.5549999999998</v>
      </c>
      <c r="C6">
        <v>29785.55</v>
      </c>
    </row>
    <row r="7" spans="1:3" x14ac:dyDescent="0.3">
      <c r="A7">
        <v>63</v>
      </c>
      <c r="B7">
        <v>2972.7829999999999</v>
      </c>
      <c r="C7">
        <v>29727.83</v>
      </c>
    </row>
    <row r="8" spans="1:3" x14ac:dyDescent="0.3">
      <c r="A8">
        <v>43</v>
      </c>
      <c r="B8">
        <v>2928.192</v>
      </c>
      <c r="C8">
        <v>29281.919999999998</v>
      </c>
    </row>
    <row r="9" spans="1:3" x14ac:dyDescent="0.3">
      <c r="A9">
        <v>23</v>
      </c>
      <c r="B9">
        <v>2749.5439999999999</v>
      </c>
      <c r="C9">
        <v>27495.439999999999</v>
      </c>
    </row>
    <row r="10" spans="1:3" x14ac:dyDescent="0.3">
      <c r="A10">
        <v>5</v>
      </c>
      <c r="B10">
        <v>2621.5529999999999</v>
      </c>
      <c r="C10">
        <v>26215.53</v>
      </c>
    </row>
    <row r="11" spans="1:3" x14ac:dyDescent="0.3">
      <c r="A11">
        <v>72</v>
      </c>
      <c r="B11">
        <v>3213.6950000000002</v>
      </c>
      <c r="C11">
        <v>25709.56</v>
      </c>
    </row>
    <row r="12" spans="1:3" x14ac:dyDescent="0.3">
      <c r="A12">
        <v>51</v>
      </c>
      <c r="B12">
        <v>3160.0324999999998</v>
      </c>
      <c r="C12">
        <v>25280.26</v>
      </c>
    </row>
    <row r="13" spans="1:3" x14ac:dyDescent="0.3">
      <c r="A13">
        <v>49</v>
      </c>
      <c r="B13">
        <v>3459.16</v>
      </c>
      <c r="C13">
        <v>24214.12</v>
      </c>
    </row>
    <row r="14" spans="1:3" x14ac:dyDescent="0.3">
      <c r="A14">
        <v>60</v>
      </c>
      <c r="B14">
        <v>2384.165</v>
      </c>
      <c r="C14">
        <v>23841.65</v>
      </c>
    </row>
    <row r="15" spans="1:3" x14ac:dyDescent="0.3">
      <c r="A15">
        <v>13</v>
      </c>
      <c r="B15">
        <v>2450.102222</v>
      </c>
      <c r="C15">
        <v>22050.92</v>
      </c>
    </row>
    <row r="16" spans="1:3" x14ac:dyDescent="0.3">
      <c r="A16">
        <v>61</v>
      </c>
      <c r="B16">
        <v>2201.94</v>
      </c>
      <c r="C16">
        <v>22019.4</v>
      </c>
    </row>
    <row r="17" spans="1:3" x14ac:dyDescent="0.3">
      <c r="A17">
        <v>91</v>
      </c>
      <c r="B17">
        <v>2417.292222</v>
      </c>
      <c r="C17">
        <v>21755.63</v>
      </c>
    </row>
    <row r="18" spans="1:3" x14ac:dyDescent="0.3">
      <c r="A18">
        <v>52</v>
      </c>
      <c r="B18">
        <v>2407.8177780000001</v>
      </c>
      <c r="C18">
        <v>21670.36</v>
      </c>
    </row>
    <row r="19" spans="1:3" x14ac:dyDescent="0.3">
      <c r="A19">
        <v>16</v>
      </c>
      <c r="B19">
        <v>2404.4677780000002</v>
      </c>
      <c r="C19">
        <v>21640.21</v>
      </c>
    </row>
    <row r="20" spans="1:3" x14ac:dyDescent="0.3">
      <c r="A20">
        <v>80</v>
      </c>
      <c r="B20">
        <v>2374.894444</v>
      </c>
      <c r="C20">
        <v>21374.05</v>
      </c>
    </row>
    <row r="21" spans="1:3" x14ac:dyDescent="0.3">
      <c r="A21">
        <v>12</v>
      </c>
      <c r="B21">
        <v>2595.8375000000001</v>
      </c>
      <c r="C21">
        <v>20766.7</v>
      </c>
    </row>
    <row r="22" spans="1:3" x14ac:dyDescent="0.3">
      <c r="A22">
        <v>46</v>
      </c>
      <c r="B22">
        <v>1826.06</v>
      </c>
      <c r="C22">
        <v>20086.66</v>
      </c>
    </row>
    <row r="23" spans="1:3" x14ac:dyDescent="0.3">
      <c r="A23">
        <v>40</v>
      </c>
      <c r="B23">
        <v>1993.1088890000001</v>
      </c>
      <c r="C23">
        <v>17937.98</v>
      </c>
    </row>
    <row r="24" spans="1:3" x14ac:dyDescent="0.3">
      <c r="A24">
        <v>54</v>
      </c>
      <c r="B24">
        <v>2780.8960000000002</v>
      </c>
      <c r="C24">
        <v>13904.48</v>
      </c>
    </row>
    <row r="25" spans="1:3" x14ac:dyDescent="0.3">
      <c r="A25">
        <v>88</v>
      </c>
      <c r="B25">
        <v>1971.4</v>
      </c>
      <c r="C25">
        <v>13799.8</v>
      </c>
    </row>
    <row r="26" spans="1:3" x14ac:dyDescent="0.3">
      <c r="A26">
        <v>14</v>
      </c>
      <c r="B26">
        <v>2048.5566669999998</v>
      </c>
      <c r="C26">
        <v>12291.34</v>
      </c>
    </row>
    <row r="27" spans="1:3" x14ac:dyDescent="0.3">
      <c r="A27">
        <v>90</v>
      </c>
      <c r="B27">
        <v>1685.1683330000001</v>
      </c>
      <c r="C27">
        <v>10111.01</v>
      </c>
    </row>
    <row r="28" spans="1:3" x14ac:dyDescent="0.3">
      <c r="A28">
        <v>36</v>
      </c>
      <c r="B28">
        <v>2484.5025000000001</v>
      </c>
      <c r="C28">
        <v>9938.01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C1667-B058-4ED9-8BD3-1FDA47AEB73D}">
  <dimension ref="A1:B3"/>
  <sheetViews>
    <sheetView zoomScale="115" zoomScaleNormal="115" workbookViewId="0">
      <selection activeCell="H14" sqref="H14"/>
    </sheetView>
  </sheetViews>
  <sheetFormatPr defaultRowHeight="14.4" x14ac:dyDescent="0.3"/>
  <cols>
    <col min="1" max="1" width="16.6640625" customWidth="1"/>
    <col min="2" max="2" width="9.88671875" customWidth="1"/>
  </cols>
  <sheetData>
    <row r="1" spans="1:2" x14ac:dyDescent="0.3">
      <c r="A1" t="s">
        <v>60</v>
      </c>
      <c r="B1" t="s">
        <v>59</v>
      </c>
    </row>
    <row r="2" spans="1:2" x14ac:dyDescent="0.3">
      <c r="A2" t="s">
        <v>58</v>
      </c>
      <c r="B2">
        <v>21.0411</v>
      </c>
    </row>
    <row r="3" spans="1:2" x14ac:dyDescent="0.3">
      <c r="A3" t="s">
        <v>48</v>
      </c>
      <c r="B3">
        <v>21.963000000000001</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FC846-8F81-4082-BF48-929625CFE6F5}">
  <dimension ref="A1:J542"/>
  <sheetViews>
    <sheetView workbookViewId="0">
      <selection activeCell="Q6" sqref="Q6"/>
    </sheetView>
  </sheetViews>
  <sheetFormatPr defaultRowHeight="14.4" x14ac:dyDescent="0.3"/>
  <cols>
    <col min="1" max="1" width="9.33203125" bestFit="1" customWidth="1"/>
    <col min="2" max="2" width="8.44140625" bestFit="1" customWidth="1"/>
    <col min="3" max="3" width="23.109375" bestFit="1" customWidth="1"/>
    <col min="4" max="4" width="20.44140625" bestFit="1" customWidth="1"/>
    <col min="5" max="6" width="9.88671875" bestFit="1" customWidth="1"/>
    <col min="7" max="7" width="16.44140625" bestFit="1" customWidth="1"/>
    <col min="8" max="8" width="6.21875" bestFit="1" customWidth="1"/>
    <col min="9" max="9" width="8" bestFit="1" customWidth="1"/>
    <col min="10" max="10" width="17.5546875" bestFit="1" customWidth="1"/>
  </cols>
  <sheetData>
    <row r="1" spans="1:10" x14ac:dyDescent="0.3">
      <c r="A1" t="s">
        <v>0</v>
      </c>
      <c r="B1" t="s">
        <v>1</v>
      </c>
      <c r="C1" t="s">
        <v>2</v>
      </c>
      <c r="D1" t="s">
        <v>3</v>
      </c>
      <c r="E1" t="s">
        <v>4</v>
      </c>
      <c r="F1" t="s">
        <v>5</v>
      </c>
      <c r="G1" t="s">
        <v>6</v>
      </c>
      <c r="H1" t="s">
        <v>7</v>
      </c>
      <c r="I1" t="s">
        <v>8</v>
      </c>
      <c r="J1" t="s">
        <v>46</v>
      </c>
    </row>
    <row r="2" spans="1:10" x14ac:dyDescent="0.3">
      <c r="A2">
        <v>1</v>
      </c>
      <c r="B2">
        <v>51441</v>
      </c>
      <c r="C2" t="s">
        <v>9</v>
      </c>
      <c r="D2" s="1">
        <v>45184</v>
      </c>
      <c r="E2" t="s">
        <v>10</v>
      </c>
      <c r="F2">
        <v>2345.6</v>
      </c>
      <c r="G2" s="1">
        <v>45171</v>
      </c>
      <c r="H2">
        <v>21</v>
      </c>
      <c r="I2" t="s">
        <v>11</v>
      </c>
      <c r="J2" t="str">
        <f>IF(COUNTIF(Table2[[#All],[Column1]], Table14[[#This Row],[user_id]]) &gt; 0, "Retained", "Not_Retained")</f>
        <v>Not_Retained</v>
      </c>
    </row>
    <row r="3" spans="1:10" x14ac:dyDescent="0.3">
      <c r="A3">
        <v>1</v>
      </c>
      <c r="B3">
        <v>23104</v>
      </c>
      <c r="C3" t="s">
        <v>9</v>
      </c>
      <c r="D3" s="1">
        <v>45188</v>
      </c>
      <c r="E3" t="s">
        <v>10</v>
      </c>
      <c r="F3">
        <v>2578.84</v>
      </c>
      <c r="G3" s="1">
        <v>45171</v>
      </c>
      <c r="H3">
        <v>21</v>
      </c>
      <c r="I3" t="s">
        <v>11</v>
      </c>
      <c r="J3" t="str">
        <f>IF(COUNTIF(Table2[[#All],[Column1]], Table14[[#This Row],[user_id]]) &gt; 0, "Retained", "Not_Retained")</f>
        <v>Not_Retained</v>
      </c>
    </row>
    <row r="4" spans="1:10" x14ac:dyDescent="0.3">
      <c r="A4">
        <v>1</v>
      </c>
      <c r="B4">
        <v>55745</v>
      </c>
      <c r="C4" t="s">
        <v>9</v>
      </c>
      <c r="D4" s="1">
        <v>45174</v>
      </c>
      <c r="E4" t="s">
        <v>10</v>
      </c>
      <c r="F4">
        <v>1910.68</v>
      </c>
      <c r="G4" s="1">
        <v>45171</v>
      </c>
      <c r="H4">
        <v>21</v>
      </c>
      <c r="I4" t="s">
        <v>11</v>
      </c>
      <c r="J4" t="str">
        <f>IF(COUNTIF(Table2[[#All],[Column1]], Table14[[#This Row],[user_id]]) &gt; 0, "Retained", "Not_Retained")</f>
        <v>Not_Retained</v>
      </c>
    </row>
    <row r="5" spans="1:10" x14ac:dyDescent="0.3">
      <c r="A5">
        <v>2</v>
      </c>
      <c r="B5">
        <v>95717</v>
      </c>
      <c r="C5" t="s">
        <v>9</v>
      </c>
      <c r="D5" s="1">
        <v>45250</v>
      </c>
      <c r="E5" t="s">
        <v>12</v>
      </c>
      <c r="F5">
        <v>4665.6000000000004</v>
      </c>
      <c r="G5" s="1">
        <v>45170</v>
      </c>
      <c r="H5">
        <v>22</v>
      </c>
      <c r="I5" t="s">
        <v>13</v>
      </c>
      <c r="J5" t="str">
        <f>IF(COUNTIF(Table2[[#All],[Column1]], Table14[[#This Row],[user_id]]) &gt; 0, "Retained", "Not_Retained")</f>
        <v>Not_Retained</v>
      </c>
    </row>
    <row r="6" spans="1:10" x14ac:dyDescent="0.3">
      <c r="A6">
        <v>2</v>
      </c>
      <c r="B6">
        <v>27601</v>
      </c>
      <c r="C6" t="s">
        <v>14</v>
      </c>
      <c r="D6" s="1">
        <v>45234</v>
      </c>
      <c r="E6" t="s">
        <v>10</v>
      </c>
      <c r="F6">
        <v>4459.59</v>
      </c>
      <c r="G6" s="1">
        <v>45170</v>
      </c>
      <c r="H6">
        <v>22</v>
      </c>
      <c r="I6" t="s">
        <v>13</v>
      </c>
      <c r="J6" t="str">
        <f>IF(COUNTIF(Table2[[#All],[Column1]], Table14[[#This Row],[user_id]]) &gt; 0, "Retained", "Not_Retained")</f>
        <v>Not_Retained</v>
      </c>
    </row>
    <row r="7" spans="1:10" x14ac:dyDescent="0.3">
      <c r="A7">
        <v>2</v>
      </c>
      <c r="B7">
        <v>82512</v>
      </c>
      <c r="C7" t="s">
        <v>15</v>
      </c>
      <c r="D7" s="1">
        <v>45254</v>
      </c>
      <c r="E7" t="s">
        <v>12</v>
      </c>
      <c r="F7">
        <v>1480.61</v>
      </c>
      <c r="G7" s="1">
        <v>45170</v>
      </c>
      <c r="H7">
        <v>22</v>
      </c>
      <c r="I7" t="s">
        <v>13</v>
      </c>
      <c r="J7" t="str">
        <f>IF(COUNTIF(Table2[[#All],[Column1]], Table14[[#This Row],[user_id]]) &gt; 0, "Retained", "Not_Retained")</f>
        <v>Not_Retained</v>
      </c>
    </row>
    <row r="8" spans="1:10" x14ac:dyDescent="0.3">
      <c r="A8">
        <v>3</v>
      </c>
      <c r="B8">
        <v>93130</v>
      </c>
      <c r="C8" t="s">
        <v>14</v>
      </c>
      <c r="D8" s="1">
        <v>45221</v>
      </c>
      <c r="E8" t="s">
        <v>12</v>
      </c>
      <c r="F8">
        <v>1330.49</v>
      </c>
      <c r="G8" s="1">
        <v>45174</v>
      </c>
      <c r="H8">
        <v>24</v>
      </c>
      <c r="I8" t="s">
        <v>16</v>
      </c>
      <c r="J8" t="str">
        <f>IF(COUNTIF(Table2[[#All],[Column1]], Table14[[#This Row],[user_id]]) &gt; 0, "Retained", "Not_Retained")</f>
        <v>Not_Retained</v>
      </c>
    </row>
    <row r="9" spans="1:10" x14ac:dyDescent="0.3">
      <c r="A9">
        <v>3</v>
      </c>
      <c r="B9">
        <v>16658</v>
      </c>
      <c r="C9" t="s">
        <v>9</v>
      </c>
      <c r="D9" s="1">
        <v>45227</v>
      </c>
      <c r="E9" t="s">
        <v>12</v>
      </c>
      <c r="F9">
        <v>4163.8100000000004</v>
      </c>
      <c r="G9" s="1">
        <v>45174</v>
      </c>
      <c r="H9">
        <v>24</v>
      </c>
      <c r="I9" t="s">
        <v>16</v>
      </c>
      <c r="J9" t="str">
        <f>IF(COUNTIF(Table2[[#All],[Column1]], Table14[[#This Row],[user_id]]) &gt; 0, "Retained", "Not_Retained")</f>
        <v>Not_Retained</v>
      </c>
    </row>
    <row r="10" spans="1:10" x14ac:dyDescent="0.3">
      <c r="A10">
        <v>4</v>
      </c>
      <c r="B10">
        <v>44335</v>
      </c>
      <c r="C10" t="s">
        <v>15</v>
      </c>
      <c r="D10" s="1">
        <v>45220</v>
      </c>
      <c r="E10" t="s">
        <v>12</v>
      </c>
      <c r="F10">
        <v>2803.23</v>
      </c>
      <c r="G10" s="1">
        <v>45173</v>
      </c>
      <c r="H10">
        <v>24</v>
      </c>
      <c r="I10" t="s">
        <v>17</v>
      </c>
      <c r="J10" t="str">
        <f>IF(COUNTIF(Table2[[#All],[Column1]], Table14[[#This Row],[user_id]]) &gt; 0, "Retained", "Not_Retained")</f>
        <v>Not_Retained</v>
      </c>
    </row>
    <row r="11" spans="1:10" x14ac:dyDescent="0.3">
      <c r="A11">
        <v>4</v>
      </c>
      <c r="B11">
        <v>83519</v>
      </c>
      <c r="C11" t="s">
        <v>9</v>
      </c>
      <c r="D11" s="1">
        <v>45213</v>
      </c>
      <c r="E11" t="s">
        <v>10</v>
      </c>
      <c r="F11">
        <v>468.69</v>
      </c>
      <c r="G11" s="1">
        <v>45173</v>
      </c>
      <c r="H11">
        <v>24</v>
      </c>
      <c r="I11" t="s">
        <v>17</v>
      </c>
      <c r="J11" t="str">
        <f>IF(COUNTIF(Table2[[#All],[Column1]], Table14[[#This Row],[user_id]]) &gt; 0, "Retained", "Not_Retained")</f>
        <v>Not_Retained</v>
      </c>
    </row>
    <row r="12" spans="1:10" x14ac:dyDescent="0.3">
      <c r="A12">
        <v>5</v>
      </c>
      <c r="B12">
        <v>29410</v>
      </c>
      <c r="C12" t="s">
        <v>18</v>
      </c>
      <c r="D12" s="1">
        <v>45187</v>
      </c>
      <c r="E12" t="s">
        <v>10</v>
      </c>
      <c r="F12">
        <v>304.95999999999998</v>
      </c>
      <c r="G12" s="1">
        <v>45173</v>
      </c>
      <c r="H12">
        <v>23</v>
      </c>
      <c r="I12" t="s">
        <v>19</v>
      </c>
      <c r="J12" t="str">
        <f>IF(COUNTIF(Table2[[#All],[Column1]], Table14[[#This Row],[user_id]]) &gt; 0, "Retained", "Not_Retained")</f>
        <v>Retained</v>
      </c>
    </row>
    <row r="13" spans="1:10" x14ac:dyDescent="0.3">
      <c r="A13">
        <v>5</v>
      </c>
      <c r="B13">
        <v>15229</v>
      </c>
      <c r="C13" t="s">
        <v>14</v>
      </c>
      <c r="D13" s="1">
        <v>45181</v>
      </c>
      <c r="E13" t="s">
        <v>10</v>
      </c>
      <c r="F13">
        <v>3442.13</v>
      </c>
      <c r="G13" s="1">
        <v>45173</v>
      </c>
      <c r="H13">
        <v>23</v>
      </c>
      <c r="I13" t="s">
        <v>19</v>
      </c>
      <c r="J13" t="str">
        <f>IF(COUNTIF(Table2[[#All],[Column1]], Table14[[#This Row],[user_id]]) &gt; 0, "Retained", "Not_Retained")</f>
        <v>Retained</v>
      </c>
    </row>
    <row r="14" spans="1:10" x14ac:dyDescent="0.3">
      <c r="A14">
        <v>5</v>
      </c>
      <c r="B14">
        <v>23473</v>
      </c>
      <c r="C14" t="s">
        <v>14</v>
      </c>
      <c r="D14" s="1">
        <v>45191</v>
      </c>
      <c r="E14" t="s">
        <v>12</v>
      </c>
      <c r="F14">
        <v>4871.8</v>
      </c>
      <c r="G14" s="1">
        <v>45173</v>
      </c>
      <c r="H14">
        <v>23</v>
      </c>
      <c r="I14" t="s">
        <v>19</v>
      </c>
      <c r="J14" t="str">
        <f>IF(COUNTIF(Table2[[#All],[Column1]], Table14[[#This Row],[user_id]]) &gt; 0, "Retained", "Not_Retained")</f>
        <v>Retained</v>
      </c>
    </row>
    <row r="15" spans="1:10" x14ac:dyDescent="0.3">
      <c r="A15">
        <v>5</v>
      </c>
      <c r="B15">
        <v>30257</v>
      </c>
      <c r="C15" t="s">
        <v>15</v>
      </c>
      <c r="D15" s="1">
        <v>45193</v>
      </c>
      <c r="E15" t="s">
        <v>10</v>
      </c>
      <c r="F15">
        <v>4883.41</v>
      </c>
      <c r="G15" s="1">
        <v>45173</v>
      </c>
      <c r="H15">
        <v>23</v>
      </c>
      <c r="I15" t="s">
        <v>19</v>
      </c>
      <c r="J15" t="str">
        <f>IF(COUNTIF(Table2[[#All],[Column1]], Table14[[#This Row],[user_id]]) &gt; 0, "Retained", "Not_Retained")</f>
        <v>Retained</v>
      </c>
    </row>
    <row r="16" spans="1:10" x14ac:dyDescent="0.3">
      <c r="A16">
        <v>5</v>
      </c>
      <c r="B16">
        <v>33206</v>
      </c>
      <c r="C16" t="s">
        <v>18</v>
      </c>
      <c r="D16" s="1">
        <v>45195</v>
      </c>
      <c r="E16" t="s">
        <v>10</v>
      </c>
      <c r="F16">
        <v>978.87</v>
      </c>
      <c r="G16" s="1">
        <v>45173</v>
      </c>
      <c r="H16">
        <v>23</v>
      </c>
      <c r="I16" t="s">
        <v>19</v>
      </c>
      <c r="J16" t="str">
        <f>IF(COUNTIF(Table2[[#All],[Column1]], Table14[[#This Row],[user_id]]) &gt; 0, "Retained", "Not_Retained")</f>
        <v>Retained</v>
      </c>
    </row>
    <row r="17" spans="1:10" x14ac:dyDescent="0.3">
      <c r="A17">
        <v>5</v>
      </c>
      <c r="B17">
        <v>63964</v>
      </c>
      <c r="C17" t="s">
        <v>15</v>
      </c>
      <c r="D17" s="1">
        <v>45256</v>
      </c>
      <c r="E17" t="s">
        <v>12</v>
      </c>
      <c r="F17">
        <v>880.07</v>
      </c>
      <c r="G17" s="1">
        <v>45173</v>
      </c>
      <c r="H17">
        <v>23</v>
      </c>
      <c r="I17" t="s">
        <v>19</v>
      </c>
      <c r="J17" t="str">
        <f>IF(COUNTIF(Table2[[#All],[Column1]], Table14[[#This Row],[user_id]]) &gt; 0, "Retained", "Not_Retained")</f>
        <v>Retained</v>
      </c>
    </row>
    <row r="18" spans="1:10" x14ac:dyDescent="0.3">
      <c r="A18">
        <v>5</v>
      </c>
      <c r="B18">
        <v>24168</v>
      </c>
      <c r="C18" t="s">
        <v>18</v>
      </c>
      <c r="D18" s="1">
        <v>45253</v>
      </c>
      <c r="E18" t="s">
        <v>10</v>
      </c>
      <c r="F18">
        <v>4307.1099999999997</v>
      </c>
      <c r="G18" s="1">
        <v>45173</v>
      </c>
      <c r="H18">
        <v>23</v>
      </c>
      <c r="I18" t="s">
        <v>19</v>
      </c>
      <c r="J18" t="str">
        <f>IF(COUNTIF(Table2[[#All],[Column1]], Table14[[#This Row],[user_id]]) &gt; 0, "Retained", "Not_Retained")</f>
        <v>Retained</v>
      </c>
    </row>
    <row r="19" spans="1:10" x14ac:dyDescent="0.3">
      <c r="A19">
        <v>5</v>
      </c>
      <c r="B19">
        <v>36158</v>
      </c>
      <c r="C19" t="s">
        <v>18</v>
      </c>
      <c r="D19" s="1">
        <v>45238</v>
      </c>
      <c r="E19" t="s">
        <v>12</v>
      </c>
      <c r="F19">
        <v>1595.44</v>
      </c>
      <c r="G19" s="1">
        <v>45173</v>
      </c>
      <c r="H19">
        <v>23</v>
      </c>
      <c r="I19" t="s">
        <v>19</v>
      </c>
      <c r="J19" t="str">
        <f>IF(COUNTIF(Table2[[#All],[Column1]], Table14[[#This Row],[user_id]]) &gt; 0, "Retained", "Not_Retained")</f>
        <v>Retained</v>
      </c>
    </row>
    <row r="20" spans="1:10" x14ac:dyDescent="0.3">
      <c r="A20">
        <v>5</v>
      </c>
      <c r="B20">
        <v>13101</v>
      </c>
      <c r="C20" t="s">
        <v>15</v>
      </c>
      <c r="D20" s="1">
        <v>45207</v>
      </c>
      <c r="E20" t="s">
        <v>12</v>
      </c>
      <c r="F20">
        <v>1708.48</v>
      </c>
      <c r="G20" s="1">
        <v>45173</v>
      </c>
      <c r="H20">
        <v>23</v>
      </c>
      <c r="I20" t="s">
        <v>19</v>
      </c>
      <c r="J20" t="str">
        <f>IF(COUNTIF(Table2[[#All],[Column1]], Table14[[#This Row],[user_id]]) &gt; 0, "Retained", "Not_Retained")</f>
        <v>Retained</v>
      </c>
    </row>
    <row r="21" spans="1:10" x14ac:dyDescent="0.3">
      <c r="A21">
        <v>5</v>
      </c>
      <c r="B21">
        <v>19099</v>
      </c>
      <c r="C21" t="s">
        <v>14</v>
      </c>
      <c r="D21" s="1">
        <v>45227</v>
      </c>
      <c r="E21" t="s">
        <v>12</v>
      </c>
      <c r="F21">
        <v>3243.26</v>
      </c>
      <c r="G21" s="1">
        <v>45173</v>
      </c>
      <c r="H21">
        <v>23</v>
      </c>
      <c r="I21" t="s">
        <v>19</v>
      </c>
      <c r="J21" t="str">
        <f>IF(COUNTIF(Table2[[#All],[Column1]], Table14[[#This Row],[user_id]]) &gt; 0, "Retained", "Not_Retained")</f>
        <v>Retained</v>
      </c>
    </row>
    <row r="22" spans="1:10" x14ac:dyDescent="0.3">
      <c r="A22">
        <v>6</v>
      </c>
      <c r="B22">
        <v>25118</v>
      </c>
      <c r="C22" t="s">
        <v>14</v>
      </c>
      <c r="D22" s="1">
        <v>45231</v>
      </c>
      <c r="E22" t="s">
        <v>10</v>
      </c>
      <c r="F22">
        <v>2944.89</v>
      </c>
      <c r="G22" s="1">
        <v>45172</v>
      </c>
      <c r="H22">
        <v>21</v>
      </c>
      <c r="I22" t="s">
        <v>20</v>
      </c>
      <c r="J22" t="str">
        <f>IF(COUNTIF(Table2[[#All],[Column1]], Table14[[#This Row],[user_id]]) &gt; 0, "Retained", "Not_Retained")</f>
        <v>Not_Retained</v>
      </c>
    </row>
    <row r="23" spans="1:10" x14ac:dyDescent="0.3">
      <c r="A23">
        <v>6</v>
      </c>
      <c r="B23">
        <v>15014</v>
      </c>
      <c r="C23" t="s">
        <v>9</v>
      </c>
      <c r="D23" s="1">
        <v>45239</v>
      </c>
      <c r="E23" t="s">
        <v>12</v>
      </c>
      <c r="F23">
        <v>1793.87</v>
      </c>
      <c r="G23" s="1">
        <v>45172</v>
      </c>
      <c r="H23">
        <v>21</v>
      </c>
      <c r="I23" t="s">
        <v>20</v>
      </c>
      <c r="J23" t="str">
        <f>IF(COUNTIF(Table2[[#All],[Column1]], Table14[[#This Row],[user_id]]) &gt; 0, "Retained", "Not_Retained")</f>
        <v>Not_Retained</v>
      </c>
    </row>
    <row r="24" spans="1:10" x14ac:dyDescent="0.3">
      <c r="A24">
        <v>6</v>
      </c>
      <c r="B24">
        <v>51114</v>
      </c>
      <c r="C24" t="s">
        <v>18</v>
      </c>
      <c r="D24" s="1">
        <v>45256</v>
      </c>
      <c r="E24" t="s">
        <v>10</v>
      </c>
      <c r="F24">
        <v>1987.46</v>
      </c>
      <c r="G24" s="1">
        <v>45172</v>
      </c>
      <c r="H24">
        <v>21</v>
      </c>
      <c r="I24" t="s">
        <v>20</v>
      </c>
      <c r="J24" t="str">
        <f>IF(COUNTIF(Table2[[#All],[Column1]], Table14[[#This Row],[user_id]]) &gt; 0, "Retained", "Not_Retained")</f>
        <v>Not_Retained</v>
      </c>
    </row>
    <row r="25" spans="1:10" x14ac:dyDescent="0.3">
      <c r="A25">
        <v>7</v>
      </c>
      <c r="B25">
        <v>78146</v>
      </c>
      <c r="C25" t="s">
        <v>15</v>
      </c>
      <c r="D25" s="1">
        <v>45200</v>
      </c>
      <c r="E25" t="s">
        <v>12</v>
      </c>
      <c r="F25">
        <v>2213.36</v>
      </c>
      <c r="G25" s="1">
        <v>45171</v>
      </c>
      <c r="H25">
        <v>20</v>
      </c>
      <c r="I25" t="s">
        <v>21</v>
      </c>
      <c r="J25" t="str">
        <f>IF(COUNTIF(Table2[[#All],[Column1]], Table14[[#This Row],[user_id]]) &gt; 0, "Retained", "Not_Retained")</f>
        <v>Not_Retained</v>
      </c>
    </row>
    <row r="26" spans="1:10" x14ac:dyDescent="0.3">
      <c r="A26">
        <v>7</v>
      </c>
      <c r="B26">
        <v>53279</v>
      </c>
      <c r="C26" t="s">
        <v>14</v>
      </c>
      <c r="D26" s="1">
        <v>45221</v>
      </c>
      <c r="E26" t="s">
        <v>10</v>
      </c>
      <c r="F26">
        <v>3626.8</v>
      </c>
      <c r="G26" s="1">
        <v>45171</v>
      </c>
      <c r="H26">
        <v>20</v>
      </c>
      <c r="I26" t="s">
        <v>21</v>
      </c>
      <c r="J26" t="str">
        <f>IF(COUNTIF(Table2[[#All],[Column1]], Table14[[#This Row],[user_id]]) &gt; 0, "Retained", "Not_Retained")</f>
        <v>Not_Retained</v>
      </c>
    </row>
    <row r="27" spans="1:10" x14ac:dyDescent="0.3">
      <c r="A27">
        <v>7</v>
      </c>
      <c r="B27">
        <v>76469</v>
      </c>
      <c r="C27" t="s">
        <v>14</v>
      </c>
      <c r="D27" s="1">
        <v>45209</v>
      </c>
      <c r="E27" t="s">
        <v>12</v>
      </c>
      <c r="F27">
        <v>1698.3</v>
      </c>
      <c r="G27" s="1">
        <v>45171</v>
      </c>
      <c r="H27">
        <v>20</v>
      </c>
      <c r="I27" t="s">
        <v>21</v>
      </c>
      <c r="J27" t="str">
        <f>IF(COUNTIF(Table2[[#All],[Column1]], Table14[[#This Row],[user_id]]) &gt; 0, "Retained", "Not_Retained")</f>
        <v>Not_Retained</v>
      </c>
    </row>
    <row r="28" spans="1:10" x14ac:dyDescent="0.3">
      <c r="A28">
        <v>7</v>
      </c>
      <c r="B28">
        <v>48752</v>
      </c>
      <c r="C28" t="s">
        <v>15</v>
      </c>
      <c r="D28" s="1">
        <v>45222</v>
      </c>
      <c r="E28" t="s">
        <v>10</v>
      </c>
      <c r="F28">
        <v>2160.19</v>
      </c>
      <c r="G28" s="1">
        <v>45171</v>
      </c>
      <c r="H28">
        <v>20</v>
      </c>
      <c r="I28" t="s">
        <v>21</v>
      </c>
      <c r="J28" t="str">
        <f>IF(COUNTIF(Table2[[#All],[Column1]], Table14[[#This Row],[user_id]]) &gt; 0, "Retained", "Not_Retained")</f>
        <v>Not_Retained</v>
      </c>
    </row>
    <row r="29" spans="1:10" x14ac:dyDescent="0.3">
      <c r="A29">
        <v>7</v>
      </c>
      <c r="B29">
        <v>32810</v>
      </c>
      <c r="C29" t="s">
        <v>14</v>
      </c>
      <c r="D29" s="1">
        <v>45191</v>
      </c>
      <c r="E29" t="s">
        <v>12</v>
      </c>
      <c r="F29">
        <v>2784.89</v>
      </c>
      <c r="G29" s="1">
        <v>45171</v>
      </c>
      <c r="H29">
        <v>20</v>
      </c>
      <c r="I29" t="s">
        <v>21</v>
      </c>
      <c r="J29" t="str">
        <f>IF(COUNTIF(Table2[[#All],[Column1]], Table14[[#This Row],[user_id]]) &gt; 0, "Retained", "Not_Retained")</f>
        <v>Not_Retained</v>
      </c>
    </row>
    <row r="30" spans="1:10" x14ac:dyDescent="0.3">
      <c r="A30">
        <v>7</v>
      </c>
      <c r="B30">
        <v>49829</v>
      </c>
      <c r="C30" t="s">
        <v>14</v>
      </c>
      <c r="D30" s="1">
        <v>45170</v>
      </c>
      <c r="E30" t="s">
        <v>10</v>
      </c>
      <c r="F30">
        <v>2206.4499999999998</v>
      </c>
      <c r="G30" s="1">
        <v>45171</v>
      </c>
      <c r="H30">
        <v>20</v>
      </c>
      <c r="I30" t="s">
        <v>21</v>
      </c>
      <c r="J30" t="str">
        <f>IF(COUNTIF(Table2[[#All],[Column1]], Table14[[#This Row],[user_id]]) &gt; 0, "Retained", "Not_Retained")</f>
        <v>Not_Retained</v>
      </c>
    </row>
    <row r="31" spans="1:10" x14ac:dyDescent="0.3">
      <c r="A31">
        <v>7</v>
      </c>
      <c r="B31">
        <v>89516</v>
      </c>
      <c r="C31" t="s">
        <v>14</v>
      </c>
      <c r="D31" s="1">
        <v>45188</v>
      </c>
      <c r="E31" t="s">
        <v>12</v>
      </c>
      <c r="F31">
        <v>2264.75</v>
      </c>
      <c r="G31" s="1">
        <v>45171</v>
      </c>
      <c r="H31">
        <v>20</v>
      </c>
      <c r="I31" t="s">
        <v>21</v>
      </c>
      <c r="J31" t="str">
        <f>IF(COUNTIF(Table2[[#All],[Column1]], Table14[[#This Row],[user_id]]) &gt; 0, "Retained", "Not_Retained")</f>
        <v>Not_Retained</v>
      </c>
    </row>
    <row r="32" spans="1:10" x14ac:dyDescent="0.3">
      <c r="A32">
        <v>7</v>
      </c>
      <c r="B32">
        <v>38010</v>
      </c>
      <c r="C32" t="s">
        <v>18</v>
      </c>
      <c r="D32" s="1">
        <v>45191</v>
      </c>
      <c r="E32" t="s">
        <v>10</v>
      </c>
      <c r="F32">
        <v>3328.37</v>
      </c>
      <c r="G32" s="1">
        <v>45171</v>
      </c>
      <c r="H32">
        <v>20</v>
      </c>
      <c r="I32" t="s">
        <v>21</v>
      </c>
      <c r="J32" t="str">
        <f>IF(COUNTIF(Table2[[#All],[Column1]], Table14[[#This Row],[user_id]]) &gt; 0, "Retained", "Not_Retained")</f>
        <v>Not_Retained</v>
      </c>
    </row>
    <row r="33" spans="1:10" x14ac:dyDescent="0.3">
      <c r="A33">
        <v>8</v>
      </c>
      <c r="B33">
        <v>22240</v>
      </c>
      <c r="C33" t="s">
        <v>15</v>
      </c>
      <c r="D33" s="1">
        <v>45241</v>
      </c>
      <c r="E33" t="s">
        <v>12</v>
      </c>
      <c r="F33">
        <v>1200.74</v>
      </c>
      <c r="G33" s="1">
        <v>45178</v>
      </c>
      <c r="H33">
        <v>25</v>
      </c>
      <c r="I33" t="s">
        <v>21</v>
      </c>
      <c r="J33" t="str">
        <f>IF(COUNTIF(Table2[[#All],[Column1]], Table14[[#This Row],[user_id]]) &gt; 0, "Retained", "Not_Retained")</f>
        <v>Not_Retained</v>
      </c>
    </row>
    <row r="34" spans="1:10" x14ac:dyDescent="0.3">
      <c r="A34">
        <v>8</v>
      </c>
      <c r="B34">
        <v>29313</v>
      </c>
      <c r="C34" t="s">
        <v>9</v>
      </c>
      <c r="D34" s="1">
        <v>45237</v>
      </c>
      <c r="E34" t="s">
        <v>10</v>
      </c>
      <c r="F34">
        <v>1299.73</v>
      </c>
      <c r="G34" s="1">
        <v>45178</v>
      </c>
      <c r="H34">
        <v>25</v>
      </c>
      <c r="I34" t="s">
        <v>21</v>
      </c>
      <c r="J34" t="str">
        <f>IF(COUNTIF(Table2[[#All],[Column1]], Table14[[#This Row],[user_id]]) &gt; 0, "Retained", "Not_Retained")</f>
        <v>Not_Retained</v>
      </c>
    </row>
    <row r="35" spans="1:10" x14ac:dyDescent="0.3">
      <c r="A35">
        <v>8</v>
      </c>
      <c r="B35">
        <v>90120</v>
      </c>
      <c r="C35" t="s">
        <v>9</v>
      </c>
      <c r="D35" s="1">
        <v>45246</v>
      </c>
      <c r="E35" t="s">
        <v>12</v>
      </c>
      <c r="F35">
        <v>2130.7600000000002</v>
      </c>
      <c r="G35" s="1">
        <v>45178</v>
      </c>
      <c r="H35">
        <v>25</v>
      </c>
      <c r="I35" t="s">
        <v>21</v>
      </c>
      <c r="J35" t="str">
        <f>IF(COUNTIF(Table2[[#All],[Column1]], Table14[[#This Row],[user_id]]) &gt; 0, "Retained", "Not_Retained")</f>
        <v>Not_Retained</v>
      </c>
    </row>
    <row r="36" spans="1:10" x14ac:dyDescent="0.3">
      <c r="A36">
        <v>8</v>
      </c>
      <c r="B36">
        <v>85454</v>
      </c>
      <c r="C36" t="s">
        <v>15</v>
      </c>
      <c r="D36" s="1">
        <v>45251</v>
      </c>
      <c r="E36" t="s">
        <v>12</v>
      </c>
      <c r="F36">
        <v>2522.4499999999998</v>
      </c>
      <c r="G36" s="1">
        <v>45178</v>
      </c>
      <c r="H36">
        <v>25</v>
      </c>
      <c r="I36" t="s">
        <v>21</v>
      </c>
      <c r="J36" t="str">
        <f>IF(COUNTIF(Table2[[#All],[Column1]], Table14[[#This Row],[user_id]]) &gt; 0, "Retained", "Not_Retained")</f>
        <v>Not_Retained</v>
      </c>
    </row>
    <row r="37" spans="1:10" x14ac:dyDescent="0.3">
      <c r="A37">
        <v>8</v>
      </c>
      <c r="B37">
        <v>29342</v>
      </c>
      <c r="C37" t="s">
        <v>9</v>
      </c>
      <c r="D37" s="1">
        <v>45238</v>
      </c>
      <c r="E37" t="s">
        <v>10</v>
      </c>
      <c r="F37">
        <v>3914.26</v>
      </c>
      <c r="G37" s="1">
        <v>45178</v>
      </c>
      <c r="H37">
        <v>25</v>
      </c>
      <c r="I37" t="s">
        <v>21</v>
      </c>
      <c r="J37" t="str">
        <f>IF(COUNTIF(Table2[[#All],[Column1]], Table14[[#This Row],[user_id]]) &gt; 0, "Retained", "Not_Retained")</f>
        <v>Not_Retained</v>
      </c>
    </row>
    <row r="38" spans="1:10" x14ac:dyDescent="0.3">
      <c r="A38">
        <v>9</v>
      </c>
      <c r="B38">
        <v>16582</v>
      </c>
      <c r="C38" t="s">
        <v>15</v>
      </c>
      <c r="D38" s="1">
        <v>45245</v>
      </c>
      <c r="E38" t="s">
        <v>10</v>
      </c>
      <c r="F38">
        <v>2336.66</v>
      </c>
      <c r="G38" s="1">
        <v>45171</v>
      </c>
      <c r="H38">
        <v>19</v>
      </c>
      <c r="I38" t="s">
        <v>22</v>
      </c>
      <c r="J38" t="str">
        <f>IF(COUNTIF(Table2[[#All],[Column1]], Table14[[#This Row],[user_id]]) &gt; 0, "Retained", "Not_Retained")</f>
        <v>Not_Retained</v>
      </c>
    </row>
    <row r="39" spans="1:10" x14ac:dyDescent="0.3">
      <c r="A39">
        <v>9</v>
      </c>
      <c r="B39">
        <v>70901</v>
      </c>
      <c r="C39" t="s">
        <v>14</v>
      </c>
      <c r="D39" s="1">
        <v>45256</v>
      </c>
      <c r="E39" t="s">
        <v>12</v>
      </c>
      <c r="F39">
        <v>3102</v>
      </c>
      <c r="G39" s="1">
        <v>45171</v>
      </c>
      <c r="H39">
        <v>19</v>
      </c>
      <c r="I39" t="s">
        <v>22</v>
      </c>
      <c r="J39" t="str">
        <f>IF(COUNTIF(Table2[[#All],[Column1]], Table14[[#This Row],[user_id]]) &gt; 0, "Retained", "Not_Retained")</f>
        <v>Not_Retained</v>
      </c>
    </row>
    <row r="40" spans="1:10" x14ac:dyDescent="0.3">
      <c r="A40">
        <v>9</v>
      </c>
      <c r="B40">
        <v>76162</v>
      </c>
      <c r="C40" t="s">
        <v>18</v>
      </c>
      <c r="D40" s="1">
        <v>45254</v>
      </c>
      <c r="E40" t="s">
        <v>12</v>
      </c>
      <c r="F40">
        <v>4496.32</v>
      </c>
      <c r="G40" s="1">
        <v>45171</v>
      </c>
      <c r="H40">
        <v>19</v>
      </c>
      <c r="I40" t="s">
        <v>22</v>
      </c>
      <c r="J40" t="str">
        <f>IF(COUNTIF(Table2[[#All],[Column1]], Table14[[#This Row],[user_id]]) &gt; 0, "Retained", "Not_Retained")</f>
        <v>Not_Retained</v>
      </c>
    </row>
    <row r="41" spans="1:10" x14ac:dyDescent="0.3">
      <c r="A41">
        <v>9</v>
      </c>
      <c r="B41">
        <v>72216</v>
      </c>
      <c r="C41" t="s">
        <v>18</v>
      </c>
      <c r="D41" s="1">
        <v>45254</v>
      </c>
      <c r="E41" t="s">
        <v>12</v>
      </c>
      <c r="F41">
        <v>3783.71</v>
      </c>
      <c r="G41" s="1">
        <v>45171</v>
      </c>
      <c r="H41">
        <v>19</v>
      </c>
      <c r="I41" t="s">
        <v>22</v>
      </c>
      <c r="J41" t="str">
        <f>IF(COUNTIF(Table2[[#All],[Column1]], Table14[[#This Row],[user_id]]) &gt; 0, "Retained", "Not_Retained")</f>
        <v>Not_Retained</v>
      </c>
    </row>
    <row r="42" spans="1:10" x14ac:dyDescent="0.3">
      <c r="A42">
        <v>9</v>
      </c>
      <c r="B42">
        <v>93579</v>
      </c>
      <c r="C42" t="s">
        <v>14</v>
      </c>
      <c r="D42" s="1">
        <v>45257</v>
      </c>
      <c r="E42" t="s">
        <v>12</v>
      </c>
      <c r="F42">
        <v>3171.07</v>
      </c>
      <c r="G42" s="1">
        <v>45171</v>
      </c>
      <c r="H42">
        <v>19</v>
      </c>
      <c r="I42" t="s">
        <v>22</v>
      </c>
      <c r="J42" t="str">
        <f>IF(COUNTIF(Table2[[#All],[Column1]], Table14[[#This Row],[user_id]]) &gt; 0, "Retained", "Not_Retained")</f>
        <v>Not_Retained</v>
      </c>
    </row>
    <row r="43" spans="1:10" x14ac:dyDescent="0.3">
      <c r="A43">
        <v>10</v>
      </c>
      <c r="B43">
        <v>45614</v>
      </c>
      <c r="C43" t="s">
        <v>14</v>
      </c>
      <c r="D43" s="1">
        <v>45177</v>
      </c>
      <c r="E43" t="s">
        <v>12</v>
      </c>
      <c r="F43">
        <v>4475.83</v>
      </c>
      <c r="G43" s="1">
        <v>45179</v>
      </c>
      <c r="H43">
        <v>18</v>
      </c>
      <c r="I43" t="s">
        <v>23</v>
      </c>
      <c r="J43" t="str">
        <f>IF(COUNTIF(Table2[[#All],[Column1]], Table14[[#This Row],[user_id]]) &gt; 0, "Retained", "Not_Retained")</f>
        <v>Not_Retained</v>
      </c>
    </row>
    <row r="44" spans="1:10" x14ac:dyDescent="0.3">
      <c r="A44">
        <v>10</v>
      </c>
      <c r="B44">
        <v>28136</v>
      </c>
      <c r="C44" t="s">
        <v>15</v>
      </c>
      <c r="D44" s="1">
        <v>45172</v>
      </c>
      <c r="E44" t="s">
        <v>10</v>
      </c>
      <c r="F44">
        <v>1976.87</v>
      </c>
      <c r="G44" s="1">
        <v>45179</v>
      </c>
      <c r="H44">
        <v>18</v>
      </c>
      <c r="I44" t="s">
        <v>23</v>
      </c>
      <c r="J44" t="str">
        <f>IF(COUNTIF(Table2[[#All],[Column1]], Table14[[#This Row],[user_id]]) &gt; 0, "Retained", "Not_Retained")</f>
        <v>Not_Retained</v>
      </c>
    </row>
    <row r="45" spans="1:10" x14ac:dyDescent="0.3">
      <c r="A45">
        <v>10</v>
      </c>
      <c r="B45">
        <v>38043</v>
      </c>
      <c r="C45" t="s">
        <v>9</v>
      </c>
      <c r="D45" s="1">
        <v>45174</v>
      </c>
      <c r="E45" t="s">
        <v>12</v>
      </c>
      <c r="F45">
        <v>2097.2399999999998</v>
      </c>
      <c r="G45" s="1">
        <v>45179</v>
      </c>
      <c r="H45">
        <v>18</v>
      </c>
      <c r="I45" t="s">
        <v>23</v>
      </c>
      <c r="J45" t="str">
        <f>IF(COUNTIF(Table2[[#All],[Column1]], Table14[[#This Row],[user_id]]) &gt; 0, "Retained", "Not_Retained")</f>
        <v>Not_Retained</v>
      </c>
    </row>
    <row r="46" spans="1:10" x14ac:dyDescent="0.3">
      <c r="A46">
        <v>11</v>
      </c>
      <c r="B46">
        <v>65069</v>
      </c>
      <c r="C46" t="s">
        <v>18</v>
      </c>
      <c r="D46" s="1">
        <v>45226</v>
      </c>
      <c r="E46" t="s">
        <v>10</v>
      </c>
      <c r="F46">
        <v>4297.99</v>
      </c>
      <c r="G46" s="1">
        <v>45176</v>
      </c>
      <c r="H46">
        <v>19</v>
      </c>
      <c r="I46" t="s">
        <v>24</v>
      </c>
      <c r="J46" t="str">
        <f>IF(COUNTIF(Table2[[#All],[Column1]], Table14[[#This Row],[user_id]]) &gt; 0, "Retained", "Not_Retained")</f>
        <v>Not_Retained</v>
      </c>
    </row>
    <row r="47" spans="1:10" x14ac:dyDescent="0.3">
      <c r="A47">
        <v>11</v>
      </c>
      <c r="B47">
        <v>85456</v>
      </c>
      <c r="C47" t="s">
        <v>18</v>
      </c>
      <c r="D47" s="1">
        <v>45224</v>
      </c>
      <c r="E47" t="s">
        <v>12</v>
      </c>
      <c r="F47">
        <v>128.88999999999999</v>
      </c>
      <c r="G47" s="1">
        <v>45176</v>
      </c>
      <c r="H47">
        <v>19</v>
      </c>
      <c r="I47" t="s">
        <v>24</v>
      </c>
      <c r="J47" t="str">
        <f>IF(COUNTIF(Table2[[#All],[Column1]], Table14[[#This Row],[user_id]]) &gt; 0, "Retained", "Not_Retained")</f>
        <v>Not_Retained</v>
      </c>
    </row>
    <row r="48" spans="1:10" x14ac:dyDescent="0.3">
      <c r="A48">
        <v>11</v>
      </c>
      <c r="B48">
        <v>61116</v>
      </c>
      <c r="C48" t="s">
        <v>18</v>
      </c>
      <c r="D48" s="1">
        <v>45179</v>
      </c>
      <c r="E48" t="s">
        <v>10</v>
      </c>
      <c r="F48">
        <v>2492.3200000000002</v>
      </c>
      <c r="G48" s="1">
        <v>45176</v>
      </c>
      <c r="H48">
        <v>19</v>
      </c>
      <c r="I48" t="s">
        <v>24</v>
      </c>
      <c r="J48" t="str">
        <f>IF(COUNTIF(Table2[[#All],[Column1]], Table14[[#This Row],[user_id]]) &gt; 0, "Retained", "Not_Retained")</f>
        <v>Not_Retained</v>
      </c>
    </row>
    <row r="49" spans="1:10" x14ac:dyDescent="0.3">
      <c r="A49">
        <v>11</v>
      </c>
      <c r="B49">
        <v>67125</v>
      </c>
      <c r="C49" t="s">
        <v>18</v>
      </c>
      <c r="D49" s="1">
        <v>45178</v>
      </c>
      <c r="E49" t="s">
        <v>10</v>
      </c>
      <c r="F49">
        <v>2005.4</v>
      </c>
      <c r="G49" s="1">
        <v>45176</v>
      </c>
      <c r="H49">
        <v>19</v>
      </c>
      <c r="I49" t="s">
        <v>24</v>
      </c>
      <c r="J49" t="str">
        <f>IF(COUNTIF(Table2[[#All],[Column1]], Table14[[#This Row],[user_id]]) &gt; 0, "Retained", "Not_Retained")</f>
        <v>Not_Retained</v>
      </c>
    </row>
    <row r="50" spans="1:10" x14ac:dyDescent="0.3">
      <c r="A50">
        <v>11</v>
      </c>
      <c r="B50">
        <v>99016</v>
      </c>
      <c r="C50" t="s">
        <v>18</v>
      </c>
      <c r="D50" s="1">
        <v>45191</v>
      </c>
      <c r="E50" t="s">
        <v>10</v>
      </c>
      <c r="F50">
        <v>4218.4799999999996</v>
      </c>
      <c r="G50" s="1">
        <v>45176</v>
      </c>
      <c r="H50">
        <v>19</v>
      </c>
      <c r="I50" t="s">
        <v>24</v>
      </c>
      <c r="J50" t="str">
        <f>IF(COUNTIF(Table2[[#All],[Column1]], Table14[[#This Row],[user_id]]) &gt; 0, "Retained", "Not_Retained")</f>
        <v>Not_Retained</v>
      </c>
    </row>
    <row r="51" spans="1:10" x14ac:dyDescent="0.3">
      <c r="A51">
        <v>12</v>
      </c>
      <c r="B51">
        <v>96900</v>
      </c>
      <c r="C51" t="s">
        <v>9</v>
      </c>
      <c r="D51" s="1">
        <v>45249</v>
      </c>
      <c r="E51" t="s">
        <v>10</v>
      </c>
      <c r="F51">
        <v>3249.47</v>
      </c>
      <c r="G51" s="1">
        <v>45170</v>
      </c>
      <c r="H51">
        <v>20</v>
      </c>
      <c r="I51" t="s">
        <v>25</v>
      </c>
      <c r="J51" t="str">
        <f>IF(COUNTIF(Table2[[#All],[Column1]], Table14[[#This Row],[user_id]]) &gt; 0, "Retained", "Not_Retained")</f>
        <v>Retained</v>
      </c>
    </row>
    <row r="52" spans="1:10" x14ac:dyDescent="0.3">
      <c r="A52">
        <v>12</v>
      </c>
      <c r="B52">
        <v>70515</v>
      </c>
      <c r="C52" t="s">
        <v>15</v>
      </c>
      <c r="D52" s="1">
        <v>45235</v>
      </c>
      <c r="E52" t="s">
        <v>10</v>
      </c>
      <c r="F52">
        <v>1374.77</v>
      </c>
      <c r="G52" s="1">
        <v>45170</v>
      </c>
      <c r="H52">
        <v>20</v>
      </c>
      <c r="I52" t="s">
        <v>25</v>
      </c>
      <c r="J52" t="str">
        <f>IF(COUNTIF(Table2[[#All],[Column1]], Table14[[#This Row],[user_id]]) &gt; 0, "Retained", "Not_Retained")</f>
        <v>Retained</v>
      </c>
    </row>
    <row r="53" spans="1:10" x14ac:dyDescent="0.3">
      <c r="A53">
        <v>12</v>
      </c>
      <c r="B53">
        <v>37742</v>
      </c>
      <c r="C53" t="s">
        <v>18</v>
      </c>
      <c r="D53" s="1">
        <v>45241</v>
      </c>
      <c r="E53" t="s">
        <v>12</v>
      </c>
      <c r="F53">
        <v>1753.75</v>
      </c>
      <c r="G53" s="1">
        <v>45170</v>
      </c>
      <c r="H53">
        <v>20</v>
      </c>
      <c r="I53" t="s">
        <v>25</v>
      </c>
      <c r="J53" t="str">
        <f>IF(COUNTIF(Table2[[#All],[Column1]], Table14[[#This Row],[user_id]]) &gt; 0, "Retained", "Not_Retained")</f>
        <v>Retained</v>
      </c>
    </row>
    <row r="54" spans="1:10" x14ac:dyDescent="0.3">
      <c r="A54">
        <v>12</v>
      </c>
      <c r="B54">
        <v>46471</v>
      </c>
      <c r="C54" t="s">
        <v>18</v>
      </c>
      <c r="D54" s="1">
        <v>45243</v>
      </c>
      <c r="E54" t="s">
        <v>12</v>
      </c>
      <c r="F54">
        <v>4191.0600000000004</v>
      </c>
      <c r="G54" s="1">
        <v>45170</v>
      </c>
      <c r="H54">
        <v>20</v>
      </c>
      <c r="I54" t="s">
        <v>25</v>
      </c>
      <c r="J54" t="str">
        <f>IF(COUNTIF(Table2[[#All],[Column1]], Table14[[#This Row],[user_id]]) &gt; 0, "Retained", "Not_Retained")</f>
        <v>Retained</v>
      </c>
    </row>
    <row r="55" spans="1:10" x14ac:dyDescent="0.3">
      <c r="A55">
        <v>12</v>
      </c>
      <c r="B55">
        <v>12540</v>
      </c>
      <c r="C55" t="s">
        <v>9</v>
      </c>
      <c r="D55" s="1">
        <v>45246</v>
      </c>
      <c r="E55" t="s">
        <v>12</v>
      </c>
      <c r="F55">
        <v>1198.69</v>
      </c>
      <c r="G55" s="1">
        <v>45170</v>
      </c>
      <c r="H55">
        <v>20</v>
      </c>
      <c r="I55" t="s">
        <v>25</v>
      </c>
      <c r="J55" t="str">
        <f>IF(COUNTIF(Table2[[#All],[Column1]], Table14[[#This Row],[user_id]]) &gt; 0, "Retained", "Not_Retained")</f>
        <v>Retained</v>
      </c>
    </row>
    <row r="56" spans="1:10" x14ac:dyDescent="0.3">
      <c r="A56">
        <v>12</v>
      </c>
      <c r="B56">
        <v>95426</v>
      </c>
      <c r="C56" t="s">
        <v>9</v>
      </c>
      <c r="D56" s="1">
        <v>45194</v>
      </c>
      <c r="E56" t="s">
        <v>10</v>
      </c>
      <c r="F56">
        <v>4753.1000000000004</v>
      </c>
      <c r="G56" s="1">
        <v>45170</v>
      </c>
      <c r="H56">
        <v>20</v>
      </c>
      <c r="I56" t="s">
        <v>25</v>
      </c>
      <c r="J56" t="str">
        <f>IF(COUNTIF(Table2[[#All],[Column1]], Table14[[#This Row],[user_id]]) &gt; 0, "Retained", "Not_Retained")</f>
        <v>Retained</v>
      </c>
    </row>
    <row r="57" spans="1:10" x14ac:dyDescent="0.3">
      <c r="A57">
        <v>12</v>
      </c>
      <c r="B57">
        <v>12671</v>
      </c>
      <c r="C57" t="s">
        <v>15</v>
      </c>
      <c r="D57" s="1">
        <v>45226</v>
      </c>
      <c r="E57" t="s">
        <v>10</v>
      </c>
      <c r="F57">
        <v>718.48</v>
      </c>
      <c r="G57" s="1">
        <v>45170</v>
      </c>
      <c r="H57">
        <v>20</v>
      </c>
      <c r="I57" t="s">
        <v>25</v>
      </c>
      <c r="J57" t="str">
        <f>IF(COUNTIF(Table2[[#All],[Column1]], Table14[[#This Row],[user_id]]) &gt; 0, "Retained", "Not_Retained")</f>
        <v>Retained</v>
      </c>
    </row>
    <row r="58" spans="1:10" x14ac:dyDescent="0.3">
      <c r="A58">
        <v>12</v>
      </c>
      <c r="B58">
        <v>24993</v>
      </c>
      <c r="C58" t="s">
        <v>15</v>
      </c>
      <c r="D58" s="1">
        <v>45221</v>
      </c>
      <c r="E58" t="s">
        <v>12</v>
      </c>
      <c r="F58">
        <v>3527.38</v>
      </c>
      <c r="G58" s="1">
        <v>45170</v>
      </c>
      <c r="H58">
        <v>20</v>
      </c>
      <c r="I58" t="s">
        <v>25</v>
      </c>
      <c r="J58" t="str">
        <f>IF(COUNTIF(Table2[[#All],[Column1]], Table14[[#This Row],[user_id]]) &gt; 0, "Retained", "Not_Retained")</f>
        <v>Retained</v>
      </c>
    </row>
    <row r="59" spans="1:10" x14ac:dyDescent="0.3">
      <c r="A59">
        <v>13</v>
      </c>
      <c r="B59">
        <v>85849</v>
      </c>
      <c r="C59" t="s">
        <v>9</v>
      </c>
      <c r="D59" s="1">
        <v>45173</v>
      </c>
      <c r="E59" t="s">
        <v>12</v>
      </c>
      <c r="F59">
        <v>2921.4</v>
      </c>
      <c r="G59" s="1">
        <v>45170</v>
      </c>
      <c r="H59">
        <v>20</v>
      </c>
      <c r="I59" t="s">
        <v>26</v>
      </c>
      <c r="J59" t="str">
        <f>IF(COUNTIF(Table2[[#All],[Column1]], Table14[[#This Row],[user_id]]) &gt; 0, "Retained", "Not_Retained")</f>
        <v>Retained</v>
      </c>
    </row>
    <row r="60" spans="1:10" x14ac:dyDescent="0.3">
      <c r="A60">
        <v>13</v>
      </c>
      <c r="B60">
        <v>61990</v>
      </c>
      <c r="C60" t="s">
        <v>15</v>
      </c>
      <c r="D60" s="1">
        <v>45182</v>
      </c>
      <c r="E60" t="s">
        <v>10</v>
      </c>
      <c r="F60">
        <v>3001.28</v>
      </c>
      <c r="G60" s="1">
        <v>45170</v>
      </c>
      <c r="H60">
        <v>20</v>
      </c>
      <c r="I60" t="s">
        <v>26</v>
      </c>
      <c r="J60" t="str">
        <f>IF(COUNTIF(Table2[[#All],[Column1]], Table14[[#This Row],[user_id]]) &gt; 0, "Retained", "Not_Retained")</f>
        <v>Retained</v>
      </c>
    </row>
    <row r="61" spans="1:10" x14ac:dyDescent="0.3">
      <c r="A61">
        <v>13</v>
      </c>
      <c r="B61">
        <v>92213</v>
      </c>
      <c r="C61" t="s">
        <v>15</v>
      </c>
      <c r="D61" s="1">
        <v>45196</v>
      </c>
      <c r="E61" t="s">
        <v>10</v>
      </c>
      <c r="F61">
        <v>3516.25</v>
      </c>
      <c r="G61" s="1">
        <v>45170</v>
      </c>
      <c r="H61">
        <v>20</v>
      </c>
      <c r="I61" t="s">
        <v>26</v>
      </c>
      <c r="J61" t="str">
        <f>IF(COUNTIF(Table2[[#All],[Column1]], Table14[[#This Row],[user_id]]) &gt; 0, "Retained", "Not_Retained")</f>
        <v>Retained</v>
      </c>
    </row>
    <row r="62" spans="1:10" x14ac:dyDescent="0.3">
      <c r="A62">
        <v>13</v>
      </c>
      <c r="B62">
        <v>99687</v>
      </c>
      <c r="C62" t="s">
        <v>9</v>
      </c>
      <c r="D62" s="1">
        <v>45258</v>
      </c>
      <c r="E62" t="s">
        <v>10</v>
      </c>
      <c r="F62">
        <v>1801.3</v>
      </c>
      <c r="G62" s="1">
        <v>45170</v>
      </c>
      <c r="H62">
        <v>20</v>
      </c>
      <c r="I62" t="s">
        <v>26</v>
      </c>
      <c r="J62" t="str">
        <f>IF(COUNTIF(Table2[[#All],[Column1]], Table14[[#This Row],[user_id]]) &gt; 0, "Retained", "Not_Retained")</f>
        <v>Retained</v>
      </c>
    </row>
    <row r="63" spans="1:10" x14ac:dyDescent="0.3">
      <c r="A63">
        <v>13</v>
      </c>
      <c r="B63">
        <v>96706</v>
      </c>
      <c r="C63" t="s">
        <v>14</v>
      </c>
      <c r="D63" s="1">
        <v>45244</v>
      </c>
      <c r="E63" t="s">
        <v>10</v>
      </c>
      <c r="F63">
        <v>2579.21</v>
      </c>
      <c r="G63" s="1">
        <v>45170</v>
      </c>
      <c r="H63">
        <v>20</v>
      </c>
      <c r="I63" t="s">
        <v>26</v>
      </c>
      <c r="J63" t="str">
        <f>IF(COUNTIF(Table2[[#All],[Column1]], Table14[[#This Row],[user_id]]) &gt; 0, "Retained", "Not_Retained")</f>
        <v>Retained</v>
      </c>
    </row>
    <row r="64" spans="1:10" x14ac:dyDescent="0.3">
      <c r="A64">
        <v>13</v>
      </c>
      <c r="B64">
        <v>11658</v>
      </c>
      <c r="C64" t="s">
        <v>18</v>
      </c>
      <c r="D64" s="1">
        <v>45241</v>
      </c>
      <c r="E64" t="s">
        <v>12</v>
      </c>
      <c r="F64">
        <v>617.14</v>
      </c>
      <c r="G64" s="1">
        <v>45170</v>
      </c>
      <c r="H64">
        <v>20</v>
      </c>
      <c r="I64" t="s">
        <v>26</v>
      </c>
      <c r="J64" t="str">
        <f>IF(COUNTIF(Table2[[#All],[Column1]], Table14[[#This Row],[user_id]]) &gt; 0, "Retained", "Not_Retained")</f>
        <v>Retained</v>
      </c>
    </row>
    <row r="65" spans="1:10" x14ac:dyDescent="0.3">
      <c r="A65">
        <v>13</v>
      </c>
      <c r="B65">
        <v>70258</v>
      </c>
      <c r="C65" t="s">
        <v>15</v>
      </c>
      <c r="D65" s="1">
        <v>45220</v>
      </c>
      <c r="E65" t="s">
        <v>12</v>
      </c>
      <c r="F65">
        <v>963.07</v>
      </c>
      <c r="G65" s="1">
        <v>45170</v>
      </c>
      <c r="H65">
        <v>20</v>
      </c>
      <c r="I65" t="s">
        <v>26</v>
      </c>
      <c r="J65" t="str">
        <f>IF(COUNTIF(Table2[[#All],[Column1]], Table14[[#This Row],[user_id]]) &gt; 0, "Retained", "Not_Retained")</f>
        <v>Retained</v>
      </c>
    </row>
    <row r="66" spans="1:10" x14ac:dyDescent="0.3">
      <c r="A66">
        <v>13</v>
      </c>
      <c r="B66">
        <v>95256</v>
      </c>
      <c r="C66" t="s">
        <v>14</v>
      </c>
      <c r="D66" s="1">
        <v>45216</v>
      </c>
      <c r="E66" t="s">
        <v>12</v>
      </c>
      <c r="F66">
        <v>2377.88</v>
      </c>
      <c r="G66" s="1">
        <v>45170</v>
      </c>
      <c r="H66">
        <v>20</v>
      </c>
      <c r="I66" t="s">
        <v>26</v>
      </c>
      <c r="J66" t="str">
        <f>IF(COUNTIF(Table2[[#All],[Column1]], Table14[[#This Row],[user_id]]) &gt; 0, "Retained", "Not_Retained")</f>
        <v>Retained</v>
      </c>
    </row>
    <row r="67" spans="1:10" x14ac:dyDescent="0.3">
      <c r="A67">
        <v>13</v>
      </c>
      <c r="B67">
        <v>87656</v>
      </c>
      <c r="C67" t="s">
        <v>14</v>
      </c>
      <c r="D67" s="1">
        <v>45226</v>
      </c>
      <c r="E67" t="s">
        <v>12</v>
      </c>
      <c r="F67">
        <v>4273.3900000000003</v>
      </c>
      <c r="G67" s="1">
        <v>45170</v>
      </c>
      <c r="H67">
        <v>20</v>
      </c>
      <c r="I67" t="s">
        <v>26</v>
      </c>
      <c r="J67" t="str">
        <f>IF(COUNTIF(Table2[[#All],[Column1]], Table14[[#This Row],[user_id]]) &gt; 0, "Retained", "Not_Retained")</f>
        <v>Retained</v>
      </c>
    </row>
    <row r="68" spans="1:10" x14ac:dyDescent="0.3">
      <c r="A68">
        <v>14</v>
      </c>
      <c r="B68">
        <v>70910</v>
      </c>
      <c r="C68" t="s">
        <v>18</v>
      </c>
      <c r="D68" s="1">
        <v>45194</v>
      </c>
      <c r="E68" t="s">
        <v>12</v>
      </c>
      <c r="F68">
        <v>240.63</v>
      </c>
      <c r="G68" s="1">
        <v>45171</v>
      </c>
      <c r="H68">
        <v>24</v>
      </c>
      <c r="I68" t="s">
        <v>27</v>
      </c>
      <c r="J68" t="str">
        <f>IF(COUNTIF(Table2[[#All],[Column1]], Table14[[#This Row],[user_id]]) &gt; 0, "Retained", "Not_Retained")</f>
        <v>Retained</v>
      </c>
    </row>
    <row r="69" spans="1:10" x14ac:dyDescent="0.3">
      <c r="A69">
        <v>14</v>
      </c>
      <c r="B69">
        <v>52600</v>
      </c>
      <c r="C69" t="s">
        <v>15</v>
      </c>
      <c r="D69" s="1">
        <v>45197</v>
      </c>
      <c r="E69" t="s">
        <v>12</v>
      </c>
      <c r="F69">
        <v>1139.3900000000001</v>
      </c>
      <c r="G69" s="1">
        <v>45171</v>
      </c>
      <c r="H69">
        <v>24</v>
      </c>
      <c r="I69" t="s">
        <v>27</v>
      </c>
      <c r="J69" t="str">
        <f>IF(COUNTIF(Table2[[#All],[Column1]], Table14[[#This Row],[user_id]]) &gt; 0, "Retained", "Not_Retained")</f>
        <v>Retained</v>
      </c>
    </row>
    <row r="70" spans="1:10" x14ac:dyDescent="0.3">
      <c r="A70">
        <v>14</v>
      </c>
      <c r="B70">
        <v>46655</v>
      </c>
      <c r="C70" t="s">
        <v>14</v>
      </c>
      <c r="D70" s="1">
        <v>45210</v>
      </c>
      <c r="E70" t="s">
        <v>10</v>
      </c>
      <c r="F70">
        <v>2631.47</v>
      </c>
      <c r="G70" s="1">
        <v>45171</v>
      </c>
      <c r="H70">
        <v>24</v>
      </c>
      <c r="I70" t="s">
        <v>27</v>
      </c>
      <c r="J70" t="str">
        <f>IF(COUNTIF(Table2[[#All],[Column1]], Table14[[#This Row],[user_id]]) &gt; 0, "Retained", "Not_Retained")</f>
        <v>Retained</v>
      </c>
    </row>
    <row r="71" spans="1:10" x14ac:dyDescent="0.3">
      <c r="A71">
        <v>14</v>
      </c>
      <c r="B71">
        <v>21221</v>
      </c>
      <c r="C71" t="s">
        <v>15</v>
      </c>
      <c r="D71" s="1">
        <v>45206</v>
      </c>
      <c r="E71" t="s">
        <v>12</v>
      </c>
      <c r="F71">
        <v>2494.0300000000002</v>
      </c>
      <c r="G71" s="1">
        <v>45171</v>
      </c>
      <c r="H71">
        <v>24</v>
      </c>
      <c r="I71" t="s">
        <v>27</v>
      </c>
      <c r="J71" t="str">
        <f>IF(COUNTIF(Table2[[#All],[Column1]], Table14[[#This Row],[user_id]]) &gt; 0, "Retained", "Not_Retained")</f>
        <v>Retained</v>
      </c>
    </row>
    <row r="72" spans="1:10" x14ac:dyDescent="0.3">
      <c r="A72">
        <v>14</v>
      </c>
      <c r="B72">
        <v>41499</v>
      </c>
      <c r="C72" t="s">
        <v>18</v>
      </c>
      <c r="D72" s="1">
        <v>45224</v>
      </c>
      <c r="E72" t="s">
        <v>12</v>
      </c>
      <c r="F72">
        <v>2296.06</v>
      </c>
      <c r="G72" s="1">
        <v>45171</v>
      </c>
      <c r="H72">
        <v>24</v>
      </c>
      <c r="I72" t="s">
        <v>27</v>
      </c>
      <c r="J72" t="str">
        <f>IF(COUNTIF(Table2[[#All],[Column1]], Table14[[#This Row],[user_id]]) &gt; 0, "Retained", "Not_Retained")</f>
        <v>Retained</v>
      </c>
    </row>
    <row r="73" spans="1:10" x14ac:dyDescent="0.3">
      <c r="A73">
        <v>14</v>
      </c>
      <c r="B73">
        <v>48566</v>
      </c>
      <c r="C73" t="s">
        <v>15</v>
      </c>
      <c r="D73" s="1">
        <v>45233</v>
      </c>
      <c r="E73" t="s">
        <v>12</v>
      </c>
      <c r="F73">
        <v>3489.76</v>
      </c>
      <c r="G73" s="1">
        <v>45171</v>
      </c>
      <c r="H73">
        <v>24</v>
      </c>
      <c r="I73" t="s">
        <v>27</v>
      </c>
      <c r="J73" t="str">
        <f>IF(COUNTIF(Table2[[#All],[Column1]], Table14[[#This Row],[user_id]]) &gt; 0, "Retained", "Not_Retained")</f>
        <v>Retained</v>
      </c>
    </row>
    <row r="74" spans="1:10" x14ac:dyDescent="0.3">
      <c r="A74">
        <v>15</v>
      </c>
      <c r="B74">
        <v>82544</v>
      </c>
      <c r="C74" t="s">
        <v>14</v>
      </c>
      <c r="D74" s="1">
        <v>45246</v>
      </c>
      <c r="E74" t="s">
        <v>12</v>
      </c>
      <c r="F74">
        <v>4983.49</v>
      </c>
      <c r="G74" s="1">
        <v>45173</v>
      </c>
      <c r="H74">
        <v>19</v>
      </c>
      <c r="I74" t="s">
        <v>23</v>
      </c>
      <c r="J74" t="str">
        <f>IF(COUNTIF(Table2[[#All],[Column1]], Table14[[#This Row],[user_id]]) &gt; 0, "Retained", "Not_Retained")</f>
        <v>Not_Retained</v>
      </c>
    </row>
    <row r="75" spans="1:10" x14ac:dyDescent="0.3">
      <c r="A75">
        <v>15</v>
      </c>
      <c r="B75">
        <v>53357</v>
      </c>
      <c r="C75" t="s">
        <v>14</v>
      </c>
      <c r="D75" s="1">
        <v>45248</v>
      </c>
      <c r="E75" t="s">
        <v>12</v>
      </c>
      <c r="F75">
        <v>1427.49</v>
      </c>
      <c r="G75" s="1">
        <v>45173</v>
      </c>
      <c r="H75">
        <v>19</v>
      </c>
      <c r="I75" t="s">
        <v>23</v>
      </c>
      <c r="J75" t="str">
        <f>IF(COUNTIF(Table2[[#All],[Column1]], Table14[[#This Row],[user_id]]) &gt; 0, "Retained", "Not_Retained")</f>
        <v>Not_Retained</v>
      </c>
    </row>
    <row r="76" spans="1:10" x14ac:dyDescent="0.3">
      <c r="A76">
        <v>15</v>
      </c>
      <c r="B76">
        <v>40217</v>
      </c>
      <c r="C76" t="s">
        <v>9</v>
      </c>
      <c r="D76" s="1">
        <v>45239</v>
      </c>
      <c r="E76" t="s">
        <v>10</v>
      </c>
      <c r="F76">
        <v>1646.18</v>
      </c>
      <c r="G76" s="1">
        <v>45173</v>
      </c>
      <c r="H76">
        <v>19</v>
      </c>
      <c r="I76" t="s">
        <v>23</v>
      </c>
      <c r="J76" t="str">
        <f>IF(COUNTIF(Table2[[#All],[Column1]], Table14[[#This Row],[user_id]]) &gt; 0, "Retained", "Not_Retained")</f>
        <v>Not_Retained</v>
      </c>
    </row>
    <row r="77" spans="1:10" x14ac:dyDescent="0.3">
      <c r="A77">
        <v>16</v>
      </c>
      <c r="B77">
        <v>73464</v>
      </c>
      <c r="C77" t="s">
        <v>14</v>
      </c>
      <c r="D77" s="1">
        <v>45254</v>
      </c>
      <c r="E77" t="s">
        <v>12</v>
      </c>
      <c r="F77">
        <v>4904.5</v>
      </c>
      <c r="G77" s="1">
        <v>45173</v>
      </c>
      <c r="H77">
        <v>24</v>
      </c>
      <c r="I77" t="s">
        <v>20</v>
      </c>
      <c r="J77" t="str">
        <f>IF(COUNTIF(Table2[[#All],[Column1]], Table14[[#This Row],[user_id]]) &gt; 0, "Retained", "Not_Retained")</f>
        <v>Retained</v>
      </c>
    </row>
    <row r="78" spans="1:10" x14ac:dyDescent="0.3">
      <c r="A78">
        <v>16</v>
      </c>
      <c r="B78">
        <v>35443</v>
      </c>
      <c r="C78" t="s">
        <v>14</v>
      </c>
      <c r="D78" s="1">
        <v>45257</v>
      </c>
      <c r="E78" t="s">
        <v>10</v>
      </c>
      <c r="F78">
        <v>1868.32</v>
      </c>
      <c r="G78" s="1">
        <v>45173</v>
      </c>
      <c r="H78">
        <v>24</v>
      </c>
      <c r="I78" t="s">
        <v>20</v>
      </c>
      <c r="J78" t="str">
        <f>IF(COUNTIF(Table2[[#All],[Column1]], Table14[[#This Row],[user_id]]) &gt; 0, "Retained", "Not_Retained")</f>
        <v>Retained</v>
      </c>
    </row>
    <row r="79" spans="1:10" x14ac:dyDescent="0.3">
      <c r="A79">
        <v>16</v>
      </c>
      <c r="B79">
        <v>80010</v>
      </c>
      <c r="C79" t="s">
        <v>15</v>
      </c>
      <c r="D79" s="1">
        <v>45170</v>
      </c>
      <c r="E79" t="s">
        <v>12</v>
      </c>
      <c r="F79">
        <v>323.02999999999997</v>
      </c>
      <c r="G79" s="1">
        <v>45173</v>
      </c>
      <c r="H79">
        <v>24</v>
      </c>
      <c r="I79" t="s">
        <v>20</v>
      </c>
      <c r="J79" t="str">
        <f>IF(COUNTIF(Table2[[#All],[Column1]], Table14[[#This Row],[user_id]]) &gt; 0, "Retained", "Not_Retained")</f>
        <v>Retained</v>
      </c>
    </row>
    <row r="80" spans="1:10" x14ac:dyDescent="0.3">
      <c r="A80">
        <v>16</v>
      </c>
      <c r="B80">
        <v>82529</v>
      </c>
      <c r="C80" t="s">
        <v>14</v>
      </c>
      <c r="D80" s="1">
        <v>45171</v>
      </c>
      <c r="E80" t="s">
        <v>10</v>
      </c>
      <c r="F80">
        <v>3225.56</v>
      </c>
      <c r="G80" s="1">
        <v>45173</v>
      </c>
      <c r="H80">
        <v>24</v>
      </c>
      <c r="I80" t="s">
        <v>20</v>
      </c>
      <c r="J80" t="str">
        <f>IF(COUNTIF(Table2[[#All],[Column1]], Table14[[#This Row],[user_id]]) &gt; 0, "Retained", "Not_Retained")</f>
        <v>Retained</v>
      </c>
    </row>
    <row r="81" spans="1:10" x14ac:dyDescent="0.3">
      <c r="A81">
        <v>16</v>
      </c>
      <c r="B81">
        <v>74340</v>
      </c>
      <c r="C81" t="s">
        <v>9</v>
      </c>
      <c r="D81" s="1">
        <v>45194</v>
      </c>
      <c r="E81" t="s">
        <v>10</v>
      </c>
      <c r="F81">
        <v>2912.91</v>
      </c>
      <c r="G81" s="1">
        <v>45173</v>
      </c>
      <c r="H81">
        <v>24</v>
      </c>
      <c r="I81" t="s">
        <v>20</v>
      </c>
      <c r="J81" t="str">
        <f>IF(COUNTIF(Table2[[#All],[Column1]], Table14[[#This Row],[user_id]]) &gt; 0, "Retained", "Not_Retained")</f>
        <v>Retained</v>
      </c>
    </row>
    <row r="82" spans="1:10" x14ac:dyDescent="0.3">
      <c r="A82">
        <v>16</v>
      </c>
      <c r="B82">
        <v>67733</v>
      </c>
      <c r="C82" t="s">
        <v>14</v>
      </c>
      <c r="D82" s="1">
        <v>45215</v>
      </c>
      <c r="E82" t="s">
        <v>10</v>
      </c>
      <c r="F82">
        <v>4830.9399999999996</v>
      </c>
      <c r="G82" s="1">
        <v>45173</v>
      </c>
      <c r="H82">
        <v>24</v>
      </c>
      <c r="I82" t="s">
        <v>20</v>
      </c>
      <c r="J82" t="str">
        <f>IF(COUNTIF(Table2[[#All],[Column1]], Table14[[#This Row],[user_id]]) &gt; 0, "Retained", "Not_Retained")</f>
        <v>Retained</v>
      </c>
    </row>
    <row r="83" spans="1:10" x14ac:dyDescent="0.3">
      <c r="A83">
        <v>16</v>
      </c>
      <c r="B83">
        <v>72616</v>
      </c>
      <c r="C83" t="s">
        <v>9</v>
      </c>
      <c r="D83" s="1">
        <v>45208</v>
      </c>
      <c r="E83" t="s">
        <v>10</v>
      </c>
      <c r="F83">
        <v>2063.4699999999998</v>
      </c>
      <c r="G83" s="1">
        <v>45173</v>
      </c>
      <c r="H83">
        <v>24</v>
      </c>
      <c r="I83" t="s">
        <v>20</v>
      </c>
      <c r="J83" t="str">
        <f>IF(COUNTIF(Table2[[#All],[Column1]], Table14[[#This Row],[user_id]]) &gt; 0, "Retained", "Not_Retained")</f>
        <v>Retained</v>
      </c>
    </row>
    <row r="84" spans="1:10" x14ac:dyDescent="0.3">
      <c r="A84">
        <v>16</v>
      </c>
      <c r="B84">
        <v>85631</v>
      </c>
      <c r="C84" t="s">
        <v>9</v>
      </c>
      <c r="D84" s="1">
        <v>45202</v>
      </c>
      <c r="E84" t="s">
        <v>10</v>
      </c>
      <c r="F84">
        <v>831.07</v>
      </c>
      <c r="G84" s="1">
        <v>45173</v>
      </c>
      <c r="H84">
        <v>24</v>
      </c>
      <c r="I84" t="s">
        <v>20</v>
      </c>
      <c r="J84" t="str">
        <f>IF(COUNTIF(Table2[[#All],[Column1]], Table14[[#This Row],[user_id]]) &gt; 0, "Retained", "Not_Retained")</f>
        <v>Retained</v>
      </c>
    </row>
    <row r="85" spans="1:10" x14ac:dyDescent="0.3">
      <c r="A85">
        <v>16</v>
      </c>
      <c r="B85">
        <v>49824</v>
      </c>
      <c r="C85" t="s">
        <v>9</v>
      </c>
      <c r="D85" s="1">
        <v>45218</v>
      </c>
      <c r="E85" t="s">
        <v>10</v>
      </c>
      <c r="F85">
        <v>680.41</v>
      </c>
      <c r="G85" s="1">
        <v>45173</v>
      </c>
      <c r="H85">
        <v>24</v>
      </c>
      <c r="I85" t="s">
        <v>20</v>
      </c>
      <c r="J85" t="str">
        <f>IF(COUNTIF(Table2[[#All],[Column1]], Table14[[#This Row],[user_id]]) &gt; 0, "Retained", "Not_Retained")</f>
        <v>Retained</v>
      </c>
    </row>
    <row r="86" spans="1:10" x14ac:dyDescent="0.3">
      <c r="A86">
        <v>17</v>
      </c>
      <c r="B86">
        <v>48974</v>
      </c>
      <c r="C86" t="s">
        <v>18</v>
      </c>
      <c r="D86" s="1">
        <v>45245</v>
      </c>
      <c r="E86" t="s">
        <v>12</v>
      </c>
      <c r="F86">
        <v>2886.28</v>
      </c>
      <c r="G86" s="1">
        <v>45178</v>
      </c>
      <c r="H86">
        <v>24</v>
      </c>
      <c r="I86" t="s">
        <v>28</v>
      </c>
      <c r="J86" t="str">
        <f>IF(COUNTIF(Table2[[#All],[Column1]], Table14[[#This Row],[user_id]]) &gt; 0, "Retained", "Not_Retained")</f>
        <v>Retained</v>
      </c>
    </row>
    <row r="87" spans="1:10" x14ac:dyDescent="0.3">
      <c r="A87">
        <v>17</v>
      </c>
      <c r="B87">
        <v>89905</v>
      </c>
      <c r="C87" t="s">
        <v>9</v>
      </c>
      <c r="D87" s="1">
        <v>45232</v>
      </c>
      <c r="E87" t="s">
        <v>10</v>
      </c>
      <c r="F87">
        <v>3165.02</v>
      </c>
      <c r="G87" s="1">
        <v>45178</v>
      </c>
      <c r="H87">
        <v>24</v>
      </c>
      <c r="I87" t="s">
        <v>28</v>
      </c>
      <c r="J87" t="str">
        <f>IF(COUNTIF(Table2[[#All],[Column1]], Table14[[#This Row],[user_id]]) &gt; 0, "Retained", "Not_Retained")</f>
        <v>Retained</v>
      </c>
    </row>
    <row r="88" spans="1:10" x14ac:dyDescent="0.3">
      <c r="A88">
        <v>17</v>
      </c>
      <c r="B88">
        <v>96563</v>
      </c>
      <c r="C88" t="s">
        <v>9</v>
      </c>
      <c r="D88" s="1">
        <v>45239</v>
      </c>
      <c r="E88" t="s">
        <v>10</v>
      </c>
      <c r="F88">
        <v>1275.3399999999999</v>
      </c>
      <c r="G88" s="1">
        <v>45178</v>
      </c>
      <c r="H88">
        <v>24</v>
      </c>
      <c r="I88" t="s">
        <v>28</v>
      </c>
      <c r="J88" t="str">
        <f>IF(COUNTIF(Table2[[#All],[Column1]], Table14[[#This Row],[user_id]]) &gt; 0, "Retained", "Not_Retained")</f>
        <v>Retained</v>
      </c>
    </row>
    <row r="89" spans="1:10" x14ac:dyDescent="0.3">
      <c r="A89">
        <v>17</v>
      </c>
      <c r="B89">
        <v>19838</v>
      </c>
      <c r="C89" t="s">
        <v>15</v>
      </c>
      <c r="D89" s="1">
        <v>45248</v>
      </c>
      <c r="E89" t="s">
        <v>10</v>
      </c>
      <c r="F89">
        <v>2101.7399999999998</v>
      </c>
      <c r="G89" s="1">
        <v>45178</v>
      </c>
      <c r="H89">
        <v>24</v>
      </c>
      <c r="I89" t="s">
        <v>28</v>
      </c>
      <c r="J89" t="str">
        <f>IF(COUNTIF(Table2[[#All],[Column1]], Table14[[#This Row],[user_id]]) &gt; 0, "Retained", "Not_Retained")</f>
        <v>Retained</v>
      </c>
    </row>
    <row r="90" spans="1:10" x14ac:dyDescent="0.3">
      <c r="A90">
        <v>17</v>
      </c>
      <c r="B90">
        <v>48175</v>
      </c>
      <c r="C90" t="s">
        <v>9</v>
      </c>
      <c r="D90" s="1">
        <v>45185</v>
      </c>
      <c r="E90" t="s">
        <v>10</v>
      </c>
      <c r="F90">
        <v>1511.71</v>
      </c>
      <c r="G90" s="1">
        <v>45178</v>
      </c>
      <c r="H90">
        <v>24</v>
      </c>
      <c r="I90" t="s">
        <v>28</v>
      </c>
      <c r="J90" t="str">
        <f>IF(COUNTIF(Table2[[#All],[Column1]], Table14[[#This Row],[user_id]]) &gt; 0, "Retained", "Not_Retained")</f>
        <v>Retained</v>
      </c>
    </row>
    <row r="91" spans="1:10" x14ac:dyDescent="0.3">
      <c r="A91">
        <v>17</v>
      </c>
      <c r="B91">
        <v>69510</v>
      </c>
      <c r="C91" t="s">
        <v>9</v>
      </c>
      <c r="D91" s="1">
        <v>45179</v>
      </c>
      <c r="E91" t="s">
        <v>10</v>
      </c>
      <c r="F91">
        <v>4627.16</v>
      </c>
      <c r="G91" s="1">
        <v>45178</v>
      </c>
      <c r="H91">
        <v>24</v>
      </c>
      <c r="I91" t="s">
        <v>28</v>
      </c>
      <c r="J91" t="str">
        <f>IF(COUNTIF(Table2[[#All],[Column1]], Table14[[#This Row],[user_id]]) &gt; 0, "Retained", "Not_Retained")</f>
        <v>Retained</v>
      </c>
    </row>
    <row r="92" spans="1:10" x14ac:dyDescent="0.3">
      <c r="A92">
        <v>17</v>
      </c>
      <c r="B92">
        <v>91927</v>
      </c>
      <c r="C92" t="s">
        <v>15</v>
      </c>
      <c r="D92" s="1">
        <v>45195</v>
      </c>
      <c r="E92" t="s">
        <v>12</v>
      </c>
      <c r="F92">
        <v>662.4</v>
      </c>
      <c r="G92" s="1">
        <v>45178</v>
      </c>
      <c r="H92">
        <v>24</v>
      </c>
      <c r="I92" t="s">
        <v>28</v>
      </c>
      <c r="J92" t="str">
        <f>IF(COUNTIF(Table2[[#All],[Column1]], Table14[[#This Row],[user_id]]) &gt; 0, "Retained", "Not_Retained")</f>
        <v>Retained</v>
      </c>
    </row>
    <row r="93" spans="1:10" x14ac:dyDescent="0.3">
      <c r="A93">
        <v>17</v>
      </c>
      <c r="B93">
        <v>94886</v>
      </c>
      <c r="C93" t="s">
        <v>15</v>
      </c>
      <c r="D93" s="1">
        <v>45177</v>
      </c>
      <c r="E93" t="s">
        <v>12</v>
      </c>
      <c r="F93">
        <v>4150.49</v>
      </c>
      <c r="G93" s="1">
        <v>45178</v>
      </c>
      <c r="H93">
        <v>24</v>
      </c>
      <c r="I93" t="s">
        <v>28</v>
      </c>
      <c r="J93" t="str">
        <f>IF(COUNTIF(Table2[[#All],[Column1]], Table14[[#This Row],[user_id]]) &gt; 0, "Retained", "Not_Retained")</f>
        <v>Retained</v>
      </c>
    </row>
    <row r="94" spans="1:10" x14ac:dyDescent="0.3">
      <c r="A94">
        <v>17</v>
      </c>
      <c r="B94">
        <v>17816</v>
      </c>
      <c r="C94" t="s">
        <v>15</v>
      </c>
      <c r="D94" s="1">
        <v>45172</v>
      </c>
      <c r="E94" t="s">
        <v>12</v>
      </c>
      <c r="F94">
        <v>3015.72</v>
      </c>
      <c r="G94" s="1">
        <v>45178</v>
      </c>
      <c r="H94">
        <v>24</v>
      </c>
      <c r="I94" t="s">
        <v>28</v>
      </c>
      <c r="J94" t="str">
        <f>IF(COUNTIF(Table2[[#All],[Column1]], Table14[[#This Row],[user_id]]) &gt; 0, "Retained", "Not_Retained")</f>
        <v>Retained</v>
      </c>
    </row>
    <row r="95" spans="1:10" x14ac:dyDescent="0.3">
      <c r="A95">
        <v>17</v>
      </c>
      <c r="B95">
        <v>67560</v>
      </c>
      <c r="C95" t="s">
        <v>9</v>
      </c>
      <c r="D95" s="1">
        <v>45209</v>
      </c>
      <c r="E95" t="s">
        <v>12</v>
      </c>
      <c r="F95">
        <v>3474.52</v>
      </c>
      <c r="G95" s="1">
        <v>45178</v>
      </c>
      <c r="H95">
        <v>24</v>
      </c>
      <c r="I95" t="s">
        <v>28</v>
      </c>
      <c r="J95" t="str">
        <f>IF(COUNTIF(Table2[[#All],[Column1]], Table14[[#This Row],[user_id]]) &gt; 0, "Retained", "Not_Retained")</f>
        <v>Retained</v>
      </c>
    </row>
    <row r="96" spans="1:10" x14ac:dyDescent="0.3">
      <c r="A96">
        <v>17</v>
      </c>
      <c r="B96">
        <v>62757</v>
      </c>
      <c r="C96" t="s">
        <v>14</v>
      </c>
      <c r="D96" s="1">
        <v>45222</v>
      </c>
      <c r="E96" t="s">
        <v>12</v>
      </c>
      <c r="F96">
        <v>2245.02</v>
      </c>
      <c r="G96" s="1">
        <v>45178</v>
      </c>
      <c r="H96">
        <v>24</v>
      </c>
      <c r="I96" t="s">
        <v>28</v>
      </c>
      <c r="J96" t="str">
        <f>IF(COUNTIF(Table2[[#All],[Column1]], Table14[[#This Row],[user_id]]) &gt; 0, "Retained", "Not_Retained")</f>
        <v>Retained</v>
      </c>
    </row>
    <row r="97" spans="1:10" x14ac:dyDescent="0.3">
      <c r="A97">
        <v>17</v>
      </c>
      <c r="B97">
        <v>15224</v>
      </c>
      <c r="C97" t="s">
        <v>18</v>
      </c>
      <c r="D97" s="1">
        <v>45219</v>
      </c>
      <c r="E97" t="s">
        <v>12</v>
      </c>
      <c r="F97">
        <v>3058.2</v>
      </c>
      <c r="G97" s="1">
        <v>45178</v>
      </c>
      <c r="H97">
        <v>24</v>
      </c>
      <c r="I97" t="s">
        <v>28</v>
      </c>
      <c r="J97" t="str">
        <f>IF(COUNTIF(Table2[[#All],[Column1]], Table14[[#This Row],[user_id]]) &gt; 0, "Retained", "Not_Retained")</f>
        <v>Retained</v>
      </c>
    </row>
    <row r="98" spans="1:10" x14ac:dyDescent="0.3">
      <c r="A98">
        <v>17</v>
      </c>
      <c r="B98">
        <v>21970</v>
      </c>
      <c r="C98" t="s">
        <v>15</v>
      </c>
      <c r="D98" s="1">
        <v>45200</v>
      </c>
      <c r="E98" t="s">
        <v>10</v>
      </c>
      <c r="F98">
        <v>4997.8999999999996</v>
      </c>
      <c r="G98" s="1">
        <v>45178</v>
      </c>
      <c r="H98">
        <v>24</v>
      </c>
      <c r="I98" t="s">
        <v>28</v>
      </c>
      <c r="J98" t="str">
        <f>IF(COUNTIF(Table2[[#All],[Column1]], Table14[[#This Row],[user_id]]) &gt; 0, "Retained", "Not_Retained")</f>
        <v>Retained</v>
      </c>
    </row>
    <row r="99" spans="1:10" x14ac:dyDescent="0.3">
      <c r="A99">
        <v>17</v>
      </c>
      <c r="B99">
        <v>45325</v>
      </c>
      <c r="C99" t="s">
        <v>9</v>
      </c>
      <c r="D99" s="1">
        <v>45221</v>
      </c>
      <c r="E99" t="s">
        <v>10</v>
      </c>
      <c r="F99">
        <v>2405.4499999999998</v>
      </c>
      <c r="G99" s="1">
        <v>45178</v>
      </c>
      <c r="H99">
        <v>24</v>
      </c>
      <c r="I99" t="s">
        <v>28</v>
      </c>
      <c r="J99" t="str">
        <f>IF(COUNTIF(Table2[[#All],[Column1]], Table14[[#This Row],[user_id]]) &gt; 0, "Retained", "Not_Retained")</f>
        <v>Retained</v>
      </c>
    </row>
    <row r="100" spans="1:10" x14ac:dyDescent="0.3">
      <c r="A100">
        <v>18</v>
      </c>
      <c r="B100">
        <v>93202</v>
      </c>
      <c r="C100" t="s">
        <v>18</v>
      </c>
      <c r="D100" s="1">
        <v>45213</v>
      </c>
      <c r="E100" t="s">
        <v>10</v>
      </c>
      <c r="F100">
        <v>2403.0500000000002</v>
      </c>
      <c r="G100" s="1">
        <v>45179</v>
      </c>
      <c r="H100">
        <v>25</v>
      </c>
      <c r="I100" t="s">
        <v>23</v>
      </c>
      <c r="J100" t="str">
        <f>IF(COUNTIF(Table2[[#All],[Column1]], Table14[[#This Row],[user_id]]) &gt; 0, "Retained", "Not_Retained")</f>
        <v>Not_Retained</v>
      </c>
    </row>
    <row r="101" spans="1:10" x14ac:dyDescent="0.3">
      <c r="A101">
        <v>18</v>
      </c>
      <c r="B101">
        <v>53687</v>
      </c>
      <c r="C101" t="s">
        <v>14</v>
      </c>
      <c r="D101" s="1">
        <v>45213</v>
      </c>
      <c r="E101" t="s">
        <v>10</v>
      </c>
      <c r="F101">
        <v>4302.8900000000003</v>
      </c>
      <c r="G101" s="1">
        <v>45179</v>
      </c>
      <c r="H101">
        <v>25</v>
      </c>
      <c r="I101" t="s">
        <v>23</v>
      </c>
      <c r="J101" t="str">
        <f>IF(COUNTIF(Table2[[#All],[Column1]], Table14[[#This Row],[user_id]]) &gt; 0, "Retained", "Not_Retained")</f>
        <v>Not_Retained</v>
      </c>
    </row>
    <row r="102" spans="1:10" x14ac:dyDescent="0.3">
      <c r="A102">
        <v>18</v>
      </c>
      <c r="B102">
        <v>63955</v>
      </c>
      <c r="C102" t="s">
        <v>18</v>
      </c>
      <c r="D102" s="1">
        <v>45210</v>
      </c>
      <c r="E102" t="s">
        <v>12</v>
      </c>
      <c r="F102">
        <v>3346.66</v>
      </c>
      <c r="G102" s="1">
        <v>45179</v>
      </c>
      <c r="H102">
        <v>25</v>
      </c>
      <c r="I102" t="s">
        <v>23</v>
      </c>
      <c r="J102" t="str">
        <f>IF(COUNTIF(Table2[[#All],[Column1]], Table14[[#This Row],[user_id]]) &gt; 0, "Retained", "Not_Retained")</f>
        <v>Not_Retained</v>
      </c>
    </row>
    <row r="103" spans="1:10" x14ac:dyDescent="0.3">
      <c r="A103">
        <v>18</v>
      </c>
      <c r="B103">
        <v>82102</v>
      </c>
      <c r="C103" t="s">
        <v>9</v>
      </c>
      <c r="D103" s="1">
        <v>45212</v>
      </c>
      <c r="E103" t="s">
        <v>12</v>
      </c>
      <c r="F103">
        <v>531.49</v>
      </c>
      <c r="G103" s="1">
        <v>45179</v>
      </c>
      <c r="H103">
        <v>25</v>
      </c>
      <c r="I103" t="s">
        <v>23</v>
      </c>
      <c r="J103" t="str">
        <f>IF(COUNTIF(Table2[[#All],[Column1]], Table14[[#This Row],[user_id]]) &gt; 0, "Retained", "Not_Retained")</f>
        <v>Not_Retained</v>
      </c>
    </row>
    <row r="104" spans="1:10" x14ac:dyDescent="0.3">
      <c r="A104">
        <v>18</v>
      </c>
      <c r="B104">
        <v>52372</v>
      </c>
      <c r="C104" t="s">
        <v>9</v>
      </c>
      <c r="D104" s="1">
        <v>45208</v>
      </c>
      <c r="E104" t="s">
        <v>12</v>
      </c>
      <c r="F104">
        <v>4338.0600000000004</v>
      </c>
      <c r="G104" s="1">
        <v>45179</v>
      </c>
      <c r="H104">
        <v>25</v>
      </c>
      <c r="I104" t="s">
        <v>23</v>
      </c>
      <c r="J104" t="str">
        <f>IF(COUNTIF(Table2[[#All],[Column1]], Table14[[#This Row],[user_id]]) &gt; 0, "Retained", "Not_Retained")</f>
        <v>Not_Retained</v>
      </c>
    </row>
    <row r="105" spans="1:10" x14ac:dyDescent="0.3">
      <c r="A105">
        <v>18</v>
      </c>
      <c r="B105">
        <v>81118</v>
      </c>
      <c r="C105" t="s">
        <v>18</v>
      </c>
      <c r="D105" s="1">
        <v>45191</v>
      </c>
      <c r="E105" t="s">
        <v>12</v>
      </c>
      <c r="F105">
        <v>365.6</v>
      </c>
      <c r="G105" s="1">
        <v>45179</v>
      </c>
      <c r="H105">
        <v>25</v>
      </c>
      <c r="I105" t="s">
        <v>23</v>
      </c>
      <c r="J105" t="str">
        <f>IF(COUNTIF(Table2[[#All],[Column1]], Table14[[#This Row],[user_id]]) &gt; 0, "Retained", "Not_Retained")</f>
        <v>Not_Retained</v>
      </c>
    </row>
    <row r="106" spans="1:10" x14ac:dyDescent="0.3">
      <c r="A106">
        <v>19</v>
      </c>
      <c r="B106">
        <v>16764</v>
      </c>
      <c r="C106" t="s">
        <v>15</v>
      </c>
      <c r="D106" s="1">
        <v>45255</v>
      </c>
      <c r="E106" t="s">
        <v>12</v>
      </c>
      <c r="F106">
        <v>2791.18</v>
      </c>
      <c r="G106" s="1">
        <v>45170</v>
      </c>
      <c r="H106">
        <v>22</v>
      </c>
      <c r="I106" t="s">
        <v>17</v>
      </c>
      <c r="J106" t="str">
        <f>IF(COUNTIF(Table2[[#All],[Column1]], Table14[[#This Row],[user_id]]) &gt; 0, "Retained", "Not_Retained")</f>
        <v>Not_Retained</v>
      </c>
    </row>
    <row r="107" spans="1:10" x14ac:dyDescent="0.3">
      <c r="A107">
        <v>19</v>
      </c>
      <c r="B107">
        <v>67424</v>
      </c>
      <c r="C107" t="s">
        <v>18</v>
      </c>
      <c r="D107" s="1">
        <v>45240</v>
      </c>
      <c r="E107" t="s">
        <v>10</v>
      </c>
      <c r="F107">
        <v>241.46</v>
      </c>
      <c r="G107" s="1">
        <v>45170</v>
      </c>
      <c r="H107">
        <v>22</v>
      </c>
      <c r="I107" t="s">
        <v>17</v>
      </c>
      <c r="J107" t="str">
        <f>IF(COUNTIF(Table2[[#All],[Column1]], Table14[[#This Row],[user_id]]) &gt; 0, "Retained", "Not_Retained")</f>
        <v>Not_Retained</v>
      </c>
    </row>
    <row r="108" spans="1:10" x14ac:dyDescent="0.3">
      <c r="A108">
        <v>19</v>
      </c>
      <c r="B108">
        <v>89806</v>
      </c>
      <c r="C108" t="s">
        <v>15</v>
      </c>
      <c r="D108" s="1">
        <v>45251</v>
      </c>
      <c r="E108" t="s">
        <v>10</v>
      </c>
      <c r="F108">
        <v>1622.68</v>
      </c>
      <c r="G108" s="1">
        <v>45170</v>
      </c>
      <c r="H108">
        <v>22</v>
      </c>
      <c r="I108" t="s">
        <v>17</v>
      </c>
      <c r="J108" t="str">
        <f>IF(COUNTIF(Table2[[#All],[Column1]], Table14[[#This Row],[user_id]]) &gt; 0, "Retained", "Not_Retained")</f>
        <v>Not_Retained</v>
      </c>
    </row>
    <row r="109" spans="1:10" x14ac:dyDescent="0.3">
      <c r="A109">
        <v>19</v>
      </c>
      <c r="B109">
        <v>82384</v>
      </c>
      <c r="C109" t="s">
        <v>18</v>
      </c>
      <c r="D109" s="1">
        <v>45231</v>
      </c>
      <c r="E109" t="s">
        <v>10</v>
      </c>
      <c r="F109">
        <v>1201.03</v>
      </c>
      <c r="G109" s="1">
        <v>45170</v>
      </c>
      <c r="H109">
        <v>22</v>
      </c>
      <c r="I109" t="s">
        <v>17</v>
      </c>
      <c r="J109" t="str">
        <f>IF(COUNTIF(Table2[[#All],[Column1]], Table14[[#This Row],[user_id]]) &gt; 0, "Retained", "Not_Retained")</f>
        <v>Not_Retained</v>
      </c>
    </row>
    <row r="110" spans="1:10" x14ac:dyDescent="0.3">
      <c r="A110">
        <v>19</v>
      </c>
      <c r="B110">
        <v>25396</v>
      </c>
      <c r="C110" t="s">
        <v>15</v>
      </c>
      <c r="D110" s="1">
        <v>45214</v>
      </c>
      <c r="E110" t="s">
        <v>12</v>
      </c>
      <c r="F110">
        <v>4670</v>
      </c>
      <c r="G110" s="1">
        <v>45170</v>
      </c>
      <c r="H110">
        <v>22</v>
      </c>
      <c r="I110" t="s">
        <v>17</v>
      </c>
      <c r="J110" t="str">
        <f>IF(COUNTIF(Table2[[#All],[Column1]], Table14[[#This Row],[user_id]]) &gt; 0, "Retained", "Not_Retained")</f>
        <v>Not_Retained</v>
      </c>
    </row>
    <row r="111" spans="1:10" x14ac:dyDescent="0.3">
      <c r="A111">
        <v>20</v>
      </c>
      <c r="B111">
        <v>73242</v>
      </c>
      <c r="C111" t="s">
        <v>18</v>
      </c>
      <c r="D111" s="1">
        <v>45244</v>
      </c>
      <c r="E111" t="s">
        <v>10</v>
      </c>
      <c r="F111">
        <v>2338.25</v>
      </c>
      <c r="G111" s="1">
        <v>45178</v>
      </c>
      <c r="H111">
        <v>18</v>
      </c>
      <c r="I111" t="s">
        <v>22</v>
      </c>
      <c r="J111" t="str">
        <f>IF(COUNTIF(Table2[[#All],[Column1]], Table14[[#This Row],[user_id]]) &gt; 0, "Retained", "Not_Retained")</f>
        <v>Not_Retained</v>
      </c>
    </row>
    <row r="112" spans="1:10" x14ac:dyDescent="0.3">
      <c r="A112">
        <v>20</v>
      </c>
      <c r="B112">
        <v>60277</v>
      </c>
      <c r="C112" t="s">
        <v>15</v>
      </c>
      <c r="D112" s="1">
        <v>45235</v>
      </c>
      <c r="E112" t="s">
        <v>10</v>
      </c>
      <c r="F112">
        <v>4333.7299999999996</v>
      </c>
      <c r="G112" s="1">
        <v>45178</v>
      </c>
      <c r="H112">
        <v>18</v>
      </c>
      <c r="I112" t="s">
        <v>22</v>
      </c>
      <c r="J112" t="str">
        <f>IF(COUNTIF(Table2[[#All],[Column1]], Table14[[#This Row],[user_id]]) &gt; 0, "Retained", "Not_Retained")</f>
        <v>Not_Retained</v>
      </c>
    </row>
    <row r="113" spans="1:10" x14ac:dyDescent="0.3">
      <c r="A113">
        <v>20</v>
      </c>
      <c r="B113">
        <v>64387</v>
      </c>
      <c r="C113" t="s">
        <v>14</v>
      </c>
      <c r="D113" s="1">
        <v>45239</v>
      </c>
      <c r="E113" t="s">
        <v>12</v>
      </c>
      <c r="F113">
        <v>4120.6899999999996</v>
      </c>
      <c r="G113" s="1">
        <v>45178</v>
      </c>
      <c r="H113">
        <v>18</v>
      </c>
      <c r="I113" t="s">
        <v>22</v>
      </c>
      <c r="J113" t="str">
        <f>IF(COUNTIF(Table2[[#All],[Column1]], Table14[[#This Row],[user_id]]) &gt; 0, "Retained", "Not_Retained")</f>
        <v>Not_Retained</v>
      </c>
    </row>
    <row r="114" spans="1:10" x14ac:dyDescent="0.3">
      <c r="A114">
        <v>21</v>
      </c>
      <c r="B114">
        <v>96499</v>
      </c>
      <c r="C114" t="s">
        <v>18</v>
      </c>
      <c r="D114" s="1">
        <v>45218</v>
      </c>
      <c r="E114" t="s">
        <v>10</v>
      </c>
      <c r="F114">
        <v>2288.08</v>
      </c>
      <c r="G114" s="1">
        <v>45173</v>
      </c>
      <c r="H114">
        <v>19</v>
      </c>
      <c r="I114" t="s">
        <v>19</v>
      </c>
      <c r="J114" t="str">
        <f>IF(COUNTIF(Table2[[#All],[Column1]], Table14[[#This Row],[user_id]]) &gt; 0, "Retained", "Not_Retained")</f>
        <v>Not_Retained</v>
      </c>
    </row>
    <row r="115" spans="1:10" x14ac:dyDescent="0.3">
      <c r="A115">
        <v>21</v>
      </c>
      <c r="B115">
        <v>55236</v>
      </c>
      <c r="C115" t="s">
        <v>14</v>
      </c>
      <c r="D115" s="1">
        <v>45215</v>
      </c>
      <c r="E115" t="s">
        <v>12</v>
      </c>
      <c r="F115">
        <v>2331.19</v>
      </c>
      <c r="G115" s="1">
        <v>45173</v>
      </c>
      <c r="H115">
        <v>19</v>
      </c>
      <c r="I115" t="s">
        <v>19</v>
      </c>
      <c r="J115" t="str">
        <f>IF(COUNTIF(Table2[[#All],[Column1]], Table14[[#This Row],[user_id]]) &gt; 0, "Retained", "Not_Retained")</f>
        <v>Not_Retained</v>
      </c>
    </row>
    <row r="116" spans="1:10" x14ac:dyDescent="0.3">
      <c r="A116">
        <v>21</v>
      </c>
      <c r="B116">
        <v>34727</v>
      </c>
      <c r="C116" t="s">
        <v>15</v>
      </c>
      <c r="D116" s="1">
        <v>45210</v>
      </c>
      <c r="E116" t="s">
        <v>12</v>
      </c>
      <c r="F116">
        <v>1244.46</v>
      </c>
      <c r="G116" s="1">
        <v>45173</v>
      </c>
      <c r="H116">
        <v>19</v>
      </c>
      <c r="I116" t="s">
        <v>19</v>
      </c>
      <c r="J116" t="str">
        <f>IF(COUNTIF(Table2[[#All],[Column1]], Table14[[#This Row],[user_id]]) &gt; 0, "Retained", "Not_Retained")</f>
        <v>Not_Retained</v>
      </c>
    </row>
    <row r="117" spans="1:10" x14ac:dyDescent="0.3">
      <c r="A117">
        <v>21</v>
      </c>
      <c r="B117">
        <v>63841</v>
      </c>
      <c r="C117" t="s">
        <v>9</v>
      </c>
      <c r="D117" s="1">
        <v>45224</v>
      </c>
      <c r="E117" t="s">
        <v>12</v>
      </c>
      <c r="F117">
        <v>3749.06</v>
      </c>
      <c r="G117" s="1">
        <v>45173</v>
      </c>
      <c r="H117">
        <v>19</v>
      </c>
      <c r="I117" t="s">
        <v>19</v>
      </c>
      <c r="J117" t="str">
        <f>IF(COUNTIF(Table2[[#All],[Column1]], Table14[[#This Row],[user_id]]) &gt; 0, "Retained", "Not_Retained")</f>
        <v>Not_Retained</v>
      </c>
    </row>
    <row r="118" spans="1:10" x14ac:dyDescent="0.3">
      <c r="A118">
        <v>21</v>
      </c>
      <c r="B118">
        <v>59968</v>
      </c>
      <c r="C118" t="s">
        <v>18</v>
      </c>
      <c r="D118" s="1">
        <v>45222</v>
      </c>
      <c r="E118" t="s">
        <v>10</v>
      </c>
      <c r="F118">
        <v>2527.11</v>
      </c>
      <c r="G118" s="1">
        <v>45173</v>
      </c>
      <c r="H118">
        <v>19</v>
      </c>
      <c r="I118" t="s">
        <v>19</v>
      </c>
      <c r="J118" t="str">
        <f>IF(COUNTIF(Table2[[#All],[Column1]], Table14[[#This Row],[user_id]]) &gt; 0, "Retained", "Not_Retained")</f>
        <v>Not_Retained</v>
      </c>
    </row>
    <row r="119" spans="1:10" x14ac:dyDescent="0.3">
      <c r="A119">
        <v>22</v>
      </c>
      <c r="B119">
        <v>23154</v>
      </c>
      <c r="C119" t="s">
        <v>18</v>
      </c>
      <c r="D119" s="1">
        <v>45241</v>
      </c>
      <c r="E119" t="s">
        <v>10</v>
      </c>
      <c r="F119">
        <v>2677.16</v>
      </c>
      <c r="G119" s="1">
        <v>45178</v>
      </c>
      <c r="H119">
        <v>22</v>
      </c>
      <c r="I119" t="s">
        <v>29</v>
      </c>
      <c r="J119" t="str">
        <f>IF(COUNTIF(Table2[[#All],[Column1]], Table14[[#This Row],[user_id]]) &gt; 0, "Retained", "Not_Retained")</f>
        <v>Not_Retained</v>
      </c>
    </row>
    <row r="120" spans="1:10" x14ac:dyDescent="0.3">
      <c r="A120">
        <v>22</v>
      </c>
      <c r="B120">
        <v>12011</v>
      </c>
      <c r="C120" t="s">
        <v>15</v>
      </c>
      <c r="D120" s="1">
        <v>45245</v>
      </c>
      <c r="E120" t="s">
        <v>12</v>
      </c>
      <c r="F120">
        <v>4367.57</v>
      </c>
      <c r="G120" s="1">
        <v>45178</v>
      </c>
      <c r="H120">
        <v>22</v>
      </c>
      <c r="I120" t="s">
        <v>29</v>
      </c>
      <c r="J120" t="str">
        <f>IF(COUNTIF(Table2[[#All],[Column1]], Table14[[#This Row],[user_id]]) &gt; 0, "Retained", "Not_Retained")</f>
        <v>Not_Retained</v>
      </c>
    </row>
    <row r="121" spans="1:10" x14ac:dyDescent="0.3">
      <c r="A121">
        <v>22</v>
      </c>
      <c r="B121">
        <v>19807</v>
      </c>
      <c r="C121" t="s">
        <v>18</v>
      </c>
      <c r="D121" s="1">
        <v>45235</v>
      </c>
      <c r="E121" t="s">
        <v>12</v>
      </c>
      <c r="F121">
        <v>1758.95</v>
      </c>
      <c r="G121" s="1">
        <v>45178</v>
      </c>
      <c r="H121">
        <v>22</v>
      </c>
      <c r="I121" t="s">
        <v>29</v>
      </c>
      <c r="J121" t="str">
        <f>IF(COUNTIF(Table2[[#All],[Column1]], Table14[[#This Row],[user_id]]) &gt; 0, "Retained", "Not_Retained")</f>
        <v>Not_Retained</v>
      </c>
    </row>
    <row r="122" spans="1:10" x14ac:dyDescent="0.3">
      <c r="A122">
        <v>22</v>
      </c>
      <c r="B122">
        <v>62098</v>
      </c>
      <c r="C122" t="s">
        <v>9</v>
      </c>
      <c r="D122" s="1">
        <v>45253</v>
      </c>
      <c r="E122" t="s">
        <v>12</v>
      </c>
      <c r="F122">
        <v>4276.47</v>
      </c>
      <c r="G122" s="1">
        <v>45178</v>
      </c>
      <c r="H122">
        <v>22</v>
      </c>
      <c r="I122" t="s">
        <v>29</v>
      </c>
      <c r="J122" t="str">
        <f>IF(COUNTIF(Table2[[#All],[Column1]], Table14[[#This Row],[user_id]]) &gt; 0, "Retained", "Not_Retained")</f>
        <v>Not_Retained</v>
      </c>
    </row>
    <row r="123" spans="1:10" x14ac:dyDescent="0.3">
      <c r="A123">
        <v>22</v>
      </c>
      <c r="B123">
        <v>79942</v>
      </c>
      <c r="C123" t="s">
        <v>18</v>
      </c>
      <c r="D123" s="1">
        <v>45258</v>
      </c>
      <c r="E123" t="s">
        <v>12</v>
      </c>
      <c r="F123">
        <v>3171.32</v>
      </c>
      <c r="G123" s="1">
        <v>45178</v>
      </c>
      <c r="H123">
        <v>22</v>
      </c>
      <c r="I123" t="s">
        <v>29</v>
      </c>
      <c r="J123" t="str">
        <f>IF(COUNTIF(Table2[[#All],[Column1]], Table14[[#This Row],[user_id]]) &gt; 0, "Retained", "Not_Retained")</f>
        <v>Not_Retained</v>
      </c>
    </row>
    <row r="124" spans="1:10" x14ac:dyDescent="0.3">
      <c r="A124">
        <v>23</v>
      </c>
      <c r="B124">
        <v>99705</v>
      </c>
      <c r="C124" t="s">
        <v>14</v>
      </c>
      <c r="D124" s="1">
        <v>45220</v>
      </c>
      <c r="E124" t="s">
        <v>10</v>
      </c>
      <c r="F124">
        <v>3759.16</v>
      </c>
      <c r="G124" s="1">
        <v>45176</v>
      </c>
      <c r="H124">
        <v>23</v>
      </c>
      <c r="I124" t="s">
        <v>30</v>
      </c>
      <c r="J124" t="str">
        <f>IF(COUNTIF(Table2[[#All],[Column1]], Table14[[#This Row],[user_id]]) &gt; 0, "Retained", "Not_Retained")</f>
        <v>Retained</v>
      </c>
    </row>
    <row r="125" spans="1:10" x14ac:dyDescent="0.3">
      <c r="A125">
        <v>23</v>
      </c>
      <c r="B125">
        <v>22903</v>
      </c>
      <c r="C125" t="s">
        <v>9</v>
      </c>
      <c r="D125" s="1">
        <v>45213</v>
      </c>
      <c r="E125" t="s">
        <v>12</v>
      </c>
      <c r="F125">
        <v>915.19</v>
      </c>
      <c r="G125" s="1">
        <v>45176</v>
      </c>
      <c r="H125">
        <v>23</v>
      </c>
      <c r="I125" t="s">
        <v>30</v>
      </c>
      <c r="J125" t="str">
        <f>IF(COUNTIF(Table2[[#All],[Column1]], Table14[[#This Row],[user_id]]) &gt; 0, "Retained", "Not_Retained")</f>
        <v>Retained</v>
      </c>
    </row>
    <row r="126" spans="1:10" x14ac:dyDescent="0.3">
      <c r="A126">
        <v>23</v>
      </c>
      <c r="B126">
        <v>16028</v>
      </c>
      <c r="C126" t="s">
        <v>14</v>
      </c>
      <c r="D126" s="1">
        <v>45170</v>
      </c>
      <c r="E126" t="s">
        <v>10</v>
      </c>
      <c r="F126">
        <v>1537.5</v>
      </c>
      <c r="G126" s="1">
        <v>45176</v>
      </c>
      <c r="H126">
        <v>23</v>
      </c>
      <c r="I126" t="s">
        <v>30</v>
      </c>
      <c r="J126" t="str">
        <f>IF(COUNTIF(Table2[[#All],[Column1]], Table14[[#This Row],[user_id]]) &gt; 0, "Retained", "Not_Retained")</f>
        <v>Retained</v>
      </c>
    </row>
    <row r="127" spans="1:10" x14ac:dyDescent="0.3">
      <c r="A127">
        <v>23</v>
      </c>
      <c r="B127">
        <v>66450</v>
      </c>
      <c r="C127" t="s">
        <v>15</v>
      </c>
      <c r="D127" s="1">
        <v>45181</v>
      </c>
      <c r="E127" t="s">
        <v>10</v>
      </c>
      <c r="F127">
        <v>2702.71</v>
      </c>
      <c r="G127" s="1">
        <v>45176</v>
      </c>
      <c r="H127">
        <v>23</v>
      </c>
      <c r="I127" t="s">
        <v>30</v>
      </c>
      <c r="J127" t="str">
        <f>IF(COUNTIF(Table2[[#All],[Column1]], Table14[[#This Row],[user_id]]) &gt; 0, "Retained", "Not_Retained")</f>
        <v>Retained</v>
      </c>
    </row>
    <row r="128" spans="1:10" x14ac:dyDescent="0.3">
      <c r="A128">
        <v>23</v>
      </c>
      <c r="B128">
        <v>99364</v>
      </c>
      <c r="C128" t="s">
        <v>15</v>
      </c>
      <c r="D128" s="1">
        <v>45188</v>
      </c>
      <c r="E128" t="s">
        <v>10</v>
      </c>
      <c r="F128">
        <v>957.84</v>
      </c>
      <c r="G128" s="1">
        <v>45176</v>
      </c>
      <c r="H128">
        <v>23</v>
      </c>
      <c r="I128" t="s">
        <v>30</v>
      </c>
      <c r="J128" t="str">
        <f>IF(COUNTIF(Table2[[#All],[Column1]], Table14[[#This Row],[user_id]]) &gt; 0, "Retained", "Not_Retained")</f>
        <v>Retained</v>
      </c>
    </row>
    <row r="129" spans="1:10" x14ac:dyDescent="0.3">
      <c r="A129">
        <v>23</v>
      </c>
      <c r="B129">
        <v>60140</v>
      </c>
      <c r="C129" t="s">
        <v>15</v>
      </c>
      <c r="D129" s="1">
        <v>45258</v>
      </c>
      <c r="E129" t="s">
        <v>12</v>
      </c>
      <c r="F129">
        <v>4572.8599999999997</v>
      </c>
      <c r="G129" s="1">
        <v>45176</v>
      </c>
      <c r="H129">
        <v>23</v>
      </c>
      <c r="I129" t="s">
        <v>30</v>
      </c>
      <c r="J129" t="str">
        <f>IF(COUNTIF(Table2[[#All],[Column1]], Table14[[#This Row],[user_id]]) &gt; 0, "Retained", "Not_Retained")</f>
        <v>Retained</v>
      </c>
    </row>
    <row r="130" spans="1:10" x14ac:dyDescent="0.3">
      <c r="A130">
        <v>23</v>
      </c>
      <c r="B130">
        <v>40433</v>
      </c>
      <c r="C130" t="s">
        <v>18</v>
      </c>
      <c r="D130" s="1">
        <v>45235</v>
      </c>
      <c r="E130" t="s">
        <v>12</v>
      </c>
      <c r="F130">
        <v>2351.9</v>
      </c>
      <c r="G130" s="1">
        <v>45176</v>
      </c>
      <c r="H130">
        <v>23</v>
      </c>
      <c r="I130" t="s">
        <v>30</v>
      </c>
      <c r="J130" t="str">
        <f>IF(COUNTIF(Table2[[#All],[Column1]], Table14[[#This Row],[user_id]]) &gt; 0, "Retained", "Not_Retained")</f>
        <v>Retained</v>
      </c>
    </row>
    <row r="131" spans="1:10" x14ac:dyDescent="0.3">
      <c r="A131">
        <v>23</v>
      </c>
      <c r="B131">
        <v>11231</v>
      </c>
      <c r="C131" t="s">
        <v>18</v>
      </c>
      <c r="D131" s="1">
        <v>45252</v>
      </c>
      <c r="E131" t="s">
        <v>12</v>
      </c>
      <c r="F131">
        <v>3420.29</v>
      </c>
      <c r="G131" s="1">
        <v>45176</v>
      </c>
      <c r="H131">
        <v>23</v>
      </c>
      <c r="I131" t="s">
        <v>30</v>
      </c>
      <c r="J131" t="str">
        <f>IF(COUNTIF(Table2[[#All],[Column1]], Table14[[#This Row],[user_id]]) &gt; 0, "Retained", "Not_Retained")</f>
        <v>Retained</v>
      </c>
    </row>
    <row r="132" spans="1:10" x14ac:dyDescent="0.3">
      <c r="A132">
        <v>23</v>
      </c>
      <c r="B132">
        <v>19681</v>
      </c>
      <c r="C132" t="s">
        <v>18</v>
      </c>
      <c r="D132" s="1">
        <v>45236</v>
      </c>
      <c r="E132" t="s">
        <v>12</v>
      </c>
      <c r="F132">
        <v>4939.49</v>
      </c>
      <c r="G132" s="1">
        <v>45176</v>
      </c>
      <c r="H132">
        <v>23</v>
      </c>
      <c r="I132" t="s">
        <v>30</v>
      </c>
      <c r="J132" t="str">
        <f>IF(COUNTIF(Table2[[#All],[Column1]], Table14[[#This Row],[user_id]]) &gt; 0, "Retained", "Not_Retained")</f>
        <v>Retained</v>
      </c>
    </row>
    <row r="133" spans="1:10" x14ac:dyDescent="0.3">
      <c r="A133">
        <v>23</v>
      </c>
      <c r="B133">
        <v>93746</v>
      </c>
      <c r="C133" t="s">
        <v>18</v>
      </c>
      <c r="D133" s="1">
        <v>45240</v>
      </c>
      <c r="E133" t="s">
        <v>12</v>
      </c>
      <c r="F133">
        <v>2338.5</v>
      </c>
      <c r="G133" s="1">
        <v>45176</v>
      </c>
      <c r="H133">
        <v>23</v>
      </c>
      <c r="I133" t="s">
        <v>30</v>
      </c>
      <c r="J133" t="str">
        <f>IF(COUNTIF(Table2[[#All],[Column1]], Table14[[#This Row],[user_id]]) &gt; 0, "Retained", "Not_Retained")</f>
        <v>Retained</v>
      </c>
    </row>
    <row r="134" spans="1:10" x14ac:dyDescent="0.3">
      <c r="A134">
        <v>24</v>
      </c>
      <c r="B134">
        <v>41091</v>
      </c>
      <c r="C134" t="s">
        <v>18</v>
      </c>
      <c r="D134" s="1">
        <v>45203</v>
      </c>
      <c r="E134" t="s">
        <v>12</v>
      </c>
      <c r="F134">
        <v>2916.58</v>
      </c>
      <c r="G134" s="1">
        <v>45173</v>
      </c>
      <c r="H134">
        <v>19</v>
      </c>
      <c r="I134" t="s">
        <v>22</v>
      </c>
      <c r="J134" t="str">
        <f>IF(COUNTIF(Table2[[#All],[Column1]], Table14[[#This Row],[user_id]]) &gt; 0, "Retained", "Not_Retained")</f>
        <v>Not_Retained</v>
      </c>
    </row>
    <row r="135" spans="1:10" x14ac:dyDescent="0.3">
      <c r="A135">
        <v>24</v>
      </c>
      <c r="B135">
        <v>48696</v>
      </c>
      <c r="C135" t="s">
        <v>9</v>
      </c>
      <c r="D135" s="1">
        <v>45222</v>
      </c>
      <c r="E135" t="s">
        <v>12</v>
      </c>
      <c r="F135">
        <v>1444.95</v>
      </c>
      <c r="G135" s="1">
        <v>45173</v>
      </c>
      <c r="H135">
        <v>19</v>
      </c>
      <c r="I135" t="s">
        <v>22</v>
      </c>
      <c r="J135" t="str">
        <f>IF(COUNTIF(Table2[[#All],[Column1]], Table14[[#This Row],[user_id]]) &gt; 0, "Retained", "Not_Retained")</f>
        <v>Not_Retained</v>
      </c>
    </row>
    <row r="136" spans="1:10" x14ac:dyDescent="0.3">
      <c r="A136">
        <v>24</v>
      </c>
      <c r="B136">
        <v>99889</v>
      </c>
      <c r="C136" t="s">
        <v>9</v>
      </c>
      <c r="D136" s="1">
        <v>45218</v>
      </c>
      <c r="E136" t="s">
        <v>12</v>
      </c>
      <c r="F136">
        <v>4180.91</v>
      </c>
      <c r="G136" s="1">
        <v>45173</v>
      </c>
      <c r="H136">
        <v>19</v>
      </c>
      <c r="I136" t="s">
        <v>22</v>
      </c>
      <c r="J136" t="str">
        <f>IF(COUNTIF(Table2[[#All],[Column1]], Table14[[#This Row],[user_id]]) &gt; 0, "Retained", "Not_Retained")</f>
        <v>Not_Retained</v>
      </c>
    </row>
    <row r="137" spans="1:10" x14ac:dyDescent="0.3">
      <c r="A137">
        <v>24</v>
      </c>
      <c r="B137">
        <v>40162</v>
      </c>
      <c r="C137" t="s">
        <v>14</v>
      </c>
      <c r="D137" s="1">
        <v>45209</v>
      </c>
      <c r="E137" t="s">
        <v>10</v>
      </c>
      <c r="F137">
        <v>3219.43</v>
      </c>
      <c r="G137" s="1">
        <v>45173</v>
      </c>
      <c r="H137">
        <v>19</v>
      </c>
      <c r="I137" t="s">
        <v>22</v>
      </c>
      <c r="J137" t="str">
        <f>IF(COUNTIF(Table2[[#All],[Column1]], Table14[[#This Row],[user_id]]) &gt; 0, "Retained", "Not_Retained")</f>
        <v>Not_Retained</v>
      </c>
    </row>
    <row r="138" spans="1:10" x14ac:dyDescent="0.3">
      <c r="A138">
        <v>25</v>
      </c>
      <c r="B138">
        <v>94717</v>
      </c>
      <c r="C138" t="s">
        <v>9</v>
      </c>
      <c r="D138" s="1">
        <v>45251</v>
      </c>
      <c r="E138" t="s">
        <v>12</v>
      </c>
      <c r="F138">
        <v>3964.19</v>
      </c>
      <c r="G138" s="1">
        <v>45177</v>
      </c>
      <c r="H138">
        <v>22</v>
      </c>
      <c r="I138" t="s">
        <v>31</v>
      </c>
      <c r="J138" t="str">
        <f>IF(COUNTIF(Table2[[#All],[Column1]], Table14[[#This Row],[user_id]]) &gt; 0, "Retained", "Not_Retained")</f>
        <v>Not_Retained</v>
      </c>
    </row>
    <row r="139" spans="1:10" x14ac:dyDescent="0.3">
      <c r="A139">
        <v>25</v>
      </c>
      <c r="B139">
        <v>57823</v>
      </c>
      <c r="C139" t="s">
        <v>15</v>
      </c>
      <c r="D139" s="1">
        <v>45188</v>
      </c>
      <c r="E139" t="s">
        <v>10</v>
      </c>
      <c r="F139">
        <v>4557.18</v>
      </c>
      <c r="G139" s="1">
        <v>45177</v>
      </c>
      <c r="H139">
        <v>22</v>
      </c>
      <c r="I139" t="s">
        <v>31</v>
      </c>
      <c r="J139" t="str">
        <f>IF(COUNTIF(Table2[[#All],[Column1]], Table14[[#This Row],[user_id]]) &gt; 0, "Retained", "Not_Retained")</f>
        <v>Not_Retained</v>
      </c>
    </row>
    <row r="140" spans="1:10" x14ac:dyDescent="0.3">
      <c r="A140">
        <v>26</v>
      </c>
      <c r="B140">
        <v>27322</v>
      </c>
      <c r="C140" t="s">
        <v>14</v>
      </c>
      <c r="D140" s="1">
        <v>45206</v>
      </c>
      <c r="E140" t="s">
        <v>12</v>
      </c>
      <c r="F140">
        <v>4169.32</v>
      </c>
      <c r="G140" s="1">
        <v>45179</v>
      </c>
      <c r="H140">
        <v>24</v>
      </c>
      <c r="I140" t="s">
        <v>28</v>
      </c>
      <c r="J140" t="str">
        <f>IF(COUNTIF(Table2[[#All],[Column1]], Table14[[#This Row],[user_id]]) &gt; 0, "Retained", "Not_Retained")</f>
        <v>Not_Retained</v>
      </c>
    </row>
    <row r="141" spans="1:10" x14ac:dyDescent="0.3">
      <c r="A141">
        <v>26</v>
      </c>
      <c r="B141">
        <v>73156</v>
      </c>
      <c r="C141" t="s">
        <v>14</v>
      </c>
      <c r="D141" s="1">
        <v>45208</v>
      </c>
      <c r="E141" t="s">
        <v>12</v>
      </c>
      <c r="F141">
        <v>4040.74</v>
      </c>
      <c r="G141" s="1">
        <v>45179</v>
      </c>
      <c r="H141">
        <v>24</v>
      </c>
      <c r="I141" t="s">
        <v>28</v>
      </c>
      <c r="J141" t="str">
        <f>IF(COUNTIF(Table2[[#All],[Column1]], Table14[[#This Row],[user_id]]) &gt; 0, "Retained", "Not_Retained")</f>
        <v>Not_Retained</v>
      </c>
    </row>
    <row r="142" spans="1:10" x14ac:dyDescent="0.3">
      <c r="A142">
        <v>27</v>
      </c>
      <c r="B142">
        <v>98647</v>
      </c>
      <c r="C142" t="s">
        <v>18</v>
      </c>
      <c r="D142" s="1">
        <v>45197</v>
      </c>
      <c r="E142" t="s">
        <v>12</v>
      </c>
      <c r="F142">
        <v>542.48</v>
      </c>
      <c r="G142" s="1">
        <v>45174</v>
      </c>
      <c r="H142">
        <v>20</v>
      </c>
      <c r="I142" t="s">
        <v>32</v>
      </c>
      <c r="J142" t="str">
        <f>IF(COUNTIF(Table2[[#All],[Column1]], Table14[[#This Row],[user_id]]) &gt; 0, "Retained", "Not_Retained")</f>
        <v>Not_Retained</v>
      </c>
    </row>
    <row r="143" spans="1:10" x14ac:dyDescent="0.3">
      <c r="A143">
        <v>27</v>
      </c>
      <c r="B143">
        <v>11824</v>
      </c>
      <c r="C143" t="s">
        <v>14</v>
      </c>
      <c r="D143" s="1">
        <v>45182</v>
      </c>
      <c r="E143" t="s">
        <v>10</v>
      </c>
      <c r="F143">
        <v>2328.4499999999998</v>
      </c>
      <c r="G143" s="1">
        <v>45174</v>
      </c>
      <c r="H143">
        <v>20</v>
      </c>
      <c r="I143" t="s">
        <v>32</v>
      </c>
      <c r="J143" t="str">
        <f>IF(COUNTIF(Table2[[#All],[Column1]], Table14[[#This Row],[user_id]]) &gt; 0, "Retained", "Not_Retained")</f>
        <v>Not_Retained</v>
      </c>
    </row>
    <row r="144" spans="1:10" x14ac:dyDescent="0.3">
      <c r="A144">
        <v>27</v>
      </c>
      <c r="B144">
        <v>59941</v>
      </c>
      <c r="C144" t="s">
        <v>14</v>
      </c>
      <c r="D144" s="1">
        <v>45249</v>
      </c>
      <c r="E144" t="s">
        <v>10</v>
      </c>
      <c r="F144">
        <v>3406.7</v>
      </c>
      <c r="G144" s="1">
        <v>45174</v>
      </c>
      <c r="H144">
        <v>20</v>
      </c>
      <c r="I144" t="s">
        <v>32</v>
      </c>
      <c r="J144" t="str">
        <f>IF(COUNTIF(Table2[[#All],[Column1]], Table14[[#This Row],[user_id]]) &gt; 0, "Retained", "Not_Retained")</f>
        <v>Not_Retained</v>
      </c>
    </row>
    <row r="145" spans="1:10" x14ac:dyDescent="0.3">
      <c r="A145">
        <v>27</v>
      </c>
      <c r="B145">
        <v>13280</v>
      </c>
      <c r="C145" t="s">
        <v>14</v>
      </c>
      <c r="D145" s="1">
        <v>45246</v>
      </c>
      <c r="E145" t="s">
        <v>10</v>
      </c>
      <c r="F145">
        <v>3273.5</v>
      </c>
      <c r="G145" s="1">
        <v>45174</v>
      </c>
      <c r="H145">
        <v>20</v>
      </c>
      <c r="I145" t="s">
        <v>32</v>
      </c>
      <c r="J145" t="str">
        <f>IF(COUNTIF(Table2[[#All],[Column1]], Table14[[#This Row],[user_id]]) &gt; 0, "Retained", "Not_Retained")</f>
        <v>Not_Retained</v>
      </c>
    </row>
    <row r="146" spans="1:10" x14ac:dyDescent="0.3">
      <c r="A146">
        <v>27</v>
      </c>
      <c r="B146">
        <v>70852</v>
      </c>
      <c r="C146" t="s">
        <v>14</v>
      </c>
      <c r="D146" s="1">
        <v>45251</v>
      </c>
      <c r="E146" t="s">
        <v>12</v>
      </c>
      <c r="F146">
        <v>671.71</v>
      </c>
      <c r="G146" s="1">
        <v>45174</v>
      </c>
      <c r="H146">
        <v>20</v>
      </c>
      <c r="I146" t="s">
        <v>32</v>
      </c>
      <c r="J146" t="str">
        <f>IF(COUNTIF(Table2[[#All],[Column1]], Table14[[#This Row],[user_id]]) &gt; 0, "Retained", "Not_Retained")</f>
        <v>Not_Retained</v>
      </c>
    </row>
    <row r="147" spans="1:10" x14ac:dyDescent="0.3">
      <c r="A147">
        <v>28</v>
      </c>
      <c r="B147">
        <v>25220</v>
      </c>
      <c r="C147" t="s">
        <v>9</v>
      </c>
      <c r="D147" s="1">
        <v>45185</v>
      </c>
      <c r="E147" t="s">
        <v>10</v>
      </c>
      <c r="F147">
        <v>4447.57</v>
      </c>
      <c r="G147" s="1">
        <v>45170</v>
      </c>
      <c r="H147">
        <v>25</v>
      </c>
      <c r="I147" t="s">
        <v>20</v>
      </c>
      <c r="J147" t="str">
        <f>IF(COUNTIF(Table2[[#All],[Column1]], Table14[[#This Row],[user_id]]) &gt; 0, "Retained", "Not_Retained")</f>
        <v>Not_Retained</v>
      </c>
    </row>
    <row r="148" spans="1:10" x14ac:dyDescent="0.3">
      <c r="A148">
        <v>28</v>
      </c>
      <c r="B148">
        <v>60940</v>
      </c>
      <c r="C148" t="s">
        <v>18</v>
      </c>
      <c r="D148" s="1">
        <v>45174</v>
      </c>
      <c r="E148" t="s">
        <v>12</v>
      </c>
      <c r="F148">
        <v>3385.38</v>
      </c>
      <c r="G148" s="1">
        <v>45170</v>
      </c>
      <c r="H148">
        <v>25</v>
      </c>
      <c r="I148" t="s">
        <v>20</v>
      </c>
      <c r="J148" t="str">
        <f>IF(COUNTIF(Table2[[#All],[Column1]], Table14[[#This Row],[user_id]]) &gt; 0, "Retained", "Not_Retained")</f>
        <v>Not_Retained</v>
      </c>
    </row>
    <row r="149" spans="1:10" x14ac:dyDescent="0.3">
      <c r="A149">
        <v>28</v>
      </c>
      <c r="B149">
        <v>80804</v>
      </c>
      <c r="C149" t="s">
        <v>18</v>
      </c>
      <c r="D149" s="1">
        <v>45193</v>
      </c>
      <c r="E149" t="s">
        <v>10</v>
      </c>
      <c r="F149">
        <v>4438.53</v>
      </c>
      <c r="G149" s="1">
        <v>45170</v>
      </c>
      <c r="H149">
        <v>25</v>
      </c>
      <c r="I149" t="s">
        <v>20</v>
      </c>
      <c r="J149" t="str">
        <f>IF(COUNTIF(Table2[[#All],[Column1]], Table14[[#This Row],[user_id]]) &gt; 0, "Retained", "Not_Retained")</f>
        <v>Not_Retained</v>
      </c>
    </row>
    <row r="150" spans="1:10" x14ac:dyDescent="0.3">
      <c r="A150">
        <v>29</v>
      </c>
      <c r="B150">
        <v>58566</v>
      </c>
      <c r="C150" t="s">
        <v>15</v>
      </c>
      <c r="D150" s="1">
        <v>45201</v>
      </c>
      <c r="E150" t="s">
        <v>12</v>
      </c>
      <c r="F150">
        <v>2279.0100000000002</v>
      </c>
      <c r="G150" s="1">
        <v>45172</v>
      </c>
      <c r="H150">
        <v>18</v>
      </c>
      <c r="I150" t="s">
        <v>26</v>
      </c>
      <c r="J150" t="str">
        <f>IF(COUNTIF(Table2[[#All],[Column1]], Table14[[#This Row],[user_id]]) &gt; 0, "Retained", "Not_Retained")</f>
        <v>Not_Retained</v>
      </c>
    </row>
    <row r="151" spans="1:10" x14ac:dyDescent="0.3">
      <c r="A151">
        <v>29</v>
      </c>
      <c r="B151">
        <v>57537</v>
      </c>
      <c r="C151" t="s">
        <v>9</v>
      </c>
      <c r="D151" s="1">
        <v>45207</v>
      </c>
      <c r="E151" t="s">
        <v>12</v>
      </c>
      <c r="F151">
        <v>2767.88</v>
      </c>
      <c r="G151" s="1">
        <v>45172</v>
      </c>
      <c r="H151">
        <v>18</v>
      </c>
      <c r="I151" t="s">
        <v>26</v>
      </c>
      <c r="J151" t="str">
        <f>IF(COUNTIF(Table2[[#All],[Column1]], Table14[[#This Row],[user_id]]) &gt; 0, "Retained", "Not_Retained")</f>
        <v>Not_Retained</v>
      </c>
    </row>
    <row r="152" spans="1:10" x14ac:dyDescent="0.3">
      <c r="A152">
        <v>29</v>
      </c>
      <c r="B152">
        <v>57012</v>
      </c>
      <c r="C152" t="s">
        <v>9</v>
      </c>
      <c r="D152" s="1">
        <v>45220</v>
      </c>
      <c r="E152" t="s">
        <v>12</v>
      </c>
      <c r="F152">
        <v>1451.82</v>
      </c>
      <c r="G152" s="1">
        <v>45172</v>
      </c>
      <c r="H152">
        <v>18</v>
      </c>
      <c r="I152" t="s">
        <v>26</v>
      </c>
      <c r="J152" t="str">
        <f>IF(COUNTIF(Table2[[#All],[Column1]], Table14[[#This Row],[user_id]]) &gt; 0, "Retained", "Not_Retained")</f>
        <v>Not_Retained</v>
      </c>
    </row>
    <row r="153" spans="1:10" x14ac:dyDescent="0.3">
      <c r="A153">
        <v>29</v>
      </c>
      <c r="B153">
        <v>69600</v>
      </c>
      <c r="C153" t="s">
        <v>9</v>
      </c>
      <c r="D153" s="1">
        <v>45258</v>
      </c>
      <c r="E153" t="s">
        <v>10</v>
      </c>
      <c r="F153">
        <v>3244.35</v>
      </c>
      <c r="G153" s="1">
        <v>45172</v>
      </c>
      <c r="H153">
        <v>18</v>
      </c>
      <c r="I153" t="s">
        <v>26</v>
      </c>
      <c r="J153" t="str">
        <f>IF(COUNTIF(Table2[[#All],[Column1]], Table14[[#This Row],[user_id]]) &gt; 0, "Retained", "Not_Retained")</f>
        <v>Not_Retained</v>
      </c>
    </row>
    <row r="154" spans="1:10" x14ac:dyDescent="0.3">
      <c r="A154">
        <v>30</v>
      </c>
      <c r="B154">
        <v>26505</v>
      </c>
      <c r="C154" t="s">
        <v>15</v>
      </c>
      <c r="D154" s="1">
        <v>45177</v>
      </c>
      <c r="E154" t="s">
        <v>10</v>
      </c>
      <c r="F154">
        <v>4166.1099999999997</v>
      </c>
      <c r="G154" s="1">
        <v>45176</v>
      </c>
      <c r="H154">
        <v>22</v>
      </c>
      <c r="I154" t="s">
        <v>25</v>
      </c>
      <c r="J154" t="str">
        <f>IF(COUNTIF(Table2[[#All],[Column1]], Table14[[#This Row],[user_id]]) &gt; 0, "Retained", "Not_Retained")</f>
        <v>Not_Retained</v>
      </c>
    </row>
    <row r="155" spans="1:10" x14ac:dyDescent="0.3">
      <c r="A155">
        <v>30</v>
      </c>
      <c r="B155">
        <v>37152</v>
      </c>
      <c r="C155" t="s">
        <v>15</v>
      </c>
      <c r="D155" s="1">
        <v>45187</v>
      </c>
      <c r="E155" t="s">
        <v>10</v>
      </c>
      <c r="F155">
        <v>1709.94</v>
      </c>
      <c r="G155" s="1">
        <v>45176</v>
      </c>
      <c r="H155">
        <v>22</v>
      </c>
      <c r="I155" t="s">
        <v>25</v>
      </c>
      <c r="J155" t="str">
        <f>IF(COUNTIF(Table2[[#All],[Column1]], Table14[[#This Row],[user_id]]) &gt; 0, "Retained", "Not_Retained")</f>
        <v>Not_Retained</v>
      </c>
    </row>
    <row r="156" spans="1:10" x14ac:dyDescent="0.3">
      <c r="A156">
        <v>30</v>
      </c>
      <c r="B156">
        <v>88116</v>
      </c>
      <c r="C156" t="s">
        <v>9</v>
      </c>
      <c r="D156" s="1">
        <v>45174</v>
      </c>
      <c r="E156" t="s">
        <v>12</v>
      </c>
      <c r="F156">
        <v>4306.1899999999996</v>
      </c>
      <c r="G156" s="1">
        <v>45176</v>
      </c>
      <c r="H156">
        <v>22</v>
      </c>
      <c r="I156" t="s">
        <v>25</v>
      </c>
      <c r="J156" t="str">
        <f>IF(COUNTIF(Table2[[#All],[Column1]], Table14[[#This Row],[user_id]]) &gt; 0, "Retained", "Not_Retained")</f>
        <v>Not_Retained</v>
      </c>
    </row>
    <row r="157" spans="1:10" x14ac:dyDescent="0.3">
      <c r="A157">
        <v>30</v>
      </c>
      <c r="B157">
        <v>80807</v>
      </c>
      <c r="C157" t="s">
        <v>14</v>
      </c>
      <c r="D157" s="1">
        <v>45235</v>
      </c>
      <c r="E157" t="s">
        <v>10</v>
      </c>
      <c r="F157">
        <v>638.64</v>
      </c>
      <c r="G157" s="1">
        <v>45176</v>
      </c>
      <c r="H157">
        <v>22</v>
      </c>
      <c r="I157" t="s">
        <v>25</v>
      </c>
      <c r="J157" t="str">
        <f>IF(COUNTIF(Table2[[#All],[Column1]], Table14[[#This Row],[user_id]]) &gt; 0, "Retained", "Not_Retained")</f>
        <v>Not_Retained</v>
      </c>
    </row>
    <row r="158" spans="1:10" x14ac:dyDescent="0.3">
      <c r="A158">
        <v>30</v>
      </c>
      <c r="B158">
        <v>13379</v>
      </c>
      <c r="C158" t="s">
        <v>15</v>
      </c>
      <c r="D158" s="1">
        <v>45258</v>
      </c>
      <c r="E158" t="s">
        <v>10</v>
      </c>
      <c r="F158">
        <v>1855.39</v>
      </c>
      <c r="G158" s="1">
        <v>45176</v>
      </c>
      <c r="H158">
        <v>22</v>
      </c>
      <c r="I158" t="s">
        <v>25</v>
      </c>
      <c r="J158" t="str">
        <f>IF(COUNTIF(Table2[[#All],[Column1]], Table14[[#This Row],[user_id]]) &gt; 0, "Retained", "Not_Retained")</f>
        <v>Not_Retained</v>
      </c>
    </row>
    <row r="159" spans="1:10" x14ac:dyDescent="0.3">
      <c r="A159">
        <v>31</v>
      </c>
      <c r="B159">
        <v>16868</v>
      </c>
      <c r="C159" t="s">
        <v>15</v>
      </c>
      <c r="D159" s="1">
        <v>45239</v>
      </c>
      <c r="E159" t="s">
        <v>12</v>
      </c>
      <c r="F159">
        <v>2677.82</v>
      </c>
      <c r="G159" s="1">
        <v>45175</v>
      </c>
      <c r="H159">
        <v>20</v>
      </c>
      <c r="I159" t="s">
        <v>33</v>
      </c>
      <c r="J159" t="str">
        <f>IF(COUNTIF(Table2[[#All],[Column1]], Table14[[#This Row],[user_id]]) &gt; 0, "Retained", "Not_Retained")</f>
        <v>Retained</v>
      </c>
    </row>
    <row r="160" spans="1:10" x14ac:dyDescent="0.3">
      <c r="A160">
        <v>31</v>
      </c>
      <c r="B160">
        <v>18330</v>
      </c>
      <c r="C160" t="s">
        <v>18</v>
      </c>
      <c r="D160" s="1">
        <v>45254</v>
      </c>
      <c r="E160" t="s">
        <v>12</v>
      </c>
      <c r="F160">
        <v>3912.28</v>
      </c>
      <c r="G160" s="1">
        <v>45175</v>
      </c>
      <c r="H160">
        <v>20</v>
      </c>
      <c r="I160" t="s">
        <v>33</v>
      </c>
      <c r="J160" t="str">
        <f>IF(COUNTIF(Table2[[#All],[Column1]], Table14[[#This Row],[user_id]]) &gt; 0, "Retained", "Not_Retained")</f>
        <v>Retained</v>
      </c>
    </row>
    <row r="161" spans="1:10" x14ac:dyDescent="0.3">
      <c r="A161">
        <v>31</v>
      </c>
      <c r="B161">
        <v>24293</v>
      </c>
      <c r="C161" t="s">
        <v>18</v>
      </c>
      <c r="D161" s="1">
        <v>45218</v>
      </c>
      <c r="E161" t="s">
        <v>10</v>
      </c>
      <c r="F161">
        <v>4732.54</v>
      </c>
      <c r="G161" s="1">
        <v>45175</v>
      </c>
      <c r="H161">
        <v>20</v>
      </c>
      <c r="I161" t="s">
        <v>33</v>
      </c>
      <c r="J161" t="str">
        <f>IF(COUNTIF(Table2[[#All],[Column1]], Table14[[#This Row],[user_id]]) &gt; 0, "Retained", "Not_Retained")</f>
        <v>Retained</v>
      </c>
    </row>
    <row r="162" spans="1:10" x14ac:dyDescent="0.3">
      <c r="A162">
        <v>31</v>
      </c>
      <c r="B162">
        <v>96363</v>
      </c>
      <c r="C162" t="s">
        <v>14</v>
      </c>
      <c r="D162" s="1">
        <v>45201</v>
      </c>
      <c r="E162" t="s">
        <v>12</v>
      </c>
      <c r="F162">
        <v>3252.37</v>
      </c>
      <c r="G162" s="1">
        <v>45175</v>
      </c>
      <c r="H162">
        <v>20</v>
      </c>
      <c r="I162" t="s">
        <v>33</v>
      </c>
      <c r="J162" t="str">
        <f>IF(COUNTIF(Table2[[#All],[Column1]], Table14[[#This Row],[user_id]]) &gt; 0, "Retained", "Not_Retained")</f>
        <v>Retained</v>
      </c>
    </row>
    <row r="163" spans="1:10" x14ac:dyDescent="0.3">
      <c r="A163">
        <v>31</v>
      </c>
      <c r="B163">
        <v>17972</v>
      </c>
      <c r="C163" t="s">
        <v>18</v>
      </c>
      <c r="D163" s="1">
        <v>45200</v>
      </c>
      <c r="E163" t="s">
        <v>12</v>
      </c>
      <c r="F163">
        <v>2188.7399999999998</v>
      </c>
      <c r="G163" s="1">
        <v>45175</v>
      </c>
      <c r="H163">
        <v>20</v>
      </c>
      <c r="I163" t="s">
        <v>33</v>
      </c>
      <c r="J163" t="str">
        <f>IF(COUNTIF(Table2[[#All],[Column1]], Table14[[#This Row],[user_id]]) &gt; 0, "Retained", "Not_Retained")</f>
        <v>Retained</v>
      </c>
    </row>
    <row r="164" spans="1:10" x14ac:dyDescent="0.3">
      <c r="A164">
        <v>31</v>
      </c>
      <c r="B164">
        <v>74260</v>
      </c>
      <c r="C164" t="s">
        <v>18</v>
      </c>
      <c r="D164" s="1">
        <v>45203</v>
      </c>
      <c r="E164" t="s">
        <v>10</v>
      </c>
      <c r="F164">
        <v>4506.41</v>
      </c>
      <c r="G164" s="1">
        <v>45175</v>
      </c>
      <c r="H164">
        <v>20</v>
      </c>
      <c r="I164" t="s">
        <v>33</v>
      </c>
      <c r="J164" t="str">
        <f>IF(COUNTIF(Table2[[#All],[Column1]], Table14[[#This Row],[user_id]]) &gt; 0, "Retained", "Not_Retained")</f>
        <v>Retained</v>
      </c>
    </row>
    <row r="165" spans="1:10" x14ac:dyDescent="0.3">
      <c r="A165">
        <v>31</v>
      </c>
      <c r="B165">
        <v>89730</v>
      </c>
      <c r="C165" t="s">
        <v>15</v>
      </c>
      <c r="D165" s="1">
        <v>45210</v>
      </c>
      <c r="E165" t="s">
        <v>10</v>
      </c>
      <c r="F165">
        <v>718.34</v>
      </c>
      <c r="G165" s="1">
        <v>45175</v>
      </c>
      <c r="H165">
        <v>20</v>
      </c>
      <c r="I165" t="s">
        <v>33</v>
      </c>
      <c r="J165" t="str">
        <f>IF(COUNTIF(Table2[[#All],[Column1]], Table14[[#This Row],[user_id]]) &gt; 0, "Retained", "Not_Retained")</f>
        <v>Retained</v>
      </c>
    </row>
    <row r="166" spans="1:10" x14ac:dyDescent="0.3">
      <c r="A166">
        <v>31</v>
      </c>
      <c r="B166">
        <v>86724</v>
      </c>
      <c r="C166" t="s">
        <v>14</v>
      </c>
      <c r="D166" s="1">
        <v>45190</v>
      </c>
      <c r="E166" t="s">
        <v>12</v>
      </c>
      <c r="F166">
        <v>4973.68</v>
      </c>
      <c r="G166" s="1">
        <v>45175</v>
      </c>
      <c r="H166">
        <v>20</v>
      </c>
      <c r="I166" t="s">
        <v>33</v>
      </c>
      <c r="J166" t="str">
        <f>IF(COUNTIF(Table2[[#All],[Column1]], Table14[[#This Row],[user_id]]) &gt; 0, "Retained", "Not_Retained")</f>
        <v>Retained</v>
      </c>
    </row>
    <row r="167" spans="1:10" x14ac:dyDescent="0.3">
      <c r="A167">
        <v>31</v>
      </c>
      <c r="B167">
        <v>48652</v>
      </c>
      <c r="C167" t="s">
        <v>18</v>
      </c>
      <c r="D167" s="1">
        <v>45186</v>
      </c>
      <c r="E167" t="s">
        <v>12</v>
      </c>
      <c r="F167">
        <v>585.97</v>
      </c>
      <c r="G167" s="1">
        <v>45175</v>
      </c>
      <c r="H167">
        <v>20</v>
      </c>
      <c r="I167" t="s">
        <v>33</v>
      </c>
      <c r="J167" t="str">
        <f>IF(COUNTIF(Table2[[#All],[Column1]], Table14[[#This Row],[user_id]]) &gt; 0, "Retained", "Not_Retained")</f>
        <v>Retained</v>
      </c>
    </row>
    <row r="168" spans="1:10" x14ac:dyDescent="0.3">
      <c r="A168">
        <v>31</v>
      </c>
      <c r="B168">
        <v>24996</v>
      </c>
      <c r="C168" t="s">
        <v>15</v>
      </c>
      <c r="D168" s="1">
        <v>45192</v>
      </c>
      <c r="E168" t="s">
        <v>12</v>
      </c>
      <c r="F168">
        <v>2312.62</v>
      </c>
      <c r="G168" s="1">
        <v>45175</v>
      </c>
      <c r="H168">
        <v>20</v>
      </c>
      <c r="I168" t="s">
        <v>33</v>
      </c>
      <c r="J168" t="str">
        <f>IF(COUNTIF(Table2[[#All],[Column1]], Table14[[#This Row],[user_id]]) &gt; 0, "Retained", "Not_Retained")</f>
        <v>Retained</v>
      </c>
    </row>
    <row r="169" spans="1:10" x14ac:dyDescent="0.3">
      <c r="A169">
        <v>31</v>
      </c>
      <c r="B169">
        <v>64239</v>
      </c>
      <c r="C169" t="s">
        <v>14</v>
      </c>
      <c r="D169" s="1">
        <v>45177</v>
      </c>
      <c r="E169" t="s">
        <v>12</v>
      </c>
      <c r="F169">
        <v>2053.7800000000002</v>
      </c>
      <c r="G169" s="1">
        <v>45175</v>
      </c>
      <c r="H169">
        <v>20</v>
      </c>
      <c r="I169" t="s">
        <v>33</v>
      </c>
      <c r="J169" t="str">
        <f>IF(COUNTIF(Table2[[#All],[Column1]], Table14[[#This Row],[user_id]]) &gt; 0, "Retained", "Not_Retained")</f>
        <v>Retained</v>
      </c>
    </row>
    <row r="170" spans="1:10" x14ac:dyDescent="0.3">
      <c r="A170">
        <v>31</v>
      </c>
      <c r="B170">
        <v>22463</v>
      </c>
      <c r="C170" t="s">
        <v>14</v>
      </c>
      <c r="D170" s="1">
        <v>45193</v>
      </c>
      <c r="E170" t="s">
        <v>12</v>
      </c>
      <c r="F170">
        <v>1631.37</v>
      </c>
      <c r="G170" s="1">
        <v>45175</v>
      </c>
      <c r="H170">
        <v>20</v>
      </c>
      <c r="I170" t="s">
        <v>33</v>
      </c>
      <c r="J170" t="str">
        <f>IF(COUNTIF(Table2[[#All],[Column1]], Table14[[#This Row],[user_id]]) &gt; 0, "Retained", "Not_Retained")</f>
        <v>Retained</v>
      </c>
    </row>
    <row r="171" spans="1:10" x14ac:dyDescent="0.3">
      <c r="A171">
        <v>32</v>
      </c>
      <c r="B171">
        <v>21957</v>
      </c>
      <c r="C171" t="s">
        <v>9</v>
      </c>
      <c r="D171" s="1">
        <v>45172</v>
      </c>
      <c r="E171" t="s">
        <v>10</v>
      </c>
      <c r="F171">
        <v>2216.19</v>
      </c>
      <c r="G171" s="1">
        <v>45174</v>
      </c>
      <c r="H171">
        <v>19</v>
      </c>
      <c r="I171" t="s">
        <v>33</v>
      </c>
      <c r="J171" t="str">
        <f>IF(COUNTIF(Table2[[#All],[Column1]], Table14[[#This Row],[user_id]]) &gt; 0, "Retained", "Not_Retained")</f>
        <v>Not_Retained</v>
      </c>
    </row>
    <row r="172" spans="1:10" x14ac:dyDescent="0.3">
      <c r="A172">
        <v>32</v>
      </c>
      <c r="B172">
        <v>58843</v>
      </c>
      <c r="C172" t="s">
        <v>15</v>
      </c>
      <c r="D172" s="1">
        <v>45193</v>
      </c>
      <c r="E172" t="s">
        <v>10</v>
      </c>
      <c r="F172">
        <v>2973.68</v>
      </c>
      <c r="G172" s="1">
        <v>45174</v>
      </c>
      <c r="H172">
        <v>19</v>
      </c>
      <c r="I172" t="s">
        <v>33</v>
      </c>
      <c r="J172" t="str">
        <f>IF(COUNTIF(Table2[[#All],[Column1]], Table14[[#This Row],[user_id]]) &gt; 0, "Retained", "Not_Retained")</f>
        <v>Not_Retained</v>
      </c>
    </row>
    <row r="173" spans="1:10" x14ac:dyDescent="0.3">
      <c r="A173">
        <v>32</v>
      </c>
      <c r="B173">
        <v>83620</v>
      </c>
      <c r="C173" t="s">
        <v>14</v>
      </c>
      <c r="D173" s="1">
        <v>45187</v>
      </c>
      <c r="E173" t="s">
        <v>10</v>
      </c>
      <c r="F173">
        <v>2112.96</v>
      </c>
      <c r="G173" s="1">
        <v>45174</v>
      </c>
      <c r="H173">
        <v>19</v>
      </c>
      <c r="I173" t="s">
        <v>33</v>
      </c>
      <c r="J173" t="str">
        <f>IF(COUNTIF(Table2[[#All],[Column1]], Table14[[#This Row],[user_id]]) &gt; 0, "Retained", "Not_Retained")</f>
        <v>Not_Retained</v>
      </c>
    </row>
    <row r="174" spans="1:10" x14ac:dyDescent="0.3">
      <c r="A174">
        <v>32</v>
      </c>
      <c r="B174">
        <v>97207</v>
      </c>
      <c r="C174" t="s">
        <v>18</v>
      </c>
      <c r="D174" s="1">
        <v>45197</v>
      </c>
      <c r="E174" t="s">
        <v>10</v>
      </c>
      <c r="F174">
        <v>4845.1499999999996</v>
      </c>
      <c r="G174" s="1">
        <v>45174</v>
      </c>
      <c r="H174">
        <v>19</v>
      </c>
      <c r="I174" t="s">
        <v>33</v>
      </c>
      <c r="J174" t="str">
        <f>IF(COUNTIF(Table2[[#All],[Column1]], Table14[[#This Row],[user_id]]) &gt; 0, "Retained", "Not_Retained")</f>
        <v>Not_Retained</v>
      </c>
    </row>
    <row r="175" spans="1:10" x14ac:dyDescent="0.3">
      <c r="A175">
        <v>33</v>
      </c>
      <c r="B175">
        <v>37884</v>
      </c>
      <c r="C175" t="s">
        <v>15</v>
      </c>
      <c r="D175" s="1">
        <v>45216</v>
      </c>
      <c r="E175" t="s">
        <v>12</v>
      </c>
      <c r="F175">
        <v>1198.8</v>
      </c>
      <c r="G175" s="1">
        <v>45172</v>
      </c>
      <c r="H175">
        <v>22</v>
      </c>
      <c r="I175" t="s">
        <v>21</v>
      </c>
      <c r="J175" t="str">
        <f>IF(COUNTIF(Table2[[#All],[Column1]], Table14[[#This Row],[user_id]]) &gt; 0, "Retained", "Not_Retained")</f>
        <v>Not_Retained</v>
      </c>
    </row>
    <row r="176" spans="1:10" x14ac:dyDescent="0.3">
      <c r="A176">
        <v>33</v>
      </c>
      <c r="B176">
        <v>55890</v>
      </c>
      <c r="C176" t="s">
        <v>14</v>
      </c>
      <c r="D176" s="1">
        <v>45203</v>
      </c>
      <c r="E176" t="s">
        <v>10</v>
      </c>
      <c r="F176">
        <v>3836.77</v>
      </c>
      <c r="G176" s="1">
        <v>45172</v>
      </c>
      <c r="H176">
        <v>22</v>
      </c>
      <c r="I176" t="s">
        <v>21</v>
      </c>
      <c r="J176" t="str">
        <f>IF(COUNTIF(Table2[[#All],[Column1]], Table14[[#This Row],[user_id]]) &gt; 0, "Retained", "Not_Retained")</f>
        <v>Not_Retained</v>
      </c>
    </row>
    <row r="177" spans="1:10" x14ac:dyDescent="0.3">
      <c r="A177">
        <v>33</v>
      </c>
      <c r="B177">
        <v>39643</v>
      </c>
      <c r="C177" t="s">
        <v>18</v>
      </c>
      <c r="D177" s="1">
        <v>45218</v>
      </c>
      <c r="E177" t="s">
        <v>10</v>
      </c>
      <c r="F177">
        <v>3084.08</v>
      </c>
      <c r="G177" s="1">
        <v>45172</v>
      </c>
      <c r="H177">
        <v>22</v>
      </c>
      <c r="I177" t="s">
        <v>21</v>
      </c>
      <c r="J177" t="str">
        <f>IF(COUNTIF(Table2[[#All],[Column1]], Table14[[#This Row],[user_id]]) &gt; 0, "Retained", "Not_Retained")</f>
        <v>Not_Retained</v>
      </c>
    </row>
    <row r="178" spans="1:10" x14ac:dyDescent="0.3">
      <c r="A178">
        <v>33</v>
      </c>
      <c r="B178">
        <v>45054</v>
      </c>
      <c r="C178" t="s">
        <v>9</v>
      </c>
      <c r="D178" s="1">
        <v>45221</v>
      </c>
      <c r="E178" t="s">
        <v>10</v>
      </c>
      <c r="F178">
        <v>1439.02</v>
      </c>
      <c r="G178" s="1">
        <v>45172</v>
      </c>
      <c r="H178">
        <v>22</v>
      </c>
      <c r="I178" t="s">
        <v>21</v>
      </c>
      <c r="J178" t="str">
        <f>IF(COUNTIF(Table2[[#All],[Column1]], Table14[[#This Row],[user_id]]) &gt; 0, "Retained", "Not_Retained")</f>
        <v>Not_Retained</v>
      </c>
    </row>
    <row r="179" spans="1:10" x14ac:dyDescent="0.3">
      <c r="A179">
        <v>33</v>
      </c>
      <c r="B179">
        <v>50499</v>
      </c>
      <c r="C179" t="s">
        <v>14</v>
      </c>
      <c r="D179" s="1">
        <v>45224</v>
      </c>
      <c r="E179" t="s">
        <v>12</v>
      </c>
      <c r="F179">
        <v>129.91999999999999</v>
      </c>
      <c r="G179" s="1">
        <v>45172</v>
      </c>
      <c r="H179">
        <v>22</v>
      </c>
      <c r="I179" t="s">
        <v>21</v>
      </c>
      <c r="J179" t="str">
        <f>IF(COUNTIF(Table2[[#All],[Column1]], Table14[[#This Row],[user_id]]) &gt; 0, "Retained", "Not_Retained")</f>
        <v>Not_Retained</v>
      </c>
    </row>
    <row r="180" spans="1:10" x14ac:dyDescent="0.3">
      <c r="A180">
        <v>33</v>
      </c>
      <c r="B180">
        <v>96159</v>
      </c>
      <c r="C180" t="s">
        <v>18</v>
      </c>
      <c r="D180" s="1">
        <v>45188</v>
      </c>
      <c r="E180" t="s">
        <v>10</v>
      </c>
      <c r="F180">
        <v>795.19</v>
      </c>
      <c r="G180" s="1">
        <v>45172</v>
      </c>
      <c r="H180">
        <v>22</v>
      </c>
      <c r="I180" t="s">
        <v>21</v>
      </c>
      <c r="J180" t="str">
        <f>IF(COUNTIF(Table2[[#All],[Column1]], Table14[[#This Row],[user_id]]) &gt; 0, "Retained", "Not_Retained")</f>
        <v>Not_Retained</v>
      </c>
    </row>
    <row r="181" spans="1:10" x14ac:dyDescent="0.3">
      <c r="A181">
        <v>33</v>
      </c>
      <c r="B181">
        <v>14018</v>
      </c>
      <c r="C181" t="s">
        <v>9</v>
      </c>
      <c r="D181" s="1">
        <v>45190</v>
      </c>
      <c r="E181" t="s">
        <v>10</v>
      </c>
      <c r="F181">
        <v>1943.35</v>
      </c>
      <c r="G181" s="1">
        <v>45172</v>
      </c>
      <c r="H181">
        <v>22</v>
      </c>
      <c r="I181" t="s">
        <v>21</v>
      </c>
      <c r="J181" t="str">
        <f>IF(COUNTIF(Table2[[#All],[Column1]], Table14[[#This Row],[user_id]]) &gt; 0, "Retained", "Not_Retained")</f>
        <v>Not_Retained</v>
      </c>
    </row>
    <row r="182" spans="1:10" x14ac:dyDescent="0.3">
      <c r="A182">
        <v>34</v>
      </c>
      <c r="B182">
        <v>52517</v>
      </c>
      <c r="C182" t="s">
        <v>9</v>
      </c>
      <c r="D182" s="1">
        <v>45193</v>
      </c>
      <c r="E182" t="s">
        <v>10</v>
      </c>
      <c r="F182">
        <v>862.34</v>
      </c>
      <c r="G182" s="1">
        <v>45173</v>
      </c>
      <c r="H182">
        <v>21</v>
      </c>
      <c r="I182" t="s">
        <v>11</v>
      </c>
      <c r="J182" t="str">
        <f>IF(COUNTIF(Table2[[#All],[Column1]], Table14[[#This Row],[user_id]]) &gt; 0, "Retained", "Not_Retained")</f>
        <v>Not_Retained</v>
      </c>
    </row>
    <row r="183" spans="1:10" x14ac:dyDescent="0.3">
      <c r="A183">
        <v>34</v>
      </c>
      <c r="B183">
        <v>90981</v>
      </c>
      <c r="C183" t="s">
        <v>9</v>
      </c>
      <c r="D183" s="1">
        <v>45194</v>
      </c>
      <c r="E183" t="s">
        <v>10</v>
      </c>
      <c r="F183">
        <v>1433.3</v>
      </c>
      <c r="G183" s="1">
        <v>45173</v>
      </c>
      <c r="H183">
        <v>21</v>
      </c>
      <c r="I183" t="s">
        <v>11</v>
      </c>
      <c r="J183" t="str">
        <f>IF(COUNTIF(Table2[[#All],[Column1]], Table14[[#This Row],[user_id]]) &gt; 0, "Retained", "Not_Retained")</f>
        <v>Not_Retained</v>
      </c>
    </row>
    <row r="184" spans="1:10" x14ac:dyDescent="0.3">
      <c r="A184">
        <v>34</v>
      </c>
      <c r="B184">
        <v>65576</v>
      </c>
      <c r="C184" t="s">
        <v>18</v>
      </c>
      <c r="D184" s="1">
        <v>45191</v>
      </c>
      <c r="E184" t="s">
        <v>12</v>
      </c>
      <c r="F184">
        <v>2129.5</v>
      </c>
      <c r="G184" s="1">
        <v>45173</v>
      </c>
      <c r="H184">
        <v>21</v>
      </c>
      <c r="I184" t="s">
        <v>11</v>
      </c>
      <c r="J184" t="str">
        <f>IF(COUNTIF(Table2[[#All],[Column1]], Table14[[#This Row],[user_id]]) &gt; 0, "Retained", "Not_Retained")</f>
        <v>Not_Retained</v>
      </c>
    </row>
    <row r="185" spans="1:10" x14ac:dyDescent="0.3">
      <c r="A185">
        <v>34</v>
      </c>
      <c r="B185">
        <v>77154</v>
      </c>
      <c r="C185" t="s">
        <v>9</v>
      </c>
      <c r="D185" s="1">
        <v>45224</v>
      </c>
      <c r="E185" t="s">
        <v>12</v>
      </c>
      <c r="F185">
        <v>2206.58</v>
      </c>
      <c r="G185" s="1">
        <v>45173</v>
      </c>
      <c r="H185">
        <v>21</v>
      </c>
      <c r="I185" t="s">
        <v>11</v>
      </c>
      <c r="J185" t="str">
        <f>IF(COUNTIF(Table2[[#All],[Column1]], Table14[[#This Row],[user_id]]) &gt; 0, "Retained", "Not_Retained")</f>
        <v>Not_Retained</v>
      </c>
    </row>
    <row r="186" spans="1:10" x14ac:dyDescent="0.3">
      <c r="A186">
        <v>34</v>
      </c>
      <c r="B186">
        <v>98895</v>
      </c>
      <c r="C186" t="s">
        <v>18</v>
      </c>
      <c r="D186" s="1">
        <v>45209</v>
      </c>
      <c r="E186" t="s">
        <v>12</v>
      </c>
      <c r="F186">
        <v>322.55</v>
      </c>
      <c r="G186" s="1">
        <v>45173</v>
      </c>
      <c r="H186">
        <v>21</v>
      </c>
      <c r="I186" t="s">
        <v>11</v>
      </c>
      <c r="J186" t="str">
        <f>IF(COUNTIF(Table2[[#All],[Column1]], Table14[[#This Row],[user_id]]) &gt; 0, "Retained", "Not_Retained")</f>
        <v>Not_Retained</v>
      </c>
    </row>
    <row r="187" spans="1:10" x14ac:dyDescent="0.3">
      <c r="A187">
        <v>35</v>
      </c>
      <c r="B187">
        <v>36794</v>
      </c>
      <c r="C187" t="s">
        <v>14</v>
      </c>
      <c r="D187" s="1">
        <v>45231</v>
      </c>
      <c r="E187" t="s">
        <v>10</v>
      </c>
      <c r="F187">
        <v>3860.01</v>
      </c>
      <c r="G187" s="1">
        <v>45175</v>
      </c>
      <c r="H187">
        <v>20</v>
      </c>
      <c r="I187" t="s">
        <v>29</v>
      </c>
      <c r="J187" t="str">
        <f>IF(COUNTIF(Table2[[#All],[Column1]], Table14[[#This Row],[user_id]]) &gt; 0, "Retained", "Not_Retained")</f>
        <v>Not_Retained</v>
      </c>
    </row>
    <row r="188" spans="1:10" x14ac:dyDescent="0.3">
      <c r="A188">
        <v>36</v>
      </c>
      <c r="B188">
        <v>66446</v>
      </c>
      <c r="C188" t="s">
        <v>15</v>
      </c>
      <c r="D188" s="1">
        <v>45215</v>
      </c>
      <c r="E188" t="s">
        <v>10</v>
      </c>
      <c r="F188">
        <v>1963.02</v>
      </c>
      <c r="G188" s="1">
        <v>45171</v>
      </c>
      <c r="H188">
        <v>23</v>
      </c>
      <c r="I188" t="s">
        <v>26</v>
      </c>
      <c r="J188" t="str">
        <f>IF(COUNTIF(Table2[[#All],[Column1]], Table14[[#This Row],[user_id]]) &gt; 0, "Retained", "Not_Retained")</f>
        <v>Retained</v>
      </c>
    </row>
    <row r="189" spans="1:10" x14ac:dyDescent="0.3">
      <c r="A189">
        <v>36</v>
      </c>
      <c r="B189">
        <v>83233</v>
      </c>
      <c r="C189" t="s">
        <v>14</v>
      </c>
      <c r="D189" s="1">
        <v>45247</v>
      </c>
      <c r="E189" t="s">
        <v>10</v>
      </c>
      <c r="F189">
        <v>2045.65</v>
      </c>
      <c r="G189" s="1">
        <v>45171</v>
      </c>
      <c r="H189">
        <v>23</v>
      </c>
      <c r="I189" t="s">
        <v>26</v>
      </c>
      <c r="J189" t="str">
        <f>IF(COUNTIF(Table2[[#All],[Column1]], Table14[[#This Row],[user_id]]) &gt; 0, "Retained", "Not_Retained")</f>
        <v>Retained</v>
      </c>
    </row>
    <row r="190" spans="1:10" x14ac:dyDescent="0.3">
      <c r="A190">
        <v>36</v>
      </c>
      <c r="B190">
        <v>15544</v>
      </c>
      <c r="C190" t="s">
        <v>18</v>
      </c>
      <c r="D190" s="1">
        <v>45254</v>
      </c>
      <c r="E190" t="s">
        <v>10</v>
      </c>
      <c r="F190">
        <v>2352.8000000000002</v>
      </c>
      <c r="G190" s="1">
        <v>45171</v>
      </c>
      <c r="H190">
        <v>23</v>
      </c>
      <c r="I190" t="s">
        <v>26</v>
      </c>
      <c r="J190" t="str">
        <f>IF(COUNTIF(Table2[[#All],[Column1]], Table14[[#This Row],[user_id]]) &gt; 0, "Retained", "Not_Retained")</f>
        <v>Retained</v>
      </c>
    </row>
    <row r="191" spans="1:10" x14ac:dyDescent="0.3">
      <c r="A191">
        <v>36</v>
      </c>
      <c r="B191">
        <v>51033</v>
      </c>
      <c r="C191" t="s">
        <v>18</v>
      </c>
      <c r="D191" s="1">
        <v>45197</v>
      </c>
      <c r="E191" t="s">
        <v>12</v>
      </c>
      <c r="F191">
        <v>3576.54</v>
      </c>
      <c r="G191" s="1">
        <v>45171</v>
      </c>
      <c r="H191">
        <v>23</v>
      </c>
      <c r="I191" t="s">
        <v>26</v>
      </c>
      <c r="J191" t="str">
        <f>IF(COUNTIF(Table2[[#All],[Column1]], Table14[[#This Row],[user_id]]) &gt; 0, "Retained", "Not_Retained")</f>
        <v>Retained</v>
      </c>
    </row>
    <row r="192" spans="1:10" x14ac:dyDescent="0.3">
      <c r="A192">
        <v>37</v>
      </c>
      <c r="B192">
        <v>32527</v>
      </c>
      <c r="C192" t="s">
        <v>18</v>
      </c>
      <c r="D192" s="1">
        <v>45180</v>
      </c>
      <c r="E192" t="s">
        <v>12</v>
      </c>
      <c r="F192">
        <v>531.84</v>
      </c>
      <c r="G192" s="1">
        <v>45171</v>
      </c>
      <c r="H192">
        <v>20</v>
      </c>
      <c r="I192" t="s">
        <v>11</v>
      </c>
      <c r="J192" t="str">
        <f>IF(COUNTIF(Table2[[#All],[Column1]], Table14[[#This Row],[user_id]]) &gt; 0, "Retained", "Not_Retained")</f>
        <v>Not_Retained</v>
      </c>
    </row>
    <row r="193" spans="1:10" x14ac:dyDescent="0.3">
      <c r="A193">
        <v>37</v>
      </c>
      <c r="B193">
        <v>67104</v>
      </c>
      <c r="C193" t="s">
        <v>18</v>
      </c>
      <c r="D193" s="1">
        <v>45207</v>
      </c>
      <c r="E193" t="s">
        <v>10</v>
      </c>
      <c r="F193">
        <v>2039.26</v>
      </c>
      <c r="G193" s="1">
        <v>45171</v>
      </c>
      <c r="H193">
        <v>20</v>
      </c>
      <c r="I193" t="s">
        <v>11</v>
      </c>
      <c r="J193" t="str">
        <f>IF(COUNTIF(Table2[[#All],[Column1]], Table14[[#This Row],[user_id]]) &gt; 0, "Retained", "Not_Retained")</f>
        <v>Not_Retained</v>
      </c>
    </row>
    <row r="194" spans="1:10" x14ac:dyDescent="0.3">
      <c r="A194">
        <v>38</v>
      </c>
      <c r="B194">
        <v>32037</v>
      </c>
      <c r="C194" t="s">
        <v>9</v>
      </c>
      <c r="D194" s="1">
        <v>45210</v>
      </c>
      <c r="E194" t="s">
        <v>10</v>
      </c>
      <c r="F194">
        <v>2699.96</v>
      </c>
      <c r="G194" s="1">
        <v>45176</v>
      </c>
      <c r="H194">
        <v>18</v>
      </c>
      <c r="I194" t="s">
        <v>31</v>
      </c>
      <c r="J194" t="str">
        <f>IF(COUNTIF(Table2[[#All],[Column1]], Table14[[#This Row],[user_id]]) &gt; 0, "Retained", "Not_Retained")</f>
        <v>Not_Retained</v>
      </c>
    </row>
    <row r="195" spans="1:10" x14ac:dyDescent="0.3">
      <c r="A195">
        <v>38</v>
      </c>
      <c r="B195">
        <v>55793</v>
      </c>
      <c r="C195" t="s">
        <v>14</v>
      </c>
      <c r="D195" s="1">
        <v>45206</v>
      </c>
      <c r="E195" t="s">
        <v>10</v>
      </c>
      <c r="F195">
        <v>1257.72</v>
      </c>
      <c r="G195" s="1">
        <v>45176</v>
      </c>
      <c r="H195">
        <v>18</v>
      </c>
      <c r="I195" t="s">
        <v>31</v>
      </c>
      <c r="J195" t="str">
        <f>IF(COUNTIF(Table2[[#All],[Column1]], Table14[[#This Row],[user_id]]) &gt; 0, "Retained", "Not_Retained")</f>
        <v>Not_Retained</v>
      </c>
    </row>
    <row r="196" spans="1:10" x14ac:dyDescent="0.3">
      <c r="A196">
        <v>39</v>
      </c>
      <c r="B196">
        <v>30036</v>
      </c>
      <c r="C196" t="s">
        <v>9</v>
      </c>
      <c r="D196" s="1">
        <v>45189</v>
      </c>
      <c r="E196" t="s">
        <v>10</v>
      </c>
      <c r="F196">
        <v>4761.33</v>
      </c>
      <c r="G196" s="1">
        <v>45171</v>
      </c>
      <c r="H196">
        <v>23</v>
      </c>
      <c r="I196" t="s">
        <v>11</v>
      </c>
      <c r="J196" t="str">
        <f>IF(COUNTIF(Table2[[#All],[Column1]], Table14[[#This Row],[user_id]]) &gt; 0, "Retained", "Not_Retained")</f>
        <v>Not_Retained</v>
      </c>
    </row>
    <row r="197" spans="1:10" x14ac:dyDescent="0.3">
      <c r="A197">
        <v>39</v>
      </c>
      <c r="B197">
        <v>74764</v>
      </c>
      <c r="C197" t="s">
        <v>18</v>
      </c>
      <c r="D197" s="1">
        <v>45190</v>
      </c>
      <c r="E197" t="s">
        <v>12</v>
      </c>
      <c r="F197">
        <v>3437.55</v>
      </c>
      <c r="G197" s="1">
        <v>45171</v>
      </c>
      <c r="H197">
        <v>23</v>
      </c>
      <c r="I197" t="s">
        <v>11</v>
      </c>
      <c r="J197" t="str">
        <f>IF(COUNTIF(Table2[[#All],[Column1]], Table14[[#This Row],[user_id]]) &gt; 0, "Retained", "Not_Retained")</f>
        <v>Not_Retained</v>
      </c>
    </row>
    <row r="198" spans="1:10" x14ac:dyDescent="0.3">
      <c r="A198">
        <v>40</v>
      </c>
      <c r="B198">
        <v>18950</v>
      </c>
      <c r="C198" t="s">
        <v>18</v>
      </c>
      <c r="D198" s="1">
        <v>45245</v>
      </c>
      <c r="E198" t="s">
        <v>12</v>
      </c>
      <c r="F198">
        <v>3193.79</v>
      </c>
      <c r="G198" s="1">
        <v>45175</v>
      </c>
      <c r="H198">
        <v>25</v>
      </c>
      <c r="I198" t="s">
        <v>27</v>
      </c>
      <c r="J198" t="str">
        <f>IF(COUNTIF(Table2[[#All],[Column1]], Table14[[#This Row],[user_id]]) &gt; 0, "Retained", "Not_Retained")</f>
        <v>Retained</v>
      </c>
    </row>
    <row r="199" spans="1:10" x14ac:dyDescent="0.3">
      <c r="A199">
        <v>40</v>
      </c>
      <c r="B199">
        <v>46002</v>
      </c>
      <c r="C199" t="s">
        <v>9</v>
      </c>
      <c r="D199" s="1">
        <v>45256</v>
      </c>
      <c r="E199" t="s">
        <v>12</v>
      </c>
      <c r="F199">
        <v>2585.9499999999998</v>
      </c>
      <c r="G199" s="1">
        <v>45175</v>
      </c>
      <c r="H199">
        <v>25</v>
      </c>
      <c r="I199" t="s">
        <v>27</v>
      </c>
      <c r="J199" t="str">
        <f>IF(COUNTIF(Table2[[#All],[Column1]], Table14[[#This Row],[user_id]]) &gt; 0, "Retained", "Not_Retained")</f>
        <v>Retained</v>
      </c>
    </row>
    <row r="200" spans="1:10" x14ac:dyDescent="0.3">
      <c r="A200">
        <v>40</v>
      </c>
      <c r="B200">
        <v>69233</v>
      </c>
      <c r="C200" t="s">
        <v>9</v>
      </c>
      <c r="D200" s="1">
        <v>45214</v>
      </c>
      <c r="E200" t="s">
        <v>10</v>
      </c>
      <c r="F200">
        <v>1906.81</v>
      </c>
      <c r="G200" s="1">
        <v>45175</v>
      </c>
      <c r="H200">
        <v>25</v>
      </c>
      <c r="I200" t="s">
        <v>27</v>
      </c>
      <c r="J200" t="str">
        <f>IF(COUNTIF(Table2[[#All],[Column1]], Table14[[#This Row],[user_id]]) &gt; 0, "Retained", "Not_Retained")</f>
        <v>Retained</v>
      </c>
    </row>
    <row r="201" spans="1:10" x14ac:dyDescent="0.3">
      <c r="A201">
        <v>40</v>
      </c>
      <c r="B201">
        <v>20057</v>
      </c>
      <c r="C201" t="s">
        <v>9</v>
      </c>
      <c r="D201" s="1">
        <v>45209</v>
      </c>
      <c r="E201" t="s">
        <v>12</v>
      </c>
      <c r="F201">
        <v>2367.29</v>
      </c>
      <c r="G201" s="1">
        <v>45175</v>
      </c>
      <c r="H201">
        <v>25</v>
      </c>
      <c r="I201" t="s">
        <v>27</v>
      </c>
      <c r="J201" t="str">
        <f>IF(COUNTIF(Table2[[#All],[Column1]], Table14[[#This Row],[user_id]]) &gt; 0, "Retained", "Not_Retained")</f>
        <v>Retained</v>
      </c>
    </row>
    <row r="202" spans="1:10" x14ac:dyDescent="0.3">
      <c r="A202">
        <v>40</v>
      </c>
      <c r="B202">
        <v>15376</v>
      </c>
      <c r="C202" t="s">
        <v>18</v>
      </c>
      <c r="D202" s="1">
        <v>45217</v>
      </c>
      <c r="E202" t="s">
        <v>10</v>
      </c>
      <c r="F202">
        <v>1675.48</v>
      </c>
      <c r="G202" s="1">
        <v>45175</v>
      </c>
      <c r="H202">
        <v>25</v>
      </c>
      <c r="I202" t="s">
        <v>27</v>
      </c>
      <c r="J202" t="str">
        <f>IF(COUNTIF(Table2[[#All],[Column1]], Table14[[#This Row],[user_id]]) &gt; 0, "Retained", "Not_Retained")</f>
        <v>Retained</v>
      </c>
    </row>
    <row r="203" spans="1:10" x14ac:dyDescent="0.3">
      <c r="A203">
        <v>40</v>
      </c>
      <c r="B203">
        <v>29773</v>
      </c>
      <c r="C203" t="s">
        <v>9</v>
      </c>
      <c r="D203" s="1">
        <v>45186</v>
      </c>
      <c r="E203" t="s">
        <v>12</v>
      </c>
      <c r="F203">
        <v>607.16</v>
      </c>
      <c r="G203" s="1">
        <v>45175</v>
      </c>
      <c r="H203">
        <v>25</v>
      </c>
      <c r="I203" t="s">
        <v>27</v>
      </c>
      <c r="J203" t="str">
        <f>IF(COUNTIF(Table2[[#All],[Column1]], Table14[[#This Row],[user_id]]) &gt; 0, "Retained", "Not_Retained")</f>
        <v>Retained</v>
      </c>
    </row>
    <row r="204" spans="1:10" x14ac:dyDescent="0.3">
      <c r="A204">
        <v>40</v>
      </c>
      <c r="B204">
        <v>55015</v>
      </c>
      <c r="C204" t="s">
        <v>9</v>
      </c>
      <c r="D204" s="1">
        <v>45196</v>
      </c>
      <c r="E204" t="s">
        <v>10</v>
      </c>
      <c r="F204">
        <v>291.8</v>
      </c>
      <c r="G204" s="1">
        <v>45175</v>
      </c>
      <c r="H204">
        <v>25</v>
      </c>
      <c r="I204" t="s">
        <v>27</v>
      </c>
      <c r="J204" t="str">
        <f>IF(COUNTIF(Table2[[#All],[Column1]], Table14[[#This Row],[user_id]]) &gt; 0, "Retained", "Not_Retained")</f>
        <v>Retained</v>
      </c>
    </row>
    <row r="205" spans="1:10" x14ac:dyDescent="0.3">
      <c r="A205">
        <v>40</v>
      </c>
      <c r="B205">
        <v>67377</v>
      </c>
      <c r="C205" t="s">
        <v>18</v>
      </c>
      <c r="D205" s="1">
        <v>45192</v>
      </c>
      <c r="E205" t="s">
        <v>10</v>
      </c>
      <c r="F205">
        <v>1883.1</v>
      </c>
      <c r="G205" s="1">
        <v>45175</v>
      </c>
      <c r="H205">
        <v>25</v>
      </c>
      <c r="I205" t="s">
        <v>27</v>
      </c>
      <c r="J205" t="str">
        <f>IF(COUNTIF(Table2[[#All],[Column1]], Table14[[#This Row],[user_id]]) &gt; 0, "Retained", "Not_Retained")</f>
        <v>Retained</v>
      </c>
    </row>
    <row r="206" spans="1:10" x14ac:dyDescent="0.3">
      <c r="A206">
        <v>40</v>
      </c>
      <c r="B206">
        <v>60779</v>
      </c>
      <c r="C206" t="s">
        <v>18</v>
      </c>
      <c r="D206" s="1">
        <v>45179</v>
      </c>
      <c r="E206" t="s">
        <v>12</v>
      </c>
      <c r="F206">
        <v>3426.6</v>
      </c>
      <c r="G206" s="1">
        <v>45175</v>
      </c>
      <c r="H206">
        <v>25</v>
      </c>
      <c r="I206" t="s">
        <v>27</v>
      </c>
      <c r="J206" t="str">
        <f>IF(COUNTIF(Table2[[#All],[Column1]], Table14[[#This Row],[user_id]]) &gt; 0, "Retained", "Not_Retained")</f>
        <v>Retained</v>
      </c>
    </row>
    <row r="207" spans="1:10" x14ac:dyDescent="0.3">
      <c r="A207">
        <v>41</v>
      </c>
      <c r="B207">
        <v>53213</v>
      </c>
      <c r="C207" t="s">
        <v>9</v>
      </c>
      <c r="D207" s="1">
        <v>45233</v>
      </c>
      <c r="E207" t="s">
        <v>12</v>
      </c>
      <c r="F207">
        <v>1492.32</v>
      </c>
      <c r="G207" s="1">
        <v>45175</v>
      </c>
      <c r="H207">
        <v>18</v>
      </c>
      <c r="I207" t="s">
        <v>17</v>
      </c>
      <c r="J207" t="str">
        <f>IF(COUNTIF(Table2[[#All],[Column1]], Table14[[#This Row],[user_id]]) &gt; 0, "Retained", "Not_Retained")</f>
        <v>Not_Retained</v>
      </c>
    </row>
    <row r="208" spans="1:10" x14ac:dyDescent="0.3">
      <c r="A208">
        <v>41</v>
      </c>
      <c r="B208">
        <v>96057</v>
      </c>
      <c r="C208" t="s">
        <v>15</v>
      </c>
      <c r="D208" s="1">
        <v>45254</v>
      </c>
      <c r="E208" t="s">
        <v>12</v>
      </c>
      <c r="F208">
        <v>499.36</v>
      </c>
      <c r="G208" s="1">
        <v>45175</v>
      </c>
      <c r="H208">
        <v>18</v>
      </c>
      <c r="I208" t="s">
        <v>17</v>
      </c>
      <c r="J208" t="str">
        <f>IF(COUNTIF(Table2[[#All],[Column1]], Table14[[#This Row],[user_id]]) &gt; 0, "Retained", "Not_Retained")</f>
        <v>Not_Retained</v>
      </c>
    </row>
    <row r="209" spans="1:10" x14ac:dyDescent="0.3">
      <c r="A209">
        <v>41</v>
      </c>
      <c r="B209">
        <v>28537</v>
      </c>
      <c r="C209" t="s">
        <v>14</v>
      </c>
      <c r="D209" s="1">
        <v>45252</v>
      </c>
      <c r="E209" t="s">
        <v>12</v>
      </c>
      <c r="F209">
        <v>4841.71</v>
      </c>
      <c r="G209" s="1">
        <v>45175</v>
      </c>
      <c r="H209">
        <v>18</v>
      </c>
      <c r="I209" t="s">
        <v>17</v>
      </c>
      <c r="J209" t="str">
        <f>IF(COUNTIF(Table2[[#All],[Column1]], Table14[[#This Row],[user_id]]) &gt; 0, "Retained", "Not_Retained")</f>
        <v>Not_Retained</v>
      </c>
    </row>
    <row r="210" spans="1:10" x14ac:dyDescent="0.3">
      <c r="A210">
        <v>42</v>
      </c>
      <c r="B210">
        <v>21104</v>
      </c>
      <c r="C210" t="s">
        <v>14</v>
      </c>
      <c r="D210" s="1">
        <v>45222</v>
      </c>
      <c r="E210" t="s">
        <v>12</v>
      </c>
      <c r="F210">
        <v>3253.12</v>
      </c>
      <c r="G210" s="1">
        <v>45179</v>
      </c>
      <c r="H210">
        <v>19</v>
      </c>
      <c r="I210" t="s">
        <v>17</v>
      </c>
      <c r="J210" t="str">
        <f>IF(COUNTIF(Table2[[#All],[Column1]], Table14[[#This Row],[user_id]]) &gt; 0, "Retained", "Not_Retained")</f>
        <v>Not_Retained</v>
      </c>
    </row>
    <row r="211" spans="1:10" x14ac:dyDescent="0.3">
      <c r="A211">
        <v>42</v>
      </c>
      <c r="B211">
        <v>26750</v>
      </c>
      <c r="C211" t="s">
        <v>9</v>
      </c>
      <c r="D211" s="1">
        <v>45210</v>
      </c>
      <c r="E211" t="s">
        <v>12</v>
      </c>
      <c r="F211">
        <v>2591.59</v>
      </c>
      <c r="G211" s="1">
        <v>45179</v>
      </c>
      <c r="H211">
        <v>19</v>
      </c>
      <c r="I211" t="s">
        <v>17</v>
      </c>
      <c r="J211" t="str">
        <f>IF(COUNTIF(Table2[[#All],[Column1]], Table14[[#This Row],[user_id]]) &gt; 0, "Retained", "Not_Retained")</f>
        <v>Not_Retained</v>
      </c>
    </row>
    <row r="212" spans="1:10" x14ac:dyDescent="0.3">
      <c r="A212">
        <v>42</v>
      </c>
      <c r="B212">
        <v>57526</v>
      </c>
      <c r="C212" t="s">
        <v>14</v>
      </c>
      <c r="D212" s="1">
        <v>45200</v>
      </c>
      <c r="E212" t="s">
        <v>10</v>
      </c>
      <c r="F212">
        <v>4760.7299999999996</v>
      </c>
      <c r="G212" s="1">
        <v>45179</v>
      </c>
      <c r="H212">
        <v>19</v>
      </c>
      <c r="I212" t="s">
        <v>17</v>
      </c>
      <c r="J212" t="str">
        <f>IF(COUNTIF(Table2[[#All],[Column1]], Table14[[#This Row],[user_id]]) &gt; 0, "Retained", "Not_Retained")</f>
        <v>Not_Retained</v>
      </c>
    </row>
    <row r="213" spans="1:10" x14ac:dyDescent="0.3">
      <c r="A213">
        <v>42</v>
      </c>
      <c r="B213">
        <v>73736</v>
      </c>
      <c r="C213" t="s">
        <v>15</v>
      </c>
      <c r="D213" s="1">
        <v>45210</v>
      </c>
      <c r="E213" t="s">
        <v>10</v>
      </c>
      <c r="F213">
        <v>4999.8900000000003</v>
      </c>
      <c r="G213" s="1">
        <v>45179</v>
      </c>
      <c r="H213">
        <v>19</v>
      </c>
      <c r="I213" t="s">
        <v>17</v>
      </c>
      <c r="J213" t="str">
        <f>IF(COUNTIF(Table2[[#All],[Column1]], Table14[[#This Row],[user_id]]) &gt; 0, "Retained", "Not_Retained")</f>
        <v>Not_Retained</v>
      </c>
    </row>
    <row r="214" spans="1:10" x14ac:dyDescent="0.3">
      <c r="A214">
        <v>42</v>
      </c>
      <c r="B214">
        <v>20114</v>
      </c>
      <c r="C214" t="s">
        <v>14</v>
      </c>
      <c r="D214" s="1">
        <v>45204</v>
      </c>
      <c r="E214" t="s">
        <v>10</v>
      </c>
      <c r="F214">
        <v>2587.6799999999998</v>
      </c>
      <c r="G214" s="1">
        <v>45179</v>
      </c>
      <c r="H214">
        <v>19</v>
      </c>
      <c r="I214" t="s">
        <v>17</v>
      </c>
      <c r="J214" t="str">
        <f>IF(COUNTIF(Table2[[#All],[Column1]], Table14[[#This Row],[user_id]]) &gt; 0, "Retained", "Not_Retained")</f>
        <v>Not_Retained</v>
      </c>
    </row>
    <row r="215" spans="1:10" x14ac:dyDescent="0.3">
      <c r="A215">
        <v>42</v>
      </c>
      <c r="B215">
        <v>79013</v>
      </c>
      <c r="C215" t="s">
        <v>9</v>
      </c>
      <c r="D215" s="1">
        <v>45196</v>
      </c>
      <c r="E215" t="s">
        <v>12</v>
      </c>
      <c r="F215">
        <v>4394.32</v>
      </c>
      <c r="G215" s="1">
        <v>45179</v>
      </c>
      <c r="H215">
        <v>19</v>
      </c>
      <c r="I215" t="s">
        <v>17</v>
      </c>
      <c r="J215" t="str">
        <f>IF(COUNTIF(Table2[[#All],[Column1]], Table14[[#This Row],[user_id]]) &gt; 0, "Retained", "Not_Retained")</f>
        <v>Not_Retained</v>
      </c>
    </row>
    <row r="216" spans="1:10" x14ac:dyDescent="0.3">
      <c r="A216">
        <v>42</v>
      </c>
      <c r="B216">
        <v>27176</v>
      </c>
      <c r="C216" t="s">
        <v>18</v>
      </c>
      <c r="D216" s="1">
        <v>45189</v>
      </c>
      <c r="E216" t="s">
        <v>10</v>
      </c>
      <c r="F216">
        <v>895.01</v>
      </c>
      <c r="G216" s="1">
        <v>45179</v>
      </c>
      <c r="H216">
        <v>19</v>
      </c>
      <c r="I216" t="s">
        <v>17</v>
      </c>
      <c r="J216" t="str">
        <f>IF(COUNTIF(Table2[[#All],[Column1]], Table14[[#This Row],[user_id]]) &gt; 0, "Retained", "Not_Retained")</f>
        <v>Not_Retained</v>
      </c>
    </row>
    <row r="217" spans="1:10" x14ac:dyDescent="0.3">
      <c r="A217">
        <v>42</v>
      </c>
      <c r="B217">
        <v>91885</v>
      </c>
      <c r="C217" t="s">
        <v>15</v>
      </c>
      <c r="D217" s="1">
        <v>45196</v>
      </c>
      <c r="E217" t="s">
        <v>12</v>
      </c>
      <c r="F217">
        <v>314.08999999999997</v>
      </c>
      <c r="G217" s="1">
        <v>45179</v>
      </c>
      <c r="H217">
        <v>19</v>
      </c>
      <c r="I217" t="s">
        <v>17</v>
      </c>
      <c r="J217" t="str">
        <f>IF(COUNTIF(Table2[[#All],[Column1]], Table14[[#This Row],[user_id]]) &gt; 0, "Retained", "Not_Retained")</f>
        <v>Not_Retained</v>
      </c>
    </row>
    <row r="218" spans="1:10" x14ac:dyDescent="0.3">
      <c r="A218">
        <v>42</v>
      </c>
      <c r="B218">
        <v>98652</v>
      </c>
      <c r="C218" t="s">
        <v>15</v>
      </c>
      <c r="D218" s="1">
        <v>45181</v>
      </c>
      <c r="E218" t="s">
        <v>12</v>
      </c>
      <c r="F218">
        <v>3091.92</v>
      </c>
      <c r="G218" s="1">
        <v>45179</v>
      </c>
      <c r="H218">
        <v>19</v>
      </c>
      <c r="I218" t="s">
        <v>17</v>
      </c>
      <c r="J218" t="str">
        <f>IF(COUNTIF(Table2[[#All],[Column1]], Table14[[#This Row],[user_id]]) &gt; 0, "Retained", "Not_Retained")</f>
        <v>Not_Retained</v>
      </c>
    </row>
    <row r="219" spans="1:10" x14ac:dyDescent="0.3">
      <c r="A219">
        <v>42</v>
      </c>
      <c r="B219">
        <v>68841</v>
      </c>
      <c r="C219" t="s">
        <v>15</v>
      </c>
      <c r="D219" s="1">
        <v>45194</v>
      </c>
      <c r="E219" t="s">
        <v>10</v>
      </c>
      <c r="F219">
        <v>1616.39</v>
      </c>
      <c r="G219" s="1">
        <v>45179</v>
      </c>
      <c r="H219">
        <v>19</v>
      </c>
      <c r="I219" t="s">
        <v>17</v>
      </c>
      <c r="J219" t="str">
        <f>IF(COUNTIF(Table2[[#All],[Column1]], Table14[[#This Row],[user_id]]) &gt; 0, "Retained", "Not_Retained")</f>
        <v>Not_Retained</v>
      </c>
    </row>
    <row r="220" spans="1:10" x14ac:dyDescent="0.3">
      <c r="A220">
        <v>43</v>
      </c>
      <c r="B220">
        <v>70513</v>
      </c>
      <c r="C220" t="s">
        <v>14</v>
      </c>
      <c r="D220" s="1">
        <v>45214</v>
      </c>
      <c r="E220" t="s">
        <v>12</v>
      </c>
      <c r="F220">
        <v>2564.2399999999998</v>
      </c>
      <c r="G220" s="1">
        <v>45174</v>
      </c>
      <c r="H220">
        <v>23</v>
      </c>
      <c r="I220" t="s">
        <v>23</v>
      </c>
      <c r="J220" t="str">
        <f>IF(COUNTIF(Table2[[#All],[Column1]], Table14[[#This Row],[user_id]]) &gt; 0, "Retained", "Not_Retained")</f>
        <v>Retained</v>
      </c>
    </row>
    <row r="221" spans="1:10" x14ac:dyDescent="0.3">
      <c r="A221">
        <v>43</v>
      </c>
      <c r="B221">
        <v>31241</v>
      </c>
      <c r="C221" t="s">
        <v>15</v>
      </c>
      <c r="D221" s="1">
        <v>45213</v>
      </c>
      <c r="E221" t="s">
        <v>10</v>
      </c>
      <c r="F221">
        <v>4377.71</v>
      </c>
      <c r="G221" s="1">
        <v>45174</v>
      </c>
      <c r="H221">
        <v>23</v>
      </c>
      <c r="I221" t="s">
        <v>23</v>
      </c>
      <c r="J221" t="str">
        <f>IF(COUNTIF(Table2[[#All],[Column1]], Table14[[#This Row],[user_id]]) &gt; 0, "Retained", "Not_Retained")</f>
        <v>Retained</v>
      </c>
    </row>
    <row r="222" spans="1:10" x14ac:dyDescent="0.3">
      <c r="A222">
        <v>43</v>
      </c>
      <c r="B222">
        <v>94040</v>
      </c>
      <c r="C222" t="s">
        <v>18</v>
      </c>
      <c r="D222" s="1">
        <v>45201</v>
      </c>
      <c r="E222" t="s">
        <v>12</v>
      </c>
      <c r="F222">
        <v>2817.25</v>
      </c>
      <c r="G222" s="1">
        <v>45174</v>
      </c>
      <c r="H222">
        <v>23</v>
      </c>
      <c r="I222" t="s">
        <v>23</v>
      </c>
      <c r="J222" t="str">
        <f>IF(COUNTIF(Table2[[#All],[Column1]], Table14[[#This Row],[user_id]]) &gt; 0, "Retained", "Not_Retained")</f>
        <v>Retained</v>
      </c>
    </row>
    <row r="223" spans="1:10" x14ac:dyDescent="0.3">
      <c r="A223">
        <v>43</v>
      </c>
      <c r="B223">
        <v>77621</v>
      </c>
      <c r="C223" t="s">
        <v>9</v>
      </c>
      <c r="D223" s="1">
        <v>45203</v>
      </c>
      <c r="E223" t="s">
        <v>12</v>
      </c>
      <c r="F223">
        <v>510.99</v>
      </c>
      <c r="G223" s="1">
        <v>45174</v>
      </c>
      <c r="H223">
        <v>23</v>
      </c>
      <c r="I223" t="s">
        <v>23</v>
      </c>
      <c r="J223" t="str">
        <f>IF(COUNTIF(Table2[[#All],[Column1]], Table14[[#This Row],[user_id]]) &gt; 0, "Retained", "Not_Retained")</f>
        <v>Retained</v>
      </c>
    </row>
    <row r="224" spans="1:10" x14ac:dyDescent="0.3">
      <c r="A224">
        <v>43</v>
      </c>
      <c r="B224">
        <v>45755</v>
      </c>
      <c r="C224" t="s">
        <v>18</v>
      </c>
      <c r="D224" s="1">
        <v>45205</v>
      </c>
      <c r="E224" t="s">
        <v>10</v>
      </c>
      <c r="F224">
        <v>4172.13</v>
      </c>
      <c r="G224" s="1">
        <v>45174</v>
      </c>
      <c r="H224">
        <v>23</v>
      </c>
      <c r="I224" t="s">
        <v>23</v>
      </c>
      <c r="J224" t="str">
        <f>IF(COUNTIF(Table2[[#All],[Column1]], Table14[[#This Row],[user_id]]) &gt; 0, "Retained", "Not_Retained")</f>
        <v>Retained</v>
      </c>
    </row>
    <row r="225" spans="1:10" x14ac:dyDescent="0.3">
      <c r="A225">
        <v>43</v>
      </c>
      <c r="B225">
        <v>69130</v>
      </c>
      <c r="C225" t="s">
        <v>14</v>
      </c>
      <c r="D225" s="1">
        <v>45177</v>
      </c>
      <c r="E225" t="s">
        <v>10</v>
      </c>
      <c r="F225">
        <v>2132.9899999999998</v>
      </c>
      <c r="G225" s="1">
        <v>45174</v>
      </c>
      <c r="H225">
        <v>23</v>
      </c>
      <c r="I225" t="s">
        <v>23</v>
      </c>
      <c r="J225" t="str">
        <f>IF(COUNTIF(Table2[[#All],[Column1]], Table14[[#This Row],[user_id]]) &gt; 0, "Retained", "Not_Retained")</f>
        <v>Retained</v>
      </c>
    </row>
    <row r="226" spans="1:10" x14ac:dyDescent="0.3">
      <c r="A226">
        <v>43</v>
      </c>
      <c r="B226">
        <v>59015</v>
      </c>
      <c r="C226" t="s">
        <v>15</v>
      </c>
      <c r="D226" s="1">
        <v>45247</v>
      </c>
      <c r="E226" t="s">
        <v>12</v>
      </c>
      <c r="F226">
        <v>4973.17</v>
      </c>
      <c r="G226" s="1">
        <v>45174</v>
      </c>
      <c r="H226">
        <v>23</v>
      </c>
      <c r="I226" t="s">
        <v>23</v>
      </c>
      <c r="J226" t="str">
        <f>IF(COUNTIF(Table2[[#All],[Column1]], Table14[[#This Row],[user_id]]) &gt; 0, "Retained", "Not_Retained")</f>
        <v>Retained</v>
      </c>
    </row>
    <row r="227" spans="1:10" x14ac:dyDescent="0.3">
      <c r="A227">
        <v>43</v>
      </c>
      <c r="B227">
        <v>39430</v>
      </c>
      <c r="C227" t="s">
        <v>9</v>
      </c>
      <c r="D227" s="1">
        <v>45242</v>
      </c>
      <c r="E227" t="s">
        <v>12</v>
      </c>
      <c r="F227">
        <v>4661.05</v>
      </c>
      <c r="G227" s="1">
        <v>45174</v>
      </c>
      <c r="H227">
        <v>23</v>
      </c>
      <c r="I227" t="s">
        <v>23</v>
      </c>
      <c r="J227" t="str">
        <f>IF(COUNTIF(Table2[[#All],[Column1]], Table14[[#This Row],[user_id]]) &gt; 0, "Retained", "Not_Retained")</f>
        <v>Retained</v>
      </c>
    </row>
    <row r="228" spans="1:10" x14ac:dyDescent="0.3">
      <c r="A228">
        <v>43</v>
      </c>
      <c r="B228">
        <v>95191</v>
      </c>
      <c r="C228" t="s">
        <v>14</v>
      </c>
      <c r="D228" s="1">
        <v>45257</v>
      </c>
      <c r="E228" t="s">
        <v>10</v>
      </c>
      <c r="F228">
        <v>774.24</v>
      </c>
      <c r="G228" s="1">
        <v>45174</v>
      </c>
      <c r="H228">
        <v>23</v>
      </c>
      <c r="I228" t="s">
        <v>23</v>
      </c>
      <c r="J228" t="str">
        <f>IF(COUNTIF(Table2[[#All],[Column1]], Table14[[#This Row],[user_id]]) &gt; 0, "Retained", "Not_Retained")</f>
        <v>Retained</v>
      </c>
    </row>
    <row r="229" spans="1:10" x14ac:dyDescent="0.3">
      <c r="A229">
        <v>43</v>
      </c>
      <c r="B229">
        <v>71925</v>
      </c>
      <c r="C229" t="s">
        <v>15</v>
      </c>
      <c r="D229" s="1">
        <v>45240</v>
      </c>
      <c r="E229" t="s">
        <v>12</v>
      </c>
      <c r="F229">
        <v>2298.15</v>
      </c>
      <c r="G229" s="1">
        <v>45174</v>
      </c>
      <c r="H229">
        <v>23</v>
      </c>
      <c r="I229" t="s">
        <v>23</v>
      </c>
      <c r="J229" t="str">
        <f>IF(COUNTIF(Table2[[#All],[Column1]], Table14[[#This Row],[user_id]]) &gt; 0, "Retained", "Not_Retained")</f>
        <v>Retained</v>
      </c>
    </row>
    <row r="230" spans="1:10" x14ac:dyDescent="0.3">
      <c r="A230">
        <v>44</v>
      </c>
      <c r="B230">
        <v>38266</v>
      </c>
      <c r="C230" t="s">
        <v>15</v>
      </c>
      <c r="D230" s="1">
        <v>45178</v>
      </c>
      <c r="E230" t="s">
        <v>12</v>
      </c>
      <c r="F230">
        <v>644.82000000000005</v>
      </c>
      <c r="G230" s="1">
        <v>45170</v>
      </c>
      <c r="H230">
        <v>22</v>
      </c>
      <c r="I230" t="s">
        <v>34</v>
      </c>
      <c r="J230" t="str">
        <f>IF(COUNTIF(Table2[[#All],[Column1]], Table14[[#This Row],[user_id]]) &gt; 0, "Retained", "Not_Retained")</f>
        <v>Not_Retained</v>
      </c>
    </row>
    <row r="231" spans="1:10" x14ac:dyDescent="0.3">
      <c r="A231">
        <v>45</v>
      </c>
      <c r="B231">
        <v>41252</v>
      </c>
      <c r="C231" t="s">
        <v>18</v>
      </c>
      <c r="D231" s="1">
        <v>45201</v>
      </c>
      <c r="E231" t="s">
        <v>12</v>
      </c>
      <c r="F231">
        <v>407.76</v>
      </c>
      <c r="G231" s="1">
        <v>45177</v>
      </c>
      <c r="H231">
        <v>21</v>
      </c>
      <c r="I231" t="s">
        <v>25</v>
      </c>
      <c r="J231" t="str">
        <f>IF(COUNTIF(Table2[[#All],[Column1]], Table14[[#This Row],[user_id]]) &gt; 0, "Retained", "Not_Retained")</f>
        <v>Not_Retained</v>
      </c>
    </row>
    <row r="232" spans="1:10" x14ac:dyDescent="0.3">
      <c r="A232">
        <v>46</v>
      </c>
      <c r="B232">
        <v>66261</v>
      </c>
      <c r="C232" t="s">
        <v>9</v>
      </c>
      <c r="D232" s="1">
        <v>45209</v>
      </c>
      <c r="E232" t="s">
        <v>12</v>
      </c>
      <c r="F232">
        <v>1278.76</v>
      </c>
      <c r="G232" s="1">
        <v>45178</v>
      </c>
      <c r="H232">
        <v>18</v>
      </c>
      <c r="I232" t="s">
        <v>35</v>
      </c>
      <c r="J232" t="str">
        <f>IF(COUNTIF(Table2[[#All],[Column1]], Table14[[#This Row],[user_id]]) &gt; 0, "Retained", "Not_Retained")</f>
        <v>Retained</v>
      </c>
    </row>
    <row r="233" spans="1:10" x14ac:dyDescent="0.3">
      <c r="A233">
        <v>46</v>
      </c>
      <c r="B233">
        <v>34551</v>
      </c>
      <c r="C233" t="s">
        <v>9</v>
      </c>
      <c r="D233" s="1">
        <v>45213</v>
      </c>
      <c r="E233" t="s">
        <v>12</v>
      </c>
      <c r="F233">
        <v>431.63</v>
      </c>
      <c r="G233" s="1">
        <v>45178</v>
      </c>
      <c r="H233">
        <v>18</v>
      </c>
      <c r="I233" t="s">
        <v>35</v>
      </c>
      <c r="J233" t="str">
        <f>IF(COUNTIF(Table2[[#All],[Column1]], Table14[[#This Row],[user_id]]) &gt; 0, "Retained", "Not_Retained")</f>
        <v>Retained</v>
      </c>
    </row>
    <row r="234" spans="1:10" x14ac:dyDescent="0.3">
      <c r="A234">
        <v>46</v>
      </c>
      <c r="B234">
        <v>76496</v>
      </c>
      <c r="C234" t="s">
        <v>9</v>
      </c>
      <c r="D234" s="1">
        <v>45187</v>
      </c>
      <c r="E234" t="s">
        <v>12</v>
      </c>
      <c r="F234">
        <v>4379.32</v>
      </c>
      <c r="G234" s="1">
        <v>45178</v>
      </c>
      <c r="H234">
        <v>18</v>
      </c>
      <c r="I234" t="s">
        <v>35</v>
      </c>
      <c r="J234" t="str">
        <f>IF(COUNTIF(Table2[[#All],[Column1]], Table14[[#This Row],[user_id]]) &gt; 0, "Retained", "Not_Retained")</f>
        <v>Retained</v>
      </c>
    </row>
    <row r="235" spans="1:10" x14ac:dyDescent="0.3">
      <c r="A235">
        <v>46</v>
      </c>
      <c r="B235">
        <v>93318</v>
      </c>
      <c r="C235" t="s">
        <v>18</v>
      </c>
      <c r="D235" s="1">
        <v>45171</v>
      </c>
      <c r="E235" t="s">
        <v>12</v>
      </c>
      <c r="F235">
        <v>1342.89</v>
      </c>
      <c r="G235" s="1">
        <v>45178</v>
      </c>
      <c r="H235">
        <v>18</v>
      </c>
      <c r="I235" t="s">
        <v>35</v>
      </c>
      <c r="J235" t="str">
        <f>IF(COUNTIF(Table2[[#All],[Column1]], Table14[[#This Row],[user_id]]) &gt; 0, "Retained", "Not_Retained")</f>
        <v>Retained</v>
      </c>
    </row>
    <row r="236" spans="1:10" x14ac:dyDescent="0.3">
      <c r="A236">
        <v>46</v>
      </c>
      <c r="B236">
        <v>56805</v>
      </c>
      <c r="C236" t="s">
        <v>9</v>
      </c>
      <c r="D236" s="1">
        <v>45170</v>
      </c>
      <c r="E236" t="s">
        <v>12</v>
      </c>
      <c r="F236">
        <v>1281.52</v>
      </c>
      <c r="G236" s="1">
        <v>45178</v>
      </c>
      <c r="H236">
        <v>18</v>
      </c>
      <c r="I236" t="s">
        <v>35</v>
      </c>
      <c r="J236" t="str">
        <f>IF(COUNTIF(Table2[[#All],[Column1]], Table14[[#This Row],[user_id]]) &gt; 0, "Retained", "Not_Retained")</f>
        <v>Retained</v>
      </c>
    </row>
    <row r="237" spans="1:10" x14ac:dyDescent="0.3">
      <c r="A237">
        <v>46</v>
      </c>
      <c r="B237">
        <v>92346</v>
      </c>
      <c r="C237" t="s">
        <v>9</v>
      </c>
      <c r="D237" s="1">
        <v>45191</v>
      </c>
      <c r="E237" t="s">
        <v>12</v>
      </c>
      <c r="F237">
        <v>753.71</v>
      </c>
      <c r="G237" s="1">
        <v>45178</v>
      </c>
      <c r="H237">
        <v>18</v>
      </c>
      <c r="I237" t="s">
        <v>35</v>
      </c>
      <c r="J237" t="str">
        <f>IF(COUNTIF(Table2[[#All],[Column1]], Table14[[#This Row],[user_id]]) &gt; 0, "Retained", "Not_Retained")</f>
        <v>Retained</v>
      </c>
    </row>
    <row r="238" spans="1:10" x14ac:dyDescent="0.3">
      <c r="A238">
        <v>46</v>
      </c>
      <c r="B238">
        <v>81567</v>
      </c>
      <c r="C238" t="s">
        <v>14</v>
      </c>
      <c r="D238" s="1">
        <v>45181</v>
      </c>
      <c r="E238" t="s">
        <v>10</v>
      </c>
      <c r="F238">
        <v>4168.88</v>
      </c>
      <c r="G238" s="1">
        <v>45178</v>
      </c>
      <c r="H238">
        <v>18</v>
      </c>
      <c r="I238" t="s">
        <v>35</v>
      </c>
      <c r="J238" t="str">
        <f>IF(COUNTIF(Table2[[#All],[Column1]], Table14[[#This Row],[user_id]]) &gt; 0, "Retained", "Not_Retained")</f>
        <v>Retained</v>
      </c>
    </row>
    <row r="239" spans="1:10" x14ac:dyDescent="0.3">
      <c r="A239">
        <v>46</v>
      </c>
      <c r="B239">
        <v>72722</v>
      </c>
      <c r="C239" t="s">
        <v>15</v>
      </c>
      <c r="D239" s="1">
        <v>45253</v>
      </c>
      <c r="E239" t="s">
        <v>10</v>
      </c>
      <c r="F239">
        <v>409.19</v>
      </c>
      <c r="G239" s="1">
        <v>45178</v>
      </c>
      <c r="H239">
        <v>18</v>
      </c>
      <c r="I239" t="s">
        <v>35</v>
      </c>
      <c r="J239" t="str">
        <f>IF(COUNTIF(Table2[[#All],[Column1]], Table14[[#This Row],[user_id]]) &gt; 0, "Retained", "Not_Retained")</f>
        <v>Retained</v>
      </c>
    </row>
    <row r="240" spans="1:10" x14ac:dyDescent="0.3">
      <c r="A240">
        <v>46</v>
      </c>
      <c r="B240">
        <v>69988</v>
      </c>
      <c r="C240" t="s">
        <v>9</v>
      </c>
      <c r="D240" s="1">
        <v>45255</v>
      </c>
      <c r="E240" t="s">
        <v>12</v>
      </c>
      <c r="F240">
        <v>1087.8</v>
      </c>
      <c r="G240" s="1">
        <v>45178</v>
      </c>
      <c r="H240">
        <v>18</v>
      </c>
      <c r="I240" t="s">
        <v>35</v>
      </c>
      <c r="J240" t="str">
        <f>IF(COUNTIF(Table2[[#All],[Column1]], Table14[[#This Row],[user_id]]) &gt; 0, "Retained", "Not_Retained")</f>
        <v>Retained</v>
      </c>
    </row>
    <row r="241" spans="1:10" x14ac:dyDescent="0.3">
      <c r="A241">
        <v>46</v>
      </c>
      <c r="B241">
        <v>36144</v>
      </c>
      <c r="C241" t="s">
        <v>9</v>
      </c>
      <c r="D241" s="1">
        <v>45256</v>
      </c>
      <c r="E241" t="s">
        <v>12</v>
      </c>
      <c r="F241">
        <v>4673.5200000000004</v>
      </c>
      <c r="G241" s="1">
        <v>45178</v>
      </c>
      <c r="H241">
        <v>18</v>
      </c>
      <c r="I241" t="s">
        <v>35</v>
      </c>
      <c r="J241" t="str">
        <f>IF(COUNTIF(Table2[[#All],[Column1]], Table14[[#This Row],[user_id]]) &gt; 0, "Retained", "Not_Retained")</f>
        <v>Retained</v>
      </c>
    </row>
    <row r="242" spans="1:10" x14ac:dyDescent="0.3">
      <c r="A242">
        <v>46</v>
      </c>
      <c r="B242">
        <v>62196</v>
      </c>
      <c r="C242" t="s">
        <v>18</v>
      </c>
      <c r="D242" s="1">
        <v>45247</v>
      </c>
      <c r="E242" t="s">
        <v>12</v>
      </c>
      <c r="F242">
        <v>279.44</v>
      </c>
      <c r="G242" s="1">
        <v>45178</v>
      </c>
      <c r="H242">
        <v>18</v>
      </c>
      <c r="I242" t="s">
        <v>35</v>
      </c>
      <c r="J242" t="str">
        <f>IF(COUNTIF(Table2[[#All],[Column1]], Table14[[#This Row],[user_id]]) &gt; 0, "Retained", "Not_Retained")</f>
        <v>Retained</v>
      </c>
    </row>
    <row r="243" spans="1:10" x14ac:dyDescent="0.3">
      <c r="A243">
        <v>47</v>
      </c>
      <c r="B243">
        <v>95948</v>
      </c>
      <c r="C243" t="s">
        <v>14</v>
      </c>
      <c r="D243" s="1">
        <v>45227</v>
      </c>
      <c r="E243" t="s">
        <v>12</v>
      </c>
      <c r="F243">
        <v>709.93</v>
      </c>
      <c r="G243" s="1">
        <v>45171</v>
      </c>
      <c r="H243">
        <v>21</v>
      </c>
      <c r="I243" t="s">
        <v>13</v>
      </c>
      <c r="J243" t="str">
        <f>IF(COUNTIF(Table2[[#All],[Column1]], Table14[[#This Row],[user_id]]) &gt; 0, "Retained", "Not_Retained")</f>
        <v>Not_Retained</v>
      </c>
    </row>
    <row r="244" spans="1:10" x14ac:dyDescent="0.3">
      <c r="A244">
        <v>47</v>
      </c>
      <c r="B244">
        <v>62431</v>
      </c>
      <c r="C244" t="s">
        <v>18</v>
      </c>
      <c r="D244" s="1">
        <v>45244</v>
      </c>
      <c r="E244" t="s">
        <v>12</v>
      </c>
      <c r="F244">
        <v>1761.28</v>
      </c>
      <c r="G244" s="1">
        <v>45171</v>
      </c>
      <c r="H244">
        <v>21</v>
      </c>
      <c r="I244" t="s">
        <v>13</v>
      </c>
      <c r="J244" t="str">
        <f>IF(COUNTIF(Table2[[#All],[Column1]], Table14[[#This Row],[user_id]]) &gt; 0, "Retained", "Not_Retained")</f>
        <v>Not_Retained</v>
      </c>
    </row>
    <row r="245" spans="1:10" x14ac:dyDescent="0.3">
      <c r="A245">
        <v>47</v>
      </c>
      <c r="B245">
        <v>75038</v>
      </c>
      <c r="C245" t="s">
        <v>18</v>
      </c>
      <c r="D245" s="1">
        <v>45236</v>
      </c>
      <c r="E245" t="s">
        <v>12</v>
      </c>
      <c r="F245">
        <v>4629.12</v>
      </c>
      <c r="G245" s="1">
        <v>45171</v>
      </c>
      <c r="H245">
        <v>21</v>
      </c>
      <c r="I245" t="s">
        <v>13</v>
      </c>
      <c r="J245" t="str">
        <f>IF(COUNTIF(Table2[[#All],[Column1]], Table14[[#This Row],[user_id]]) &gt; 0, "Retained", "Not_Retained")</f>
        <v>Not_Retained</v>
      </c>
    </row>
    <row r="246" spans="1:10" x14ac:dyDescent="0.3">
      <c r="A246">
        <v>47</v>
      </c>
      <c r="B246">
        <v>44959</v>
      </c>
      <c r="C246" t="s">
        <v>9</v>
      </c>
      <c r="D246" s="1">
        <v>45247</v>
      </c>
      <c r="E246" t="s">
        <v>12</v>
      </c>
      <c r="F246">
        <v>486.74</v>
      </c>
      <c r="G246" s="1">
        <v>45171</v>
      </c>
      <c r="H246">
        <v>21</v>
      </c>
      <c r="I246" t="s">
        <v>13</v>
      </c>
      <c r="J246" t="str">
        <f>IF(COUNTIF(Table2[[#All],[Column1]], Table14[[#This Row],[user_id]]) &gt; 0, "Retained", "Not_Retained")</f>
        <v>Not_Retained</v>
      </c>
    </row>
    <row r="247" spans="1:10" x14ac:dyDescent="0.3">
      <c r="A247">
        <v>48</v>
      </c>
      <c r="B247">
        <v>20494</v>
      </c>
      <c r="C247" t="s">
        <v>14</v>
      </c>
      <c r="D247" s="1">
        <v>45173</v>
      </c>
      <c r="E247" t="s">
        <v>12</v>
      </c>
      <c r="F247">
        <v>1601.83</v>
      </c>
      <c r="G247" s="1">
        <v>45176</v>
      </c>
      <c r="H247">
        <v>19</v>
      </c>
      <c r="I247" t="s">
        <v>17</v>
      </c>
      <c r="J247" t="str">
        <f>IF(COUNTIF(Table2[[#All],[Column1]], Table14[[#This Row],[user_id]]) &gt; 0, "Retained", "Not_Retained")</f>
        <v>Not_Retained</v>
      </c>
    </row>
    <row r="248" spans="1:10" x14ac:dyDescent="0.3">
      <c r="A248">
        <v>48</v>
      </c>
      <c r="B248">
        <v>65851</v>
      </c>
      <c r="C248" t="s">
        <v>15</v>
      </c>
      <c r="D248" s="1">
        <v>45189</v>
      </c>
      <c r="E248" t="s">
        <v>12</v>
      </c>
      <c r="F248">
        <v>1822.58</v>
      </c>
      <c r="G248" s="1">
        <v>45176</v>
      </c>
      <c r="H248">
        <v>19</v>
      </c>
      <c r="I248" t="s">
        <v>17</v>
      </c>
      <c r="J248" t="str">
        <f>IF(COUNTIF(Table2[[#All],[Column1]], Table14[[#This Row],[user_id]]) &gt; 0, "Retained", "Not_Retained")</f>
        <v>Not_Retained</v>
      </c>
    </row>
    <row r="249" spans="1:10" x14ac:dyDescent="0.3">
      <c r="A249">
        <v>48</v>
      </c>
      <c r="B249">
        <v>56210</v>
      </c>
      <c r="C249" t="s">
        <v>18</v>
      </c>
      <c r="D249" s="1">
        <v>45171</v>
      </c>
      <c r="E249" t="s">
        <v>12</v>
      </c>
      <c r="F249">
        <v>3233.4</v>
      </c>
      <c r="G249" s="1">
        <v>45176</v>
      </c>
      <c r="H249">
        <v>19</v>
      </c>
      <c r="I249" t="s">
        <v>17</v>
      </c>
      <c r="J249" t="str">
        <f>IF(COUNTIF(Table2[[#All],[Column1]], Table14[[#This Row],[user_id]]) &gt; 0, "Retained", "Not_Retained")</f>
        <v>Not_Retained</v>
      </c>
    </row>
    <row r="250" spans="1:10" x14ac:dyDescent="0.3">
      <c r="A250">
        <v>48</v>
      </c>
      <c r="B250">
        <v>97973</v>
      </c>
      <c r="C250" t="s">
        <v>18</v>
      </c>
      <c r="D250" s="1">
        <v>45202</v>
      </c>
      <c r="E250" t="s">
        <v>12</v>
      </c>
      <c r="F250">
        <v>2614.12</v>
      </c>
      <c r="G250" s="1">
        <v>45176</v>
      </c>
      <c r="H250">
        <v>19</v>
      </c>
      <c r="I250" t="s">
        <v>17</v>
      </c>
      <c r="J250" t="str">
        <f>IF(COUNTIF(Table2[[#All],[Column1]], Table14[[#This Row],[user_id]]) &gt; 0, "Retained", "Not_Retained")</f>
        <v>Not_Retained</v>
      </c>
    </row>
    <row r="251" spans="1:10" x14ac:dyDescent="0.3">
      <c r="A251">
        <v>49</v>
      </c>
      <c r="B251">
        <v>67432</v>
      </c>
      <c r="C251" t="s">
        <v>9</v>
      </c>
      <c r="D251" s="1">
        <v>45191</v>
      </c>
      <c r="E251" t="s">
        <v>10</v>
      </c>
      <c r="F251">
        <v>429.44</v>
      </c>
      <c r="G251" s="1">
        <v>45171</v>
      </c>
      <c r="H251">
        <v>19</v>
      </c>
      <c r="I251" t="s">
        <v>22</v>
      </c>
      <c r="J251" t="str">
        <f>IF(COUNTIF(Table2[[#All],[Column1]], Table14[[#This Row],[user_id]]) &gt; 0, "Retained", "Not_Retained")</f>
        <v>Retained</v>
      </c>
    </row>
    <row r="252" spans="1:10" x14ac:dyDescent="0.3">
      <c r="A252">
        <v>49</v>
      </c>
      <c r="B252">
        <v>94562</v>
      </c>
      <c r="C252" t="s">
        <v>14</v>
      </c>
      <c r="D252" s="1">
        <v>45194</v>
      </c>
      <c r="E252" t="s">
        <v>12</v>
      </c>
      <c r="F252">
        <v>1975.99</v>
      </c>
      <c r="G252" s="1">
        <v>45171</v>
      </c>
      <c r="H252">
        <v>19</v>
      </c>
      <c r="I252" t="s">
        <v>22</v>
      </c>
      <c r="J252" t="str">
        <f>IF(COUNTIF(Table2[[#All],[Column1]], Table14[[#This Row],[user_id]]) &gt; 0, "Retained", "Not_Retained")</f>
        <v>Retained</v>
      </c>
    </row>
    <row r="253" spans="1:10" x14ac:dyDescent="0.3">
      <c r="A253">
        <v>49</v>
      </c>
      <c r="B253">
        <v>14244</v>
      </c>
      <c r="C253" t="s">
        <v>15</v>
      </c>
      <c r="D253" s="1">
        <v>45188</v>
      </c>
      <c r="E253" t="s">
        <v>12</v>
      </c>
      <c r="F253">
        <v>4749.24</v>
      </c>
      <c r="G253" s="1">
        <v>45171</v>
      </c>
      <c r="H253">
        <v>19</v>
      </c>
      <c r="I253" t="s">
        <v>22</v>
      </c>
      <c r="J253" t="str">
        <f>IF(COUNTIF(Table2[[#All],[Column1]], Table14[[#This Row],[user_id]]) &gt; 0, "Retained", "Not_Retained")</f>
        <v>Retained</v>
      </c>
    </row>
    <row r="254" spans="1:10" x14ac:dyDescent="0.3">
      <c r="A254">
        <v>49</v>
      </c>
      <c r="B254">
        <v>68188</v>
      </c>
      <c r="C254" t="s">
        <v>9</v>
      </c>
      <c r="D254" s="1">
        <v>45181</v>
      </c>
      <c r="E254" t="s">
        <v>10</v>
      </c>
      <c r="F254">
        <v>2694.35</v>
      </c>
      <c r="G254" s="1">
        <v>45171</v>
      </c>
      <c r="H254">
        <v>19</v>
      </c>
      <c r="I254" t="s">
        <v>22</v>
      </c>
      <c r="J254" t="str">
        <f>IF(COUNTIF(Table2[[#All],[Column1]], Table14[[#This Row],[user_id]]) &gt; 0, "Retained", "Not_Retained")</f>
        <v>Retained</v>
      </c>
    </row>
    <row r="255" spans="1:10" x14ac:dyDescent="0.3">
      <c r="A255">
        <v>49</v>
      </c>
      <c r="B255">
        <v>51207</v>
      </c>
      <c r="C255" t="s">
        <v>14</v>
      </c>
      <c r="D255" s="1">
        <v>45182</v>
      </c>
      <c r="E255" t="s">
        <v>10</v>
      </c>
      <c r="F255">
        <v>4806.55</v>
      </c>
      <c r="G255" s="1">
        <v>45171</v>
      </c>
      <c r="H255">
        <v>19</v>
      </c>
      <c r="I255" t="s">
        <v>22</v>
      </c>
      <c r="J255" t="str">
        <f>IF(COUNTIF(Table2[[#All],[Column1]], Table14[[#This Row],[user_id]]) &gt; 0, "Retained", "Not_Retained")</f>
        <v>Retained</v>
      </c>
    </row>
    <row r="256" spans="1:10" x14ac:dyDescent="0.3">
      <c r="A256">
        <v>49</v>
      </c>
      <c r="B256">
        <v>34385</v>
      </c>
      <c r="C256" t="s">
        <v>18</v>
      </c>
      <c r="D256" s="1">
        <v>45254</v>
      </c>
      <c r="E256" t="s">
        <v>12</v>
      </c>
      <c r="F256">
        <v>4576.3599999999997</v>
      </c>
      <c r="G256" s="1">
        <v>45171</v>
      </c>
      <c r="H256">
        <v>19</v>
      </c>
      <c r="I256" t="s">
        <v>22</v>
      </c>
      <c r="J256" t="str">
        <f>IF(COUNTIF(Table2[[#All],[Column1]], Table14[[#This Row],[user_id]]) &gt; 0, "Retained", "Not_Retained")</f>
        <v>Retained</v>
      </c>
    </row>
    <row r="257" spans="1:10" x14ac:dyDescent="0.3">
      <c r="A257">
        <v>49</v>
      </c>
      <c r="B257">
        <v>44116</v>
      </c>
      <c r="C257" t="s">
        <v>18</v>
      </c>
      <c r="D257" s="1">
        <v>45208</v>
      </c>
      <c r="E257" t="s">
        <v>10</v>
      </c>
      <c r="F257">
        <v>4982.1899999999996</v>
      </c>
      <c r="G257" s="1">
        <v>45171</v>
      </c>
      <c r="H257">
        <v>19</v>
      </c>
      <c r="I257" t="s">
        <v>22</v>
      </c>
      <c r="J257" t="str">
        <f>IF(COUNTIF(Table2[[#All],[Column1]], Table14[[#This Row],[user_id]]) &gt; 0, "Retained", "Not_Retained")</f>
        <v>Retained</v>
      </c>
    </row>
    <row r="258" spans="1:10" x14ac:dyDescent="0.3">
      <c r="A258">
        <v>50</v>
      </c>
      <c r="B258">
        <v>27790</v>
      </c>
      <c r="C258" t="s">
        <v>9</v>
      </c>
      <c r="D258" s="1">
        <v>45203</v>
      </c>
      <c r="E258" t="s">
        <v>12</v>
      </c>
      <c r="F258">
        <v>946.02</v>
      </c>
      <c r="G258" s="1">
        <v>45178</v>
      </c>
      <c r="H258">
        <v>25</v>
      </c>
      <c r="I258" t="s">
        <v>36</v>
      </c>
      <c r="J258" t="str">
        <f>IF(COUNTIF(Table2[[#All],[Column1]], Table14[[#This Row],[user_id]]) &gt; 0, "Retained", "Not_Retained")</f>
        <v>Not_Retained</v>
      </c>
    </row>
    <row r="259" spans="1:10" x14ac:dyDescent="0.3">
      <c r="A259">
        <v>50</v>
      </c>
      <c r="B259">
        <v>68341</v>
      </c>
      <c r="C259" t="s">
        <v>9</v>
      </c>
      <c r="D259" s="1">
        <v>45222</v>
      </c>
      <c r="E259" t="s">
        <v>12</v>
      </c>
      <c r="F259">
        <v>3372.41</v>
      </c>
      <c r="G259" s="1">
        <v>45178</v>
      </c>
      <c r="H259">
        <v>25</v>
      </c>
      <c r="I259" t="s">
        <v>36</v>
      </c>
      <c r="J259" t="str">
        <f>IF(COUNTIF(Table2[[#All],[Column1]], Table14[[#This Row],[user_id]]) &gt; 0, "Retained", "Not_Retained")</f>
        <v>Not_Retained</v>
      </c>
    </row>
    <row r="260" spans="1:10" x14ac:dyDescent="0.3">
      <c r="A260">
        <v>51</v>
      </c>
      <c r="B260">
        <v>93584</v>
      </c>
      <c r="C260" t="s">
        <v>15</v>
      </c>
      <c r="D260" s="1">
        <v>45253</v>
      </c>
      <c r="E260" t="s">
        <v>12</v>
      </c>
      <c r="F260">
        <v>2592.9</v>
      </c>
      <c r="G260" s="1">
        <v>45174</v>
      </c>
      <c r="H260">
        <v>19</v>
      </c>
      <c r="I260" t="s">
        <v>35</v>
      </c>
      <c r="J260" t="str">
        <f>IF(COUNTIF(Table2[[#All],[Column1]], Table14[[#This Row],[user_id]]) &gt; 0, "Retained", "Not_Retained")</f>
        <v>Retained</v>
      </c>
    </row>
    <row r="261" spans="1:10" x14ac:dyDescent="0.3">
      <c r="A261">
        <v>51</v>
      </c>
      <c r="B261">
        <v>36342</v>
      </c>
      <c r="C261" t="s">
        <v>15</v>
      </c>
      <c r="D261" s="1">
        <v>45234</v>
      </c>
      <c r="E261" t="s">
        <v>10</v>
      </c>
      <c r="F261">
        <v>3972.83</v>
      </c>
      <c r="G261" s="1">
        <v>45174</v>
      </c>
      <c r="H261">
        <v>19</v>
      </c>
      <c r="I261" t="s">
        <v>35</v>
      </c>
      <c r="J261" t="str">
        <f>IF(COUNTIF(Table2[[#All],[Column1]], Table14[[#This Row],[user_id]]) &gt; 0, "Retained", "Not_Retained")</f>
        <v>Retained</v>
      </c>
    </row>
    <row r="262" spans="1:10" x14ac:dyDescent="0.3">
      <c r="A262">
        <v>51</v>
      </c>
      <c r="B262">
        <v>82616</v>
      </c>
      <c r="C262" t="s">
        <v>14</v>
      </c>
      <c r="D262" s="1">
        <v>45211</v>
      </c>
      <c r="E262" t="s">
        <v>12</v>
      </c>
      <c r="F262">
        <v>4037.94</v>
      </c>
      <c r="G262" s="1">
        <v>45174</v>
      </c>
      <c r="H262">
        <v>19</v>
      </c>
      <c r="I262" t="s">
        <v>35</v>
      </c>
      <c r="J262" t="str">
        <f>IF(COUNTIF(Table2[[#All],[Column1]], Table14[[#This Row],[user_id]]) &gt; 0, "Retained", "Not_Retained")</f>
        <v>Retained</v>
      </c>
    </row>
    <row r="263" spans="1:10" x14ac:dyDescent="0.3">
      <c r="A263">
        <v>51</v>
      </c>
      <c r="B263">
        <v>90209</v>
      </c>
      <c r="C263" t="s">
        <v>9</v>
      </c>
      <c r="D263" s="1">
        <v>45174</v>
      </c>
      <c r="E263" t="s">
        <v>10</v>
      </c>
      <c r="F263">
        <v>1615.52</v>
      </c>
      <c r="G263" s="1">
        <v>45174</v>
      </c>
      <c r="H263">
        <v>19</v>
      </c>
      <c r="I263" t="s">
        <v>35</v>
      </c>
      <c r="J263" t="str">
        <f>IF(COUNTIF(Table2[[#All],[Column1]], Table14[[#This Row],[user_id]]) &gt; 0, "Retained", "Not_Retained")</f>
        <v>Retained</v>
      </c>
    </row>
    <row r="264" spans="1:10" x14ac:dyDescent="0.3">
      <c r="A264">
        <v>51</v>
      </c>
      <c r="B264">
        <v>72739</v>
      </c>
      <c r="C264" t="s">
        <v>18</v>
      </c>
      <c r="D264" s="1">
        <v>45192</v>
      </c>
      <c r="E264" t="s">
        <v>12</v>
      </c>
      <c r="F264">
        <v>4134.3599999999997</v>
      </c>
      <c r="G264" s="1">
        <v>45174</v>
      </c>
      <c r="H264">
        <v>19</v>
      </c>
      <c r="I264" t="s">
        <v>35</v>
      </c>
      <c r="J264" t="str">
        <f>IF(COUNTIF(Table2[[#All],[Column1]], Table14[[#This Row],[user_id]]) &gt; 0, "Retained", "Not_Retained")</f>
        <v>Retained</v>
      </c>
    </row>
    <row r="265" spans="1:10" x14ac:dyDescent="0.3">
      <c r="A265">
        <v>51</v>
      </c>
      <c r="B265">
        <v>26426</v>
      </c>
      <c r="C265" t="s">
        <v>14</v>
      </c>
      <c r="D265" s="1">
        <v>45172</v>
      </c>
      <c r="E265" t="s">
        <v>10</v>
      </c>
      <c r="F265">
        <v>2304.88</v>
      </c>
      <c r="G265" s="1">
        <v>45174</v>
      </c>
      <c r="H265">
        <v>19</v>
      </c>
      <c r="I265" t="s">
        <v>35</v>
      </c>
      <c r="J265" t="str">
        <f>IF(COUNTIF(Table2[[#All],[Column1]], Table14[[#This Row],[user_id]]) &gt; 0, "Retained", "Not_Retained")</f>
        <v>Retained</v>
      </c>
    </row>
    <row r="266" spans="1:10" x14ac:dyDescent="0.3">
      <c r="A266">
        <v>51</v>
      </c>
      <c r="B266">
        <v>77811</v>
      </c>
      <c r="C266" t="s">
        <v>14</v>
      </c>
      <c r="D266" s="1">
        <v>45191</v>
      </c>
      <c r="E266" t="s">
        <v>10</v>
      </c>
      <c r="F266">
        <v>4402</v>
      </c>
      <c r="G266" s="1">
        <v>45174</v>
      </c>
      <c r="H266">
        <v>19</v>
      </c>
      <c r="I266" t="s">
        <v>35</v>
      </c>
      <c r="J266" t="str">
        <f>IF(COUNTIF(Table2[[#All],[Column1]], Table14[[#This Row],[user_id]]) &gt; 0, "Retained", "Not_Retained")</f>
        <v>Retained</v>
      </c>
    </row>
    <row r="267" spans="1:10" x14ac:dyDescent="0.3">
      <c r="A267">
        <v>51</v>
      </c>
      <c r="B267">
        <v>82260</v>
      </c>
      <c r="C267" t="s">
        <v>15</v>
      </c>
      <c r="D267" s="1">
        <v>45194</v>
      </c>
      <c r="E267" t="s">
        <v>10</v>
      </c>
      <c r="F267">
        <v>2219.83</v>
      </c>
      <c r="G267" s="1">
        <v>45174</v>
      </c>
      <c r="H267">
        <v>19</v>
      </c>
      <c r="I267" t="s">
        <v>35</v>
      </c>
      <c r="J267" t="str">
        <f>IF(COUNTIF(Table2[[#All],[Column1]], Table14[[#This Row],[user_id]]) &gt; 0, "Retained", "Not_Retained")</f>
        <v>Retained</v>
      </c>
    </row>
    <row r="268" spans="1:10" x14ac:dyDescent="0.3">
      <c r="A268">
        <v>52</v>
      </c>
      <c r="B268">
        <v>31229</v>
      </c>
      <c r="C268" t="s">
        <v>14</v>
      </c>
      <c r="D268" s="1">
        <v>45175</v>
      </c>
      <c r="E268" t="s">
        <v>10</v>
      </c>
      <c r="F268">
        <v>1795.51</v>
      </c>
      <c r="G268" s="1">
        <v>45179</v>
      </c>
      <c r="H268">
        <v>20</v>
      </c>
      <c r="I268" t="s">
        <v>33</v>
      </c>
      <c r="J268" t="str">
        <f>IF(COUNTIF(Table2[[#All],[Column1]], Table14[[#This Row],[user_id]]) &gt; 0, "Retained", "Not_Retained")</f>
        <v>Retained</v>
      </c>
    </row>
    <row r="269" spans="1:10" x14ac:dyDescent="0.3">
      <c r="A269">
        <v>52</v>
      </c>
      <c r="B269">
        <v>47230</v>
      </c>
      <c r="C269" t="s">
        <v>9</v>
      </c>
      <c r="D269" s="1">
        <v>45186</v>
      </c>
      <c r="E269" t="s">
        <v>12</v>
      </c>
      <c r="F269">
        <v>1061.8800000000001</v>
      </c>
      <c r="G269" s="1">
        <v>45179</v>
      </c>
      <c r="H269">
        <v>20</v>
      </c>
      <c r="I269" t="s">
        <v>33</v>
      </c>
      <c r="J269" t="str">
        <f>IF(COUNTIF(Table2[[#All],[Column1]], Table14[[#This Row],[user_id]]) &gt; 0, "Retained", "Not_Retained")</f>
        <v>Retained</v>
      </c>
    </row>
    <row r="270" spans="1:10" x14ac:dyDescent="0.3">
      <c r="A270">
        <v>52</v>
      </c>
      <c r="B270">
        <v>45972</v>
      </c>
      <c r="C270" t="s">
        <v>15</v>
      </c>
      <c r="D270" s="1">
        <v>45187</v>
      </c>
      <c r="E270" t="s">
        <v>12</v>
      </c>
      <c r="F270">
        <v>3110.7</v>
      </c>
      <c r="G270" s="1">
        <v>45179</v>
      </c>
      <c r="H270">
        <v>20</v>
      </c>
      <c r="I270" t="s">
        <v>33</v>
      </c>
      <c r="J270" t="str">
        <f>IF(COUNTIF(Table2[[#All],[Column1]], Table14[[#This Row],[user_id]]) &gt; 0, "Retained", "Not_Retained")</f>
        <v>Retained</v>
      </c>
    </row>
    <row r="271" spans="1:10" x14ac:dyDescent="0.3">
      <c r="A271">
        <v>52</v>
      </c>
      <c r="B271">
        <v>94015</v>
      </c>
      <c r="C271" t="s">
        <v>15</v>
      </c>
      <c r="D271" s="1">
        <v>45247</v>
      </c>
      <c r="E271" t="s">
        <v>10</v>
      </c>
      <c r="F271">
        <v>938.88</v>
      </c>
      <c r="G271" s="1">
        <v>45179</v>
      </c>
      <c r="H271">
        <v>20</v>
      </c>
      <c r="I271" t="s">
        <v>33</v>
      </c>
      <c r="J271" t="str">
        <f>IF(COUNTIF(Table2[[#All],[Column1]], Table14[[#This Row],[user_id]]) &gt; 0, "Retained", "Not_Retained")</f>
        <v>Retained</v>
      </c>
    </row>
    <row r="272" spans="1:10" x14ac:dyDescent="0.3">
      <c r="A272">
        <v>52</v>
      </c>
      <c r="B272">
        <v>89316</v>
      </c>
      <c r="C272" t="s">
        <v>14</v>
      </c>
      <c r="D272" s="1">
        <v>45223</v>
      </c>
      <c r="E272" t="s">
        <v>10</v>
      </c>
      <c r="F272">
        <v>4143.66</v>
      </c>
      <c r="G272" s="1">
        <v>45179</v>
      </c>
      <c r="H272">
        <v>20</v>
      </c>
      <c r="I272" t="s">
        <v>33</v>
      </c>
      <c r="J272" t="str">
        <f>IF(COUNTIF(Table2[[#All],[Column1]], Table14[[#This Row],[user_id]]) &gt; 0, "Retained", "Not_Retained")</f>
        <v>Retained</v>
      </c>
    </row>
    <row r="273" spans="1:10" x14ac:dyDescent="0.3">
      <c r="A273">
        <v>52</v>
      </c>
      <c r="B273">
        <v>20646</v>
      </c>
      <c r="C273" t="s">
        <v>9</v>
      </c>
      <c r="D273" s="1">
        <v>45200</v>
      </c>
      <c r="E273" t="s">
        <v>12</v>
      </c>
      <c r="F273">
        <v>3290.54</v>
      </c>
      <c r="G273" s="1">
        <v>45179</v>
      </c>
      <c r="H273">
        <v>20</v>
      </c>
      <c r="I273" t="s">
        <v>33</v>
      </c>
      <c r="J273" t="str">
        <f>IF(COUNTIF(Table2[[#All],[Column1]], Table14[[#This Row],[user_id]]) &gt; 0, "Retained", "Not_Retained")</f>
        <v>Retained</v>
      </c>
    </row>
    <row r="274" spans="1:10" x14ac:dyDescent="0.3">
      <c r="A274">
        <v>52</v>
      </c>
      <c r="B274">
        <v>84991</v>
      </c>
      <c r="C274" t="s">
        <v>18</v>
      </c>
      <c r="D274" s="1">
        <v>45224</v>
      </c>
      <c r="E274" t="s">
        <v>10</v>
      </c>
      <c r="F274">
        <v>2540.39</v>
      </c>
      <c r="G274" s="1">
        <v>45179</v>
      </c>
      <c r="H274">
        <v>20</v>
      </c>
      <c r="I274" t="s">
        <v>33</v>
      </c>
      <c r="J274" t="str">
        <f>IF(COUNTIF(Table2[[#All],[Column1]], Table14[[#This Row],[user_id]]) &gt; 0, "Retained", "Not_Retained")</f>
        <v>Retained</v>
      </c>
    </row>
    <row r="275" spans="1:10" x14ac:dyDescent="0.3">
      <c r="A275">
        <v>52</v>
      </c>
      <c r="B275">
        <v>81509</v>
      </c>
      <c r="C275" t="s">
        <v>14</v>
      </c>
      <c r="D275" s="1">
        <v>45220</v>
      </c>
      <c r="E275" t="s">
        <v>12</v>
      </c>
      <c r="F275">
        <v>2466.4299999999998</v>
      </c>
      <c r="G275" s="1">
        <v>45179</v>
      </c>
      <c r="H275">
        <v>20</v>
      </c>
      <c r="I275" t="s">
        <v>33</v>
      </c>
      <c r="J275" t="str">
        <f>IF(COUNTIF(Table2[[#All],[Column1]], Table14[[#This Row],[user_id]]) &gt; 0, "Retained", "Not_Retained")</f>
        <v>Retained</v>
      </c>
    </row>
    <row r="276" spans="1:10" x14ac:dyDescent="0.3">
      <c r="A276">
        <v>52</v>
      </c>
      <c r="B276">
        <v>99783</v>
      </c>
      <c r="C276" t="s">
        <v>18</v>
      </c>
      <c r="D276" s="1">
        <v>45225</v>
      </c>
      <c r="E276" t="s">
        <v>12</v>
      </c>
      <c r="F276">
        <v>2322.37</v>
      </c>
      <c r="G276" s="1">
        <v>45179</v>
      </c>
      <c r="H276">
        <v>20</v>
      </c>
      <c r="I276" t="s">
        <v>33</v>
      </c>
      <c r="J276" t="str">
        <f>IF(COUNTIF(Table2[[#All],[Column1]], Table14[[#This Row],[user_id]]) &gt; 0, "Retained", "Not_Retained")</f>
        <v>Retained</v>
      </c>
    </row>
    <row r="277" spans="1:10" x14ac:dyDescent="0.3">
      <c r="A277">
        <v>53</v>
      </c>
      <c r="B277">
        <v>70875</v>
      </c>
      <c r="C277" t="s">
        <v>15</v>
      </c>
      <c r="D277" s="1">
        <v>45185</v>
      </c>
      <c r="E277" t="s">
        <v>12</v>
      </c>
      <c r="F277">
        <v>3072.64</v>
      </c>
      <c r="G277" s="1">
        <v>45175</v>
      </c>
      <c r="H277">
        <v>20</v>
      </c>
      <c r="I277" t="s">
        <v>24</v>
      </c>
      <c r="J277" t="str">
        <f>IF(COUNTIF(Table2[[#All],[Column1]], Table14[[#This Row],[user_id]]) &gt; 0, "Retained", "Not_Retained")</f>
        <v>Not_Retained</v>
      </c>
    </row>
    <row r="278" spans="1:10" x14ac:dyDescent="0.3">
      <c r="A278">
        <v>53</v>
      </c>
      <c r="B278">
        <v>51853</v>
      </c>
      <c r="C278" t="s">
        <v>14</v>
      </c>
      <c r="D278" s="1">
        <v>45180</v>
      </c>
      <c r="E278" t="s">
        <v>12</v>
      </c>
      <c r="F278">
        <v>740.75</v>
      </c>
      <c r="G278" s="1">
        <v>45175</v>
      </c>
      <c r="H278">
        <v>20</v>
      </c>
      <c r="I278" t="s">
        <v>24</v>
      </c>
      <c r="J278" t="str">
        <f>IF(COUNTIF(Table2[[#All],[Column1]], Table14[[#This Row],[user_id]]) &gt; 0, "Retained", "Not_Retained")</f>
        <v>Not_Retained</v>
      </c>
    </row>
    <row r="279" spans="1:10" x14ac:dyDescent="0.3">
      <c r="A279">
        <v>53</v>
      </c>
      <c r="B279">
        <v>77499</v>
      </c>
      <c r="C279" t="s">
        <v>9</v>
      </c>
      <c r="D279" s="1">
        <v>45181</v>
      </c>
      <c r="E279" t="s">
        <v>12</v>
      </c>
      <c r="F279">
        <v>1284.52</v>
      </c>
      <c r="G279" s="1">
        <v>45175</v>
      </c>
      <c r="H279">
        <v>20</v>
      </c>
      <c r="I279" t="s">
        <v>24</v>
      </c>
      <c r="J279" t="str">
        <f>IF(COUNTIF(Table2[[#All],[Column1]], Table14[[#This Row],[user_id]]) &gt; 0, "Retained", "Not_Retained")</f>
        <v>Not_Retained</v>
      </c>
    </row>
    <row r="280" spans="1:10" x14ac:dyDescent="0.3">
      <c r="A280">
        <v>53</v>
      </c>
      <c r="B280">
        <v>45058</v>
      </c>
      <c r="C280" t="s">
        <v>18</v>
      </c>
      <c r="D280" s="1">
        <v>45173</v>
      </c>
      <c r="E280" t="s">
        <v>10</v>
      </c>
      <c r="F280">
        <v>790.3</v>
      </c>
      <c r="G280" s="1">
        <v>45175</v>
      </c>
      <c r="H280">
        <v>20</v>
      </c>
      <c r="I280" t="s">
        <v>24</v>
      </c>
      <c r="J280" t="str">
        <f>IF(COUNTIF(Table2[[#All],[Column1]], Table14[[#This Row],[user_id]]) &gt; 0, "Retained", "Not_Retained")</f>
        <v>Not_Retained</v>
      </c>
    </row>
    <row r="281" spans="1:10" x14ac:dyDescent="0.3">
      <c r="A281">
        <v>53</v>
      </c>
      <c r="B281">
        <v>60351</v>
      </c>
      <c r="C281" t="s">
        <v>18</v>
      </c>
      <c r="D281" s="1">
        <v>45209</v>
      </c>
      <c r="E281" t="s">
        <v>10</v>
      </c>
      <c r="F281">
        <v>4817.16</v>
      </c>
      <c r="G281" s="1">
        <v>45175</v>
      </c>
      <c r="H281">
        <v>20</v>
      </c>
      <c r="I281" t="s">
        <v>24</v>
      </c>
      <c r="J281" t="str">
        <f>IF(COUNTIF(Table2[[#All],[Column1]], Table14[[#This Row],[user_id]]) &gt; 0, "Retained", "Not_Retained")</f>
        <v>Not_Retained</v>
      </c>
    </row>
    <row r="282" spans="1:10" x14ac:dyDescent="0.3">
      <c r="A282">
        <v>54</v>
      </c>
      <c r="B282">
        <v>77466</v>
      </c>
      <c r="C282" t="s">
        <v>18</v>
      </c>
      <c r="D282" s="1">
        <v>45215</v>
      </c>
      <c r="E282" t="s">
        <v>12</v>
      </c>
      <c r="F282">
        <v>4407.47</v>
      </c>
      <c r="G282" s="1">
        <v>45179</v>
      </c>
      <c r="H282">
        <v>25</v>
      </c>
      <c r="I282" t="s">
        <v>21</v>
      </c>
      <c r="J282" t="str">
        <f>IF(COUNTIF(Table2[[#All],[Column1]], Table14[[#This Row],[user_id]]) &gt; 0, "Retained", "Not_Retained")</f>
        <v>Retained</v>
      </c>
    </row>
    <row r="283" spans="1:10" x14ac:dyDescent="0.3">
      <c r="A283">
        <v>54</v>
      </c>
      <c r="B283">
        <v>13037</v>
      </c>
      <c r="C283" t="s">
        <v>9</v>
      </c>
      <c r="D283" s="1">
        <v>45215</v>
      </c>
      <c r="E283" t="s">
        <v>12</v>
      </c>
      <c r="F283">
        <v>2576.6799999999998</v>
      </c>
      <c r="G283" s="1">
        <v>45179</v>
      </c>
      <c r="H283">
        <v>25</v>
      </c>
      <c r="I283" t="s">
        <v>21</v>
      </c>
      <c r="J283" t="str">
        <f>IF(COUNTIF(Table2[[#All],[Column1]], Table14[[#This Row],[user_id]]) &gt; 0, "Retained", "Not_Retained")</f>
        <v>Retained</v>
      </c>
    </row>
    <row r="284" spans="1:10" x14ac:dyDescent="0.3">
      <c r="A284">
        <v>54</v>
      </c>
      <c r="B284">
        <v>86460</v>
      </c>
      <c r="C284" t="s">
        <v>14</v>
      </c>
      <c r="D284" s="1">
        <v>45237</v>
      </c>
      <c r="E284" t="s">
        <v>10</v>
      </c>
      <c r="F284">
        <v>347.65</v>
      </c>
      <c r="G284" s="1">
        <v>45179</v>
      </c>
      <c r="H284">
        <v>25</v>
      </c>
      <c r="I284" t="s">
        <v>21</v>
      </c>
      <c r="J284" t="str">
        <f>IF(COUNTIF(Table2[[#All],[Column1]], Table14[[#This Row],[user_id]]) &gt; 0, "Retained", "Not_Retained")</f>
        <v>Retained</v>
      </c>
    </row>
    <row r="285" spans="1:10" x14ac:dyDescent="0.3">
      <c r="A285">
        <v>54</v>
      </c>
      <c r="B285">
        <v>88317</v>
      </c>
      <c r="C285" t="s">
        <v>18</v>
      </c>
      <c r="D285" s="1">
        <v>45246</v>
      </c>
      <c r="E285" t="s">
        <v>12</v>
      </c>
      <c r="F285">
        <v>2729.78</v>
      </c>
      <c r="G285" s="1">
        <v>45179</v>
      </c>
      <c r="H285">
        <v>25</v>
      </c>
      <c r="I285" t="s">
        <v>21</v>
      </c>
      <c r="J285" t="str">
        <f>IF(COUNTIF(Table2[[#All],[Column1]], Table14[[#This Row],[user_id]]) &gt; 0, "Retained", "Not_Retained")</f>
        <v>Retained</v>
      </c>
    </row>
    <row r="286" spans="1:10" x14ac:dyDescent="0.3">
      <c r="A286">
        <v>54</v>
      </c>
      <c r="B286">
        <v>27555</v>
      </c>
      <c r="C286" t="s">
        <v>14</v>
      </c>
      <c r="D286" s="1">
        <v>45183</v>
      </c>
      <c r="E286" t="s">
        <v>12</v>
      </c>
      <c r="F286">
        <v>3842.9</v>
      </c>
      <c r="G286" s="1">
        <v>45179</v>
      </c>
      <c r="H286">
        <v>25</v>
      </c>
      <c r="I286" t="s">
        <v>21</v>
      </c>
      <c r="J286" t="str">
        <f>IF(COUNTIF(Table2[[#All],[Column1]], Table14[[#This Row],[user_id]]) &gt; 0, "Retained", "Not_Retained")</f>
        <v>Retained</v>
      </c>
    </row>
    <row r="287" spans="1:10" x14ac:dyDescent="0.3">
      <c r="A287">
        <v>55</v>
      </c>
      <c r="B287">
        <v>83638</v>
      </c>
      <c r="C287" t="s">
        <v>15</v>
      </c>
      <c r="D287" s="1">
        <v>45218</v>
      </c>
      <c r="E287" t="s">
        <v>12</v>
      </c>
      <c r="F287">
        <v>2810.79</v>
      </c>
      <c r="G287" s="1">
        <v>45173</v>
      </c>
      <c r="H287">
        <v>20</v>
      </c>
      <c r="I287" t="s">
        <v>34</v>
      </c>
      <c r="J287" t="str">
        <f>IF(COUNTIF(Table2[[#All],[Column1]], Table14[[#This Row],[user_id]]) &gt; 0, "Retained", "Not_Retained")</f>
        <v>Not_Retained</v>
      </c>
    </row>
    <row r="288" spans="1:10" x14ac:dyDescent="0.3">
      <c r="A288">
        <v>56</v>
      </c>
      <c r="B288">
        <v>82070</v>
      </c>
      <c r="C288" t="s">
        <v>14</v>
      </c>
      <c r="D288" s="1">
        <v>45255</v>
      </c>
      <c r="E288" t="s">
        <v>10</v>
      </c>
      <c r="F288">
        <v>730.45</v>
      </c>
      <c r="G288" s="1">
        <v>45171</v>
      </c>
      <c r="H288">
        <v>22</v>
      </c>
      <c r="I288" t="s">
        <v>21</v>
      </c>
      <c r="J288" t="str">
        <f>IF(COUNTIF(Table2[[#All],[Column1]], Table14[[#This Row],[user_id]]) &gt; 0, "Retained", "Not_Retained")</f>
        <v>Not_Retained</v>
      </c>
    </row>
    <row r="289" spans="1:10" x14ac:dyDescent="0.3">
      <c r="A289">
        <v>56</v>
      </c>
      <c r="B289">
        <v>61629</v>
      </c>
      <c r="C289" t="s">
        <v>14</v>
      </c>
      <c r="D289" s="1">
        <v>45234</v>
      </c>
      <c r="E289" t="s">
        <v>12</v>
      </c>
      <c r="F289">
        <v>2833.38</v>
      </c>
      <c r="G289" s="1">
        <v>45171</v>
      </c>
      <c r="H289">
        <v>22</v>
      </c>
      <c r="I289" t="s">
        <v>21</v>
      </c>
      <c r="J289" t="str">
        <f>IF(COUNTIF(Table2[[#All],[Column1]], Table14[[#This Row],[user_id]]) &gt; 0, "Retained", "Not_Retained")</f>
        <v>Not_Retained</v>
      </c>
    </row>
    <row r="290" spans="1:10" x14ac:dyDescent="0.3">
      <c r="A290">
        <v>56</v>
      </c>
      <c r="B290">
        <v>28909</v>
      </c>
      <c r="C290" t="s">
        <v>15</v>
      </c>
      <c r="D290" s="1">
        <v>45242</v>
      </c>
      <c r="E290" t="s">
        <v>12</v>
      </c>
      <c r="F290">
        <v>2550.38</v>
      </c>
      <c r="G290" s="1">
        <v>45171</v>
      </c>
      <c r="H290">
        <v>22</v>
      </c>
      <c r="I290" t="s">
        <v>21</v>
      </c>
      <c r="J290" t="str">
        <f>IF(COUNTIF(Table2[[#All],[Column1]], Table14[[#This Row],[user_id]]) &gt; 0, "Retained", "Not_Retained")</f>
        <v>Not_Retained</v>
      </c>
    </row>
    <row r="291" spans="1:10" x14ac:dyDescent="0.3">
      <c r="A291">
        <v>56</v>
      </c>
      <c r="B291">
        <v>15100</v>
      </c>
      <c r="C291" t="s">
        <v>15</v>
      </c>
      <c r="D291" s="1">
        <v>45232</v>
      </c>
      <c r="E291" t="s">
        <v>12</v>
      </c>
      <c r="F291">
        <v>4039.43</v>
      </c>
      <c r="G291" s="1">
        <v>45171</v>
      </c>
      <c r="H291">
        <v>22</v>
      </c>
      <c r="I291" t="s">
        <v>21</v>
      </c>
      <c r="J291" t="str">
        <f>IF(COUNTIF(Table2[[#All],[Column1]], Table14[[#This Row],[user_id]]) &gt; 0, "Retained", "Not_Retained")</f>
        <v>Not_Retained</v>
      </c>
    </row>
    <row r="292" spans="1:10" x14ac:dyDescent="0.3">
      <c r="A292">
        <v>57</v>
      </c>
      <c r="B292">
        <v>51750</v>
      </c>
      <c r="C292" t="s">
        <v>15</v>
      </c>
      <c r="D292" s="1">
        <v>45189</v>
      </c>
      <c r="E292" t="s">
        <v>12</v>
      </c>
      <c r="F292">
        <v>4954.0200000000004</v>
      </c>
      <c r="G292" s="1">
        <v>45170</v>
      </c>
      <c r="H292">
        <v>24</v>
      </c>
      <c r="I292" t="s">
        <v>29</v>
      </c>
      <c r="J292" t="str">
        <f>IF(COUNTIF(Table2[[#All],[Column1]], Table14[[#This Row],[user_id]]) &gt; 0, "Retained", "Not_Retained")</f>
        <v>Not_Retained</v>
      </c>
    </row>
    <row r="293" spans="1:10" x14ac:dyDescent="0.3">
      <c r="A293">
        <v>57</v>
      </c>
      <c r="B293">
        <v>49221</v>
      </c>
      <c r="C293" t="s">
        <v>14</v>
      </c>
      <c r="D293" s="1">
        <v>45193</v>
      </c>
      <c r="E293" t="s">
        <v>12</v>
      </c>
      <c r="F293">
        <v>3572.83</v>
      </c>
      <c r="G293" s="1">
        <v>45170</v>
      </c>
      <c r="H293">
        <v>24</v>
      </c>
      <c r="I293" t="s">
        <v>29</v>
      </c>
      <c r="J293" t="str">
        <f>IF(COUNTIF(Table2[[#All],[Column1]], Table14[[#This Row],[user_id]]) &gt; 0, "Retained", "Not_Retained")</f>
        <v>Not_Retained</v>
      </c>
    </row>
    <row r="294" spans="1:10" x14ac:dyDescent="0.3">
      <c r="A294">
        <v>57</v>
      </c>
      <c r="B294">
        <v>72245</v>
      </c>
      <c r="C294" t="s">
        <v>9</v>
      </c>
      <c r="D294" s="1">
        <v>45179</v>
      </c>
      <c r="E294" t="s">
        <v>12</v>
      </c>
      <c r="F294">
        <v>1723.07</v>
      </c>
      <c r="G294" s="1">
        <v>45170</v>
      </c>
      <c r="H294">
        <v>24</v>
      </c>
      <c r="I294" t="s">
        <v>29</v>
      </c>
      <c r="J294" t="str">
        <f>IF(COUNTIF(Table2[[#All],[Column1]], Table14[[#This Row],[user_id]]) &gt; 0, "Retained", "Not_Retained")</f>
        <v>Not_Retained</v>
      </c>
    </row>
    <row r="295" spans="1:10" x14ac:dyDescent="0.3">
      <c r="A295">
        <v>57</v>
      </c>
      <c r="B295">
        <v>86507</v>
      </c>
      <c r="C295" t="s">
        <v>14</v>
      </c>
      <c r="D295" s="1">
        <v>45244</v>
      </c>
      <c r="E295" t="s">
        <v>10</v>
      </c>
      <c r="F295">
        <v>3024.86</v>
      </c>
      <c r="G295" s="1">
        <v>45170</v>
      </c>
      <c r="H295">
        <v>24</v>
      </c>
      <c r="I295" t="s">
        <v>29</v>
      </c>
      <c r="J295" t="str">
        <f>IF(COUNTIF(Table2[[#All],[Column1]], Table14[[#This Row],[user_id]]) &gt; 0, "Retained", "Not_Retained")</f>
        <v>Not_Retained</v>
      </c>
    </row>
    <row r="296" spans="1:10" x14ac:dyDescent="0.3">
      <c r="A296">
        <v>58</v>
      </c>
      <c r="B296">
        <v>39824</v>
      </c>
      <c r="C296" t="s">
        <v>9</v>
      </c>
      <c r="D296" s="1">
        <v>45249</v>
      </c>
      <c r="E296" t="s">
        <v>12</v>
      </c>
      <c r="F296">
        <v>935.51</v>
      </c>
      <c r="G296" s="1">
        <v>45173</v>
      </c>
      <c r="H296">
        <v>21</v>
      </c>
      <c r="I296" t="s">
        <v>37</v>
      </c>
      <c r="J296" t="str">
        <f>IF(COUNTIF(Table2[[#All],[Column1]], Table14[[#This Row],[user_id]]) &gt; 0, "Retained", "Not_Retained")</f>
        <v>Not_Retained</v>
      </c>
    </row>
    <row r="297" spans="1:10" x14ac:dyDescent="0.3">
      <c r="A297">
        <v>58</v>
      </c>
      <c r="B297">
        <v>91230</v>
      </c>
      <c r="C297" t="s">
        <v>18</v>
      </c>
      <c r="D297" s="1">
        <v>45251</v>
      </c>
      <c r="E297" t="s">
        <v>10</v>
      </c>
      <c r="F297">
        <v>4126.1400000000003</v>
      </c>
      <c r="G297" s="1">
        <v>45173</v>
      </c>
      <c r="H297">
        <v>21</v>
      </c>
      <c r="I297" t="s">
        <v>37</v>
      </c>
      <c r="J297" t="str">
        <f>IF(COUNTIF(Table2[[#All],[Column1]], Table14[[#This Row],[user_id]]) &gt; 0, "Retained", "Not_Retained")</f>
        <v>Not_Retained</v>
      </c>
    </row>
    <row r="298" spans="1:10" x14ac:dyDescent="0.3">
      <c r="A298">
        <v>58</v>
      </c>
      <c r="B298">
        <v>14138</v>
      </c>
      <c r="C298" t="s">
        <v>9</v>
      </c>
      <c r="D298" s="1">
        <v>45238</v>
      </c>
      <c r="E298" t="s">
        <v>10</v>
      </c>
      <c r="F298">
        <v>192.79</v>
      </c>
      <c r="G298" s="1">
        <v>45173</v>
      </c>
      <c r="H298">
        <v>21</v>
      </c>
      <c r="I298" t="s">
        <v>37</v>
      </c>
      <c r="J298" t="str">
        <f>IF(COUNTIF(Table2[[#All],[Column1]], Table14[[#This Row],[user_id]]) &gt; 0, "Retained", "Not_Retained")</f>
        <v>Not_Retained</v>
      </c>
    </row>
    <row r="299" spans="1:10" x14ac:dyDescent="0.3">
      <c r="A299">
        <v>58</v>
      </c>
      <c r="B299">
        <v>64890</v>
      </c>
      <c r="C299" t="s">
        <v>15</v>
      </c>
      <c r="D299" s="1">
        <v>45241</v>
      </c>
      <c r="E299" t="s">
        <v>12</v>
      </c>
      <c r="F299">
        <v>3483.45</v>
      </c>
      <c r="G299" s="1">
        <v>45173</v>
      </c>
      <c r="H299">
        <v>21</v>
      </c>
      <c r="I299" t="s">
        <v>37</v>
      </c>
      <c r="J299" t="str">
        <f>IF(COUNTIF(Table2[[#All],[Column1]], Table14[[#This Row],[user_id]]) &gt; 0, "Retained", "Not_Retained")</f>
        <v>Not_Retained</v>
      </c>
    </row>
    <row r="300" spans="1:10" x14ac:dyDescent="0.3">
      <c r="A300">
        <v>58</v>
      </c>
      <c r="B300">
        <v>75774</v>
      </c>
      <c r="C300" t="s">
        <v>18</v>
      </c>
      <c r="D300" s="1">
        <v>45244</v>
      </c>
      <c r="E300" t="s">
        <v>10</v>
      </c>
      <c r="F300">
        <v>3558.3</v>
      </c>
      <c r="G300" s="1">
        <v>45173</v>
      </c>
      <c r="H300">
        <v>21</v>
      </c>
      <c r="I300" t="s">
        <v>37</v>
      </c>
      <c r="J300" t="str">
        <f>IF(COUNTIF(Table2[[#All],[Column1]], Table14[[#This Row],[user_id]]) &gt; 0, "Retained", "Not_Retained")</f>
        <v>Not_Retained</v>
      </c>
    </row>
    <row r="301" spans="1:10" x14ac:dyDescent="0.3">
      <c r="A301">
        <v>59</v>
      </c>
      <c r="B301">
        <v>59391</v>
      </c>
      <c r="C301" t="s">
        <v>14</v>
      </c>
      <c r="D301" s="1">
        <v>45247</v>
      </c>
      <c r="E301" t="s">
        <v>10</v>
      </c>
      <c r="F301">
        <v>2352.35</v>
      </c>
      <c r="G301" s="1">
        <v>45174</v>
      </c>
      <c r="H301">
        <v>21</v>
      </c>
      <c r="I301" t="s">
        <v>13</v>
      </c>
      <c r="J301" t="str">
        <f>IF(COUNTIF(Table2[[#All],[Column1]], Table14[[#This Row],[user_id]]) &gt; 0, "Retained", "Not_Retained")</f>
        <v>Not_Retained</v>
      </c>
    </row>
    <row r="302" spans="1:10" x14ac:dyDescent="0.3">
      <c r="A302">
        <v>59</v>
      </c>
      <c r="B302">
        <v>54869</v>
      </c>
      <c r="C302" t="s">
        <v>14</v>
      </c>
      <c r="D302" s="1">
        <v>45248</v>
      </c>
      <c r="E302" t="s">
        <v>12</v>
      </c>
      <c r="F302">
        <v>3089.38</v>
      </c>
      <c r="G302" s="1">
        <v>45174</v>
      </c>
      <c r="H302">
        <v>21</v>
      </c>
      <c r="I302" t="s">
        <v>13</v>
      </c>
      <c r="J302" t="str">
        <f>IF(COUNTIF(Table2[[#All],[Column1]], Table14[[#This Row],[user_id]]) &gt; 0, "Retained", "Not_Retained")</f>
        <v>Not_Retained</v>
      </c>
    </row>
    <row r="303" spans="1:10" x14ac:dyDescent="0.3">
      <c r="A303">
        <v>59</v>
      </c>
      <c r="B303">
        <v>42311</v>
      </c>
      <c r="C303" t="s">
        <v>14</v>
      </c>
      <c r="D303" s="1">
        <v>45237</v>
      </c>
      <c r="E303" t="s">
        <v>12</v>
      </c>
      <c r="F303">
        <v>1201.8499999999999</v>
      </c>
      <c r="G303" s="1">
        <v>45174</v>
      </c>
      <c r="H303">
        <v>21</v>
      </c>
      <c r="I303" t="s">
        <v>13</v>
      </c>
      <c r="J303" t="str">
        <f>IF(COUNTIF(Table2[[#All],[Column1]], Table14[[#This Row],[user_id]]) &gt; 0, "Retained", "Not_Retained")</f>
        <v>Not_Retained</v>
      </c>
    </row>
    <row r="304" spans="1:10" x14ac:dyDescent="0.3">
      <c r="A304">
        <v>59</v>
      </c>
      <c r="B304">
        <v>47880</v>
      </c>
      <c r="C304" t="s">
        <v>15</v>
      </c>
      <c r="D304" s="1">
        <v>45240</v>
      </c>
      <c r="E304" t="s">
        <v>12</v>
      </c>
      <c r="F304">
        <v>1653.5</v>
      </c>
      <c r="G304" s="1">
        <v>45174</v>
      </c>
      <c r="H304">
        <v>21</v>
      </c>
      <c r="I304" t="s">
        <v>13</v>
      </c>
      <c r="J304" t="str">
        <f>IF(COUNTIF(Table2[[#All],[Column1]], Table14[[#This Row],[user_id]]) &gt; 0, "Retained", "Not_Retained")</f>
        <v>Not_Retained</v>
      </c>
    </row>
    <row r="305" spans="1:10" x14ac:dyDescent="0.3">
      <c r="A305">
        <v>59</v>
      </c>
      <c r="B305">
        <v>45842</v>
      </c>
      <c r="C305" t="s">
        <v>14</v>
      </c>
      <c r="D305" s="1">
        <v>45217</v>
      </c>
      <c r="E305" t="s">
        <v>10</v>
      </c>
      <c r="F305">
        <v>2910.04</v>
      </c>
      <c r="G305" s="1">
        <v>45174</v>
      </c>
      <c r="H305">
        <v>21</v>
      </c>
      <c r="I305" t="s">
        <v>13</v>
      </c>
      <c r="J305" t="str">
        <f>IF(COUNTIF(Table2[[#All],[Column1]], Table14[[#This Row],[user_id]]) &gt; 0, "Retained", "Not_Retained")</f>
        <v>Not_Retained</v>
      </c>
    </row>
    <row r="306" spans="1:10" x14ac:dyDescent="0.3">
      <c r="A306">
        <v>59</v>
      </c>
      <c r="B306">
        <v>59767</v>
      </c>
      <c r="C306" t="s">
        <v>18</v>
      </c>
      <c r="D306" s="1">
        <v>45217</v>
      </c>
      <c r="E306" t="s">
        <v>12</v>
      </c>
      <c r="F306">
        <v>4777.58</v>
      </c>
      <c r="G306" s="1">
        <v>45174</v>
      </c>
      <c r="H306">
        <v>21</v>
      </c>
      <c r="I306" t="s">
        <v>13</v>
      </c>
      <c r="J306" t="str">
        <f>IF(COUNTIF(Table2[[#All],[Column1]], Table14[[#This Row],[user_id]]) &gt; 0, "Retained", "Not_Retained")</f>
        <v>Not_Retained</v>
      </c>
    </row>
    <row r="307" spans="1:10" x14ac:dyDescent="0.3">
      <c r="A307">
        <v>59</v>
      </c>
      <c r="B307">
        <v>29198</v>
      </c>
      <c r="C307" t="s">
        <v>14</v>
      </c>
      <c r="D307" s="1">
        <v>45225</v>
      </c>
      <c r="E307" t="s">
        <v>10</v>
      </c>
      <c r="F307">
        <v>1509.39</v>
      </c>
      <c r="G307" s="1">
        <v>45174</v>
      </c>
      <c r="H307">
        <v>21</v>
      </c>
      <c r="I307" t="s">
        <v>13</v>
      </c>
      <c r="J307" t="str">
        <f>IF(COUNTIF(Table2[[#All],[Column1]], Table14[[#This Row],[user_id]]) &gt; 0, "Retained", "Not_Retained")</f>
        <v>Not_Retained</v>
      </c>
    </row>
    <row r="308" spans="1:10" x14ac:dyDescent="0.3">
      <c r="A308">
        <v>60</v>
      </c>
      <c r="B308">
        <v>36485</v>
      </c>
      <c r="C308" t="s">
        <v>14</v>
      </c>
      <c r="D308" s="1">
        <v>45206</v>
      </c>
      <c r="E308" t="s">
        <v>12</v>
      </c>
      <c r="F308">
        <v>772.64</v>
      </c>
      <c r="G308" s="1">
        <v>45171</v>
      </c>
      <c r="H308">
        <v>22</v>
      </c>
      <c r="I308" t="s">
        <v>22</v>
      </c>
      <c r="J308" t="str">
        <f>IF(COUNTIF(Table2[[#All],[Column1]], Table14[[#This Row],[user_id]]) &gt; 0, "Retained", "Not_Retained")</f>
        <v>Retained</v>
      </c>
    </row>
    <row r="309" spans="1:10" x14ac:dyDescent="0.3">
      <c r="A309">
        <v>60</v>
      </c>
      <c r="B309">
        <v>86917</v>
      </c>
      <c r="C309" t="s">
        <v>15</v>
      </c>
      <c r="D309" s="1">
        <v>45219</v>
      </c>
      <c r="E309" t="s">
        <v>10</v>
      </c>
      <c r="F309">
        <v>348.75</v>
      </c>
      <c r="G309" s="1">
        <v>45171</v>
      </c>
      <c r="H309">
        <v>22</v>
      </c>
      <c r="I309" t="s">
        <v>22</v>
      </c>
      <c r="J309" t="str">
        <f>IF(COUNTIF(Table2[[#All],[Column1]], Table14[[#This Row],[user_id]]) &gt; 0, "Retained", "Not_Retained")</f>
        <v>Retained</v>
      </c>
    </row>
    <row r="310" spans="1:10" x14ac:dyDescent="0.3">
      <c r="A310">
        <v>60</v>
      </c>
      <c r="B310">
        <v>39579</v>
      </c>
      <c r="C310" t="s">
        <v>15</v>
      </c>
      <c r="D310" s="1">
        <v>45216</v>
      </c>
      <c r="E310" t="s">
        <v>10</v>
      </c>
      <c r="F310">
        <v>590.97</v>
      </c>
      <c r="G310" s="1">
        <v>45171</v>
      </c>
      <c r="H310">
        <v>22</v>
      </c>
      <c r="I310" t="s">
        <v>22</v>
      </c>
      <c r="J310" t="str">
        <f>IF(COUNTIF(Table2[[#All],[Column1]], Table14[[#This Row],[user_id]]) &gt; 0, "Retained", "Not_Retained")</f>
        <v>Retained</v>
      </c>
    </row>
    <row r="311" spans="1:10" x14ac:dyDescent="0.3">
      <c r="A311">
        <v>60</v>
      </c>
      <c r="B311">
        <v>71918</v>
      </c>
      <c r="C311" t="s">
        <v>9</v>
      </c>
      <c r="D311" s="1">
        <v>45210</v>
      </c>
      <c r="E311" t="s">
        <v>10</v>
      </c>
      <c r="F311">
        <v>125.39</v>
      </c>
      <c r="G311" s="1">
        <v>45171</v>
      </c>
      <c r="H311">
        <v>22</v>
      </c>
      <c r="I311" t="s">
        <v>22</v>
      </c>
      <c r="J311" t="str">
        <f>IF(COUNTIF(Table2[[#All],[Column1]], Table14[[#This Row],[user_id]]) &gt; 0, "Retained", "Not_Retained")</f>
        <v>Retained</v>
      </c>
    </row>
    <row r="312" spans="1:10" x14ac:dyDescent="0.3">
      <c r="A312">
        <v>60</v>
      </c>
      <c r="B312">
        <v>63334</v>
      </c>
      <c r="C312" t="s">
        <v>18</v>
      </c>
      <c r="D312" s="1">
        <v>45236</v>
      </c>
      <c r="E312" t="s">
        <v>12</v>
      </c>
      <c r="F312">
        <v>3287.64</v>
      </c>
      <c r="G312" s="1">
        <v>45171</v>
      </c>
      <c r="H312">
        <v>22</v>
      </c>
      <c r="I312" t="s">
        <v>22</v>
      </c>
      <c r="J312" t="str">
        <f>IF(COUNTIF(Table2[[#All],[Column1]], Table14[[#This Row],[user_id]]) &gt; 0, "Retained", "Not_Retained")</f>
        <v>Retained</v>
      </c>
    </row>
    <row r="313" spans="1:10" x14ac:dyDescent="0.3">
      <c r="A313">
        <v>60</v>
      </c>
      <c r="B313">
        <v>47649</v>
      </c>
      <c r="C313" t="s">
        <v>14</v>
      </c>
      <c r="D313" s="1">
        <v>45255</v>
      </c>
      <c r="E313" t="s">
        <v>12</v>
      </c>
      <c r="F313">
        <v>3264.9</v>
      </c>
      <c r="G313" s="1">
        <v>45171</v>
      </c>
      <c r="H313">
        <v>22</v>
      </c>
      <c r="I313" t="s">
        <v>22</v>
      </c>
      <c r="J313" t="str">
        <f>IF(COUNTIF(Table2[[#All],[Column1]], Table14[[#This Row],[user_id]]) &gt; 0, "Retained", "Not_Retained")</f>
        <v>Retained</v>
      </c>
    </row>
    <row r="314" spans="1:10" x14ac:dyDescent="0.3">
      <c r="A314">
        <v>60</v>
      </c>
      <c r="B314">
        <v>21725</v>
      </c>
      <c r="C314" t="s">
        <v>15</v>
      </c>
      <c r="D314" s="1">
        <v>45255</v>
      </c>
      <c r="E314" t="s">
        <v>10</v>
      </c>
      <c r="F314">
        <v>4574.83</v>
      </c>
      <c r="G314" s="1">
        <v>45171</v>
      </c>
      <c r="H314">
        <v>22</v>
      </c>
      <c r="I314" t="s">
        <v>22</v>
      </c>
      <c r="J314" t="str">
        <f>IF(COUNTIF(Table2[[#All],[Column1]], Table14[[#This Row],[user_id]]) &gt; 0, "Retained", "Not_Retained")</f>
        <v>Retained</v>
      </c>
    </row>
    <row r="315" spans="1:10" x14ac:dyDescent="0.3">
      <c r="A315">
        <v>60</v>
      </c>
      <c r="B315">
        <v>64773</v>
      </c>
      <c r="C315" t="s">
        <v>15</v>
      </c>
      <c r="D315" s="1">
        <v>45236</v>
      </c>
      <c r="E315" t="s">
        <v>10</v>
      </c>
      <c r="F315">
        <v>4986.1400000000003</v>
      </c>
      <c r="G315" s="1">
        <v>45171</v>
      </c>
      <c r="H315">
        <v>22</v>
      </c>
      <c r="I315" t="s">
        <v>22</v>
      </c>
      <c r="J315" t="str">
        <f>IF(COUNTIF(Table2[[#All],[Column1]], Table14[[#This Row],[user_id]]) &gt; 0, "Retained", "Not_Retained")</f>
        <v>Retained</v>
      </c>
    </row>
    <row r="316" spans="1:10" x14ac:dyDescent="0.3">
      <c r="A316">
        <v>60</v>
      </c>
      <c r="B316">
        <v>74930</v>
      </c>
      <c r="C316" t="s">
        <v>15</v>
      </c>
      <c r="D316" s="1">
        <v>45243</v>
      </c>
      <c r="E316" t="s">
        <v>12</v>
      </c>
      <c r="F316">
        <v>4396.04</v>
      </c>
      <c r="G316" s="1">
        <v>45171</v>
      </c>
      <c r="H316">
        <v>22</v>
      </c>
      <c r="I316" t="s">
        <v>22</v>
      </c>
      <c r="J316" t="str">
        <f>IF(COUNTIF(Table2[[#All],[Column1]], Table14[[#This Row],[user_id]]) &gt; 0, "Retained", "Not_Retained")</f>
        <v>Retained</v>
      </c>
    </row>
    <row r="317" spans="1:10" x14ac:dyDescent="0.3">
      <c r="A317">
        <v>60</v>
      </c>
      <c r="B317">
        <v>84443</v>
      </c>
      <c r="C317" t="s">
        <v>9</v>
      </c>
      <c r="D317" s="1">
        <v>45179</v>
      </c>
      <c r="E317" t="s">
        <v>12</v>
      </c>
      <c r="F317">
        <v>1494.35</v>
      </c>
      <c r="G317" s="1">
        <v>45171</v>
      </c>
      <c r="H317">
        <v>22</v>
      </c>
      <c r="I317" t="s">
        <v>22</v>
      </c>
      <c r="J317" t="str">
        <f>IF(COUNTIF(Table2[[#All],[Column1]], Table14[[#This Row],[user_id]]) &gt; 0, "Retained", "Not_Retained")</f>
        <v>Retained</v>
      </c>
    </row>
    <row r="318" spans="1:10" x14ac:dyDescent="0.3">
      <c r="A318">
        <v>61</v>
      </c>
      <c r="B318">
        <v>45761</v>
      </c>
      <c r="C318" t="s">
        <v>15</v>
      </c>
      <c r="D318" s="1">
        <v>45245</v>
      </c>
      <c r="E318" t="s">
        <v>10</v>
      </c>
      <c r="F318">
        <v>1720.35</v>
      </c>
      <c r="G318" s="1">
        <v>45173</v>
      </c>
      <c r="H318">
        <v>24</v>
      </c>
      <c r="I318" t="s">
        <v>29</v>
      </c>
      <c r="J318" t="str">
        <f>IF(COUNTIF(Table2[[#All],[Column1]], Table14[[#This Row],[user_id]]) &gt; 0, "Retained", "Not_Retained")</f>
        <v>Retained</v>
      </c>
    </row>
    <row r="319" spans="1:10" x14ac:dyDescent="0.3">
      <c r="A319">
        <v>61</v>
      </c>
      <c r="B319">
        <v>70150</v>
      </c>
      <c r="C319" t="s">
        <v>14</v>
      </c>
      <c r="D319" s="1">
        <v>45254</v>
      </c>
      <c r="E319" t="s">
        <v>10</v>
      </c>
      <c r="F319">
        <v>169.01</v>
      </c>
      <c r="G319" s="1">
        <v>45173</v>
      </c>
      <c r="H319">
        <v>24</v>
      </c>
      <c r="I319" t="s">
        <v>29</v>
      </c>
      <c r="J319" t="str">
        <f>IF(COUNTIF(Table2[[#All],[Column1]], Table14[[#This Row],[user_id]]) &gt; 0, "Retained", "Not_Retained")</f>
        <v>Retained</v>
      </c>
    </row>
    <row r="320" spans="1:10" x14ac:dyDescent="0.3">
      <c r="A320">
        <v>61</v>
      </c>
      <c r="B320">
        <v>48669</v>
      </c>
      <c r="C320" t="s">
        <v>15</v>
      </c>
      <c r="D320" s="1">
        <v>45241</v>
      </c>
      <c r="E320" t="s">
        <v>10</v>
      </c>
      <c r="F320">
        <v>3093.68</v>
      </c>
      <c r="G320" s="1">
        <v>45173</v>
      </c>
      <c r="H320">
        <v>24</v>
      </c>
      <c r="I320" t="s">
        <v>29</v>
      </c>
      <c r="J320" t="str">
        <f>IF(COUNTIF(Table2[[#All],[Column1]], Table14[[#This Row],[user_id]]) &gt; 0, "Retained", "Not_Retained")</f>
        <v>Retained</v>
      </c>
    </row>
    <row r="321" spans="1:10" x14ac:dyDescent="0.3">
      <c r="A321">
        <v>61</v>
      </c>
      <c r="B321">
        <v>63148</v>
      </c>
      <c r="C321" t="s">
        <v>18</v>
      </c>
      <c r="D321" s="1">
        <v>45251</v>
      </c>
      <c r="E321" t="s">
        <v>12</v>
      </c>
      <c r="F321">
        <v>525.02</v>
      </c>
      <c r="G321" s="1">
        <v>45173</v>
      </c>
      <c r="H321">
        <v>24</v>
      </c>
      <c r="I321" t="s">
        <v>29</v>
      </c>
      <c r="J321" t="str">
        <f>IF(COUNTIF(Table2[[#All],[Column1]], Table14[[#This Row],[user_id]]) &gt; 0, "Retained", "Not_Retained")</f>
        <v>Retained</v>
      </c>
    </row>
    <row r="322" spans="1:10" x14ac:dyDescent="0.3">
      <c r="A322">
        <v>61</v>
      </c>
      <c r="B322">
        <v>22502</v>
      </c>
      <c r="C322" t="s">
        <v>15</v>
      </c>
      <c r="D322" s="1">
        <v>45252</v>
      </c>
      <c r="E322" t="s">
        <v>10</v>
      </c>
      <c r="F322">
        <v>2439.5300000000002</v>
      </c>
      <c r="G322" s="1">
        <v>45173</v>
      </c>
      <c r="H322">
        <v>24</v>
      </c>
      <c r="I322" t="s">
        <v>29</v>
      </c>
      <c r="J322" t="str">
        <f>IF(COUNTIF(Table2[[#All],[Column1]], Table14[[#This Row],[user_id]]) &gt; 0, "Retained", "Not_Retained")</f>
        <v>Retained</v>
      </c>
    </row>
    <row r="323" spans="1:10" x14ac:dyDescent="0.3">
      <c r="A323">
        <v>61</v>
      </c>
      <c r="B323">
        <v>44181</v>
      </c>
      <c r="C323" t="s">
        <v>18</v>
      </c>
      <c r="D323" s="1">
        <v>45200</v>
      </c>
      <c r="E323" t="s">
        <v>10</v>
      </c>
      <c r="F323">
        <v>2289</v>
      </c>
      <c r="G323" s="1">
        <v>45173</v>
      </c>
      <c r="H323">
        <v>24</v>
      </c>
      <c r="I323" t="s">
        <v>29</v>
      </c>
      <c r="J323" t="str">
        <f>IF(COUNTIF(Table2[[#All],[Column1]], Table14[[#This Row],[user_id]]) &gt; 0, "Retained", "Not_Retained")</f>
        <v>Retained</v>
      </c>
    </row>
    <row r="324" spans="1:10" x14ac:dyDescent="0.3">
      <c r="A324">
        <v>61</v>
      </c>
      <c r="B324">
        <v>53204</v>
      </c>
      <c r="C324" t="s">
        <v>14</v>
      </c>
      <c r="D324" s="1">
        <v>45208</v>
      </c>
      <c r="E324" t="s">
        <v>10</v>
      </c>
      <c r="F324">
        <v>1381.61</v>
      </c>
      <c r="G324" s="1">
        <v>45173</v>
      </c>
      <c r="H324">
        <v>24</v>
      </c>
      <c r="I324" t="s">
        <v>29</v>
      </c>
      <c r="J324" t="str">
        <f>IF(COUNTIF(Table2[[#All],[Column1]], Table14[[#This Row],[user_id]]) &gt; 0, "Retained", "Not_Retained")</f>
        <v>Retained</v>
      </c>
    </row>
    <row r="325" spans="1:10" x14ac:dyDescent="0.3">
      <c r="A325">
        <v>61</v>
      </c>
      <c r="B325">
        <v>40972</v>
      </c>
      <c r="C325" t="s">
        <v>9</v>
      </c>
      <c r="D325" s="1">
        <v>45192</v>
      </c>
      <c r="E325" t="s">
        <v>10</v>
      </c>
      <c r="F325">
        <v>2380.44</v>
      </c>
      <c r="G325" s="1">
        <v>45173</v>
      </c>
      <c r="H325">
        <v>24</v>
      </c>
      <c r="I325" t="s">
        <v>29</v>
      </c>
      <c r="J325" t="str">
        <f>IF(COUNTIF(Table2[[#All],[Column1]], Table14[[#This Row],[user_id]]) &gt; 0, "Retained", "Not_Retained")</f>
        <v>Retained</v>
      </c>
    </row>
    <row r="326" spans="1:10" x14ac:dyDescent="0.3">
      <c r="A326">
        <v>61</v>
      </c>
      <c r="B326">
        <v>63138</v>
      </c>
      <c r="C326" t="s">
        <v>14</v>
      </c>
      <c r="D326" s="1">
        <v>45175</v>
      </c>
      <c r="E326" t="s">
        <v>10</v>
      </c>
      <c r="F326">
        <v>3229.69</v>
      </c>
      <c r="G326" s="1">
        <v>45173</v>
      </c>
      <c r="H326">
        <v>24</v>
      </c>
      <c r="I326" t="s">
        <v>29</v>
      </c>
      <c r="J326" t="str">
        <f>IF(COUNTIF(Table2[[#All],[Column1]], Table14[[#This Row],[user_id]]) &gt; 0, "Retained", "Not_Retained")</f>
        <v>Retained</v>
      </c>
    </row>
    <row r="327" spans="1:10" x14ac:dyDescent="0.3">
      <c r="A327">
        <v>61</v>
      </c>
      <c r="B327">
        <v>58174</v>
      </c>
      <c r="C327" t="s">
        <v>15</v>
      </c>
      <c r="D327" s="1">
        <v>45179</v>
      </c>
      <c r="E327" t="s">
        <v>10</v>
      </c>
      <c r="F327">
        <v>4791.07</v>
      </c>
      <c r="G327" s="1">
        <v>45173</v>
      </c>
      <c r="H327">
        <v>24</v>
      </c>
      <c r="I327" t="s">
        <v>29</v>
      </c>
      <c r="J327" t="str">
        <f>IF(COUNTIF(Table2[[#All],[Column1]], Table14[[#This Row],[user_id]]) &gt; 0, "Retained", "Not_Retained")</f>
        <v>Retained</v>
      </c>
    </row>
    <row r="328" spans="1:10" x14ac:dyDescent="0.3">
      <c r="A328">
        <v>62</v>
      </c>
      <c r="B328">
        <v>81989</v>
      </c>
      <c r="C328" t="s">
        <v>18</v>
      </c>
      <c r="D328" s="1">
        <v>45222</v>
      </c>
      <c r="E328" t="s">
        <v>10</v>
      </c>
      <c r="F328">
        <v>3833.11</v>
      </c>
      <c r="G328" s="1">
        <v>45171</v>
      </c>
      <c r="H328">
        <v>23</v>
      </c>
      <c r="I328" t="s">
        <v>13</v>
      </c>
      <c r="J328" t="str">
        <f>IF(COUNTIF(Table2[[#All],[Column1]], Table14[[#This Row],[user_id]]) &gt; 0, "Retained", "Not_Retained")</f>
        <v>Not_Retained</v>
      </c>
    </row>
    <row r="329" spans="1:10" x14ac:dyDescent="0.3">
      <c r="A329">
        <v>62</v>
      </c>
      <c r="B329">
        <v>88094</v>
      </c>
      <c r="C329" t="s">
        <v>9</v>
      </c>
      <c r="D329" s="1">
        <v>45221</v>
      </c>
      <c r="E329" t="s">
        <v>12</v>
      </c>
      <c r="F329">
        <v>2688.05</v>
      </c>
      <c r="G329" s="1">
        <v>45171</v>
      </c>
      <c r="H329">
        <v>23</v>
      </c>
      <c r="I329" t="s">
        <v>13</v>
      </c>
      <c r="J329" t="str">
        <f>IF(COUNTIF(Table2[[#All],[Column1]], Table14[[#This Row],[user_id]]) &gt; 0, "Retained", "Not_Retained")</f>
        <v>Not_Retained</v>
      </c>
    </row>
    <row r="330" spans="1:10" x14ac:dyDescent="0.3">
      <c r="A330">
        <v>62</v>
      </c>
      <c r="B330">
        <v>20237</v>
      </c>
      <c r="C330" t="s">
        <v>9</v>
      </c>
      <c r="D330" s="1">
        <v>45211</v>
      </c>
      <c r="E330" t="s">
        <v>10</v>
      </c>
      <c r="F330">
        <v>4160.99</v>
      </c>
      <c r="G330" s="1">
        <v>45171</v>
      </c>
      <c r="H330">
        <v>23</v>
      </c>
      <c r="I330" t="s">
        <v>13</v>
      </c>
      <c r="J330" t="str">
        <f>IF(COUNTIF(Table2[[#All],[Column1]], Table14[[#This Row],[user_id]]) &gt; 0, "Retained", "Not_Retained")</f>
        <v>Not_Retained</v>
      </c>
    </row>
    <row r="331" spans="1:10" x14ac:dyDescent="0.3">
      <c r="A331">
        <v>62</v>
      </c>
      <c r="B331">
        <v>36497</v>
      </c>
      <c r="C331" t="s">
        <v>15</v>
      </c>
      <c r="D331" s="1">
        <v>45216</v>
      </c>
      <c r="E331" t="s">
        <v>10</v>
      </c>
      <c r="F331">
        <v>1707.78</v>
      </c>
      <c r="G331" s="1">
        <v>45171</v>
      </c>
      <c r="H331">
        <v>23</v>
      </c>
      <c r="I331" t="s">
        <v>13</v>
      </c>
      <c r="J331" t="str">
        <f>IF(COUNTIF(Table2[[#All],[Column1]], Table14[[#This Row],[user_id]]) &gt; 0, "Retained", "Not_Retained")</f>
        <v>Not_Retained</v>
      </c>
    </row>
    <row r="332" spans="1:10" x14ac:dyDescent="0.3">
      <c r="A332">
        <v>62</v>
      </c>
      <c r="B332">
        <v>25235</v>
      </c>
      <c r="C332" t="s">
        <v>15</v>
      </c>
      <c r="D332" s="1">
        <v>45245</v>
      </c>
      <c r="E332" t="s">
        <v>12</v>
      </c>
      <c r="F332">
        <v>545.61</v>
      </c>
      <c r="G332" s="1">
        <v>45171</v>
      </c>
      <c r="H332">
        <v>23</v>
      </c>
      <c r="I332" t="s">
        <v>13</v>
      </c>
      <c r="J332" t="str">
        <f>IF(COUNTIF(Table2[[#All],[Column1]], Table14[[#This Row],[user_id]]) &gt; 0, "Retained", "Not_Retained")</f>
        <v>Not_Retained</v>
      </c>
    </row>
    <row r="333" spans="1:10" x14ac:dyDescent="0.3">
      <c r="A333">
        <v>62</v>
      </c>
      <c r="B333">
        <v>68390</v>
      </c>
      <c r="C333" t="s">
        <v>9</v>
      </c>
      <c r="D333" s="1">
        <v>45247</v>
      </c>
      <c r="E333" t="s">
        <v>12</v>
      </c>
      <c r="F333">
        <v>746.53</v>
      </c>
      <c r="G333" s="1">
        <v>45171</v>
      </c>
      <c r="H333">
        <v>23</v>
      </c>
      <c r="I333" t="s">
        <v>13</v>
      </c>
      <c r="J333" t="str">
        <f>IF(COUNTIF(Table2[[#All],[Column1]], Table14[[#This Row],[user_id]]) &gt; 0, "Retained", "Not_Retained")</f>
        <v>Not_Retained</v>
      </c>
    </row>
    <row r="334" spans="1:10" x14ac:dyDescent="0.3">
      <c r="A334">
        <v>62</v>
      </c>
      <c r="B334">
        <v>69873</v>
      </c>
      <c r="C334" t="s">
        <v>9</v>
      </c>
      <c r="D334" s="1">
        <v>45244</v>
      </c>
      <c r="E334" t="s">
        <v>12</v>
      </c>
      <c r="F334">
        <v>3396.56</v>
      </c>
      <c r="G334" s="1">
        <v>45171</v>
      </c>
      <c r="H334">
        <v>23</v>
      </c>
      <c r="I334" t="s">
        <v>13</v>
      </c>
      <c r="J334" t="str">
        <f>IF(COUNTIF(Table2[[#All],[Column1]], Table14[[#This Row],[user_id]]) &gt; 0, "Retained", "Not_Retained")</f>
        <v>Not_Retained</v>
      </c>
    </row>
    <row r="335" spans="1:10" x14ac:dyDescent="0.3">
      <c r="A335">
        <v>62</v>
      </c>
      <c r="B335">
        <v>12853</v>
      </c>
      <c r="C335" t="s">
        <v>18</v>
      </c>
      <c r="D335" s="1">
        <v>45240</v>
      </c>
      <c r="E335" t="s">
        <v>12</v>
      </c>
      <c r="F335">
        <v>4100.62</v>
      </c>
      <c r="G335" s="1">
        <v>45171</v>
      </c>
      <c r="H335">
        <v>23</v>
      </c>
      <c r="I335" t="s">
        <v>13</v>
      </c>
      <c r="J335" t="str">
        <f>IF(COUNTIF(Table2[[#All],[Column1]], Table14[[#This Row],[user_id]]) &gt; 0, "Retained", "Not_Retained")</f>
        <v>Not_Retained</v>
      </c>
    </row>
    <row r="336" spans="1:10" x14ac:dyDescent="0.3">
      <c r="A336">
        <v>62</v>
      </c>
      <c r="B336">
        <v>38560</v>
      </c>
      <c r="C336" t="s">
        <v>9</v>
      </c>
      <c r="D336" s="1">
        <v>45254</v>
      </c>
      <c r="E336" t="s">
        <v>10</v>
      </c>
      <c r="F336">
        <v>2176.12</v>
      </c>
      <c r="G336" s="1">
        <v>45171</v>
      </c>
      <c r="H336">
        <v>23</v>
      </c>
      <c r="I336" t="s">
        <v>13</v>
      </c>
      <c r="J336" t="str">
        <f>IF(COUNTIF(Table2[[#All],[Column1]], Table14[[#This Row],[user_id]]) &gt; 0, "Retained", "Not_Retained")</f>
        <v>Not_Retained</v>
      </c>
    </row>
    <row r="337" spans="1:10" x14ac:dyDescent="0.3">
      <c r="A337">
        <v>63</v>
      </c>
      <c r="B337">
        <v>47629</v>
      </c>
      <c r="C337" t="s">
        <v>18</v>
      </c>
      <c r="D337" s="1">
        <v>45232</v>
      </c>
      <c r="E337" t="s">
        <v>10</v>
      </c>
      <c r="F337">
        <v>3867.96</v>
      </c>
      <c r="G337" s="1">
        <v>45176</v>
      </c>
      <c r="H337">
        <v>25</v>
      </c>
      <c r="I337" t="s">
        <v>16</v>
      </c>
      <c r="J337" t="str">
        <f>IF(COUNTIF(Table2[[#All],[Column1]], Table14[[#This Row],[user_id]]) &gt; 0, "Retained", "Not_Retained")</f>
        <v>Retained</v>
      </c>
    </row>
    <row r="338" spans="1:10" x14ac:dyDescent="0.3">
      <c r="A338">
        <v>63</v>
      </c>
      <c r="B338">
        <v>94085</v>
      </c>
      <c r="C338" t="s">
        <v>18</v>
      </c>
      <c r="D338" s="1">
        <v>45255</v>
      </c>
      <c r="E338" t="s">
        <v>12</v>
      </c>
      <c r="F338">
        <v>4965</v>
      </c>
      <c r="G338" s="1">
        <v>45176</v>
      </c>
      <c r="H338">
        <v>25</v>
      </c>
      <c r="I338" t="s">
        <v>16</v>
      </c>
      <c r="J338" t="str">
        <f>IF(COUNTIF(Table2[[#All],[Column1]], Table14[[#This Row],[user_id]]) &gt; 0, "Retained", "Not_Retained")</f>
        <v>Retained</v>
      </c>
    </row>
    <row r="339" spans="1:10" x14ac:dyDescent="0.3">
      <c r="A339">
        <v>63</v>
      </c>
      <c r="B339">
        <v>68790</v>
      </c>
      <c r="C339" t="s">
        <v>18</v>
      </c>
      <c r="D339" s="1">
        <v>45243</v>
      </c>
      <c r="E339" t="s">
        <v>12</v>
      </c>
      <c r="F339">
        <v>493.22</v>
      </c>
      <c r="G339" s="1">
        <v>45176</v>
      </c>
      <c r="H339">
        <v>25</v>
      </c>
      <c r="I339" t="s">
        <v>16</v>
      </c>
      <c r="J339" t="str">
        <f>IF(COUNTIF(Table2[[#All],[Column1]], Table14[[#This Row],[user_id]]) &gt; 0, "Retained", "Not_Retained")</f>
        <v>Retained</v>
      </c>
    </row>
    <row r="340" spans="1:10" x14ac:dyDescent="0.3">
      <c r="A340">
        <v>63</v>
      </c>
      <c r="B340">
        <v>80687</v>
      </c>
      <c r="C340" t="s">
        <v>15</v>
      </c>
      <c r="D340" s="1">
        <v>45252</v>
      </c>
      <c r="E340" t="s">
        <v>12</v>
      </c>
      <c r="F340">
        <v>681.3</v>
      </c>
      <c r="G340" s="1">
        <v>45176</v>
      </c>
      <c r="H340">
        <v>25</v>
      </c>
      <c r="I340" t="s">
        <v>16</v>
      </c>
      <c r="J340" t="str">
        <f>IF(COUNTIF(Table2[[#All],[Column1]], Table14[[#This Row],[user_id]]) &gt; 0, "Retained", "Not_Retained")</f>
        <v>Retained</v>
      </c>
    </row>
    <row r="341" spans="1:10" x14ac:dyDescent="0.3">
      <c r="A341">
        <v>63</v>
      </c>
      <c r="B341">
        <v>79316</v>
      </c>
      <c r="C341" t="s">
        <v>15</v>
      </c>
      <c r="D341" s="1">
        <v>45182</v>
      </c>
      <c r="E341" t="s">
        <v>10</v>
      </c>
      <c r="F341">
        <v>4190.63</v>
      </c>
      <c r="G341" s="1">
        <v>45176</v>
      </c>
      <c r="H341">
        <v>25</v>
      </c>
      <c r="I341" t="s">
        <v>16</v>
      </c>
      <c r="J341" t="str">
        <f>IF(COUNTIF(Table2[[#All],[Column1]], Table14[[#This Row],[user_id]]) &gt; 0, "Retained", "Not_Retained")</f>
        <v>Retained</v>
      </c>
    </row>
    <row r="342" spans="1:10" x14ac:dyDescent="0.3">
      <c r="A342">
        <v>63</v>
      </c>
      <c r="B342">
        <v>12979</v>
      </c>
      <c r="C342" t="s">
        <v>14</v>
      </c>
      <c r="D342" s="1">
        <v>45194</v>
      </c>
      <c r="E342" t="s">
        <v>12</v>
      </c>
      <c r="F342">
        <v>3400.15</v>
      </c>
      <c r="G342" s="1">
        <v>45176</v>
      </c>
      <c r="H342">
        <v>25</v>
      </c>
      <c r="I342" t="s">
        <v>16</v>
      </c>
      <c r="J342" t="str">
        <f>IF(COUNTIF(Table2[[#All],[Column1]], Table14[[#This Row],[user_id]]) &gt; 0, "Retained", "Not_Retained")</f>
        <v>Retained</v>
      </c>
    </row>
    <row r="343" spans="1:10" x14ac:dyDescent="0.3">
      <c r="A343">
        <v>63</v>
      </c>
      <c r="B343">
        <v>65591</v>
      </c>
      <c r="C343" t="s">
        <v>18</v>
      </c>
      <c r="D343" s="1">
        <v>45187</v>
      </c>
      <c r="E343" t="s">
        <v>10</v>
      </c>
      <c r="F343">
        <v>1312.81</v>
      </c>
      <c r="G343" s="1">
        <v>45176</v>
      </c>
      <c r="H343">
        <v>25</v>
      </c>
      <c r="I343" t="s">
        <v>16</v>
      </c>
      <c r="J343" t="str">
        <f>IF(COUNTIF(Table2[[#All],[Column1]], Table14[[#This Row],[user_id]]) &gt; 0, "Retained", "Not_Retained")</f>
        <v>Retained</v>
      </c>
    </row>
    <row r="344" spans="1:10" x14ac:dyDescent="0.3">
      <c r="A344">
        <v>63</v>
      </c>
      <c r="B344">
        <v>30332</v>
      </c>
      <c r="C344" t="s">
        <v>14</v>
      </c>
      <c r="D344" s="1">
        <v>45181</v>
      </c>
      <c r="E344" t="s">
        <v>10</v>
      </c>
      <c r="F344">
        <v>4693.3100000000004</v>
      </c>
      <c r="G344" s="1">
        <v>45176</v>
      </c>
      <c r="H344">
        <v>25</v>
      </c>
      <c r="I344" t="s">
        <v>16</v>
      </c>
      <c r="J344" t="str">
        <f>IF(COUNTIF(Table2[[#All],[Column1]], Table14[[#This Row],[user_id]]) &gt; 0, "Retained", "Not_Retained")</f>
        <v>Retained</v>
      </c>
    </row>
    <row r="345" spans="1:10" x14ac:dyDescent="0.3">
      <c r="A345">
        <v>63</v>
      </c>
      <c r="B345">
        <v>24790</v>
      </c>
      <c r="C345" t="s">
        <v>9</v>
      </c>
      <c r="D345" s="1">
        <v>45193</v>
      </c>
      <c r="E345" t="s">
        <v>12</v>
      </c>
      <c r="F345">
        <v>3113.12</v>
      </c>
      <c r="G345" s="1">
        <v>45176</v>
      </c>
      <c r="H345">
        <v>25</v>
      </c>
      <c r="I345" t="s">
        <v>16</v>
      </c>
      <c r="J345" t="str">
        <f>IF(COUNTIF(Table2[[#All],[Column1]], Table14[[#This Row],[user_id]]) &gt; 0, "Retained", "Not_Retained")</f>
        <v>Retained</v>
      </c>
    </row>
    <row r="346" spans="1:10" x14ac:dyDescent="0.3">
      <c r="A346">
        <v>63</v>
      </c>
      <c r="B346">
        <v>37011</v>
      </c>
      <c r="C346" t="s">
        <v>9</v>
      </c>
      <c r="D346" s="1">
        <v>45207</v>
      </c>
      <c r="E346" t="s">
        <v>10</v>
      </c>
      <c r="F346">
        <v>3010.33</v>
      </c>
      <c r="G346" s="1">
        <v>45176</v>
      </c>
      <c r="H346">
        <v>25</v>
      </c>
      <c r="I346" t="s">
        <v>16</v>
      </c>
      <c r="J346" t="str">
        <f>IF(COUNTIF(Table2[[#All],[Column1]], Table14[[#This Row],[user_id]]) &gt; 0, "Retained", "Not_Retained")</f>
        <v>Retained</v>
      </c>
    </row>
    <row r="347" spans="1:10" x14ac:dyDescent="0.3">
      <c r="A347">
        <v>64</v>
      </c>
      <c r="B347">
        <v>15798</v>
      </c>
      <c r="C347" t="s">
        <v>18</v>
      </c>
      <c r="D347" s="1">
        <v>45254</v>
      </c>
      <c r="E347" t="s">
        <v>12</v>
      </c>
      <c r="F347">
        <v>1248.26</v>
      </c>
      <c r="G347" s="1">
        <v>45174</v>
      </c>
      <c r="H347">
        <v>25</v>
      </c>
      <c r="I347" t="s">
        <v>29</v>
      </c>
      <c r="J347" t="str">
        <f>IF(COUNTIF(Table2[[#All],[Column1]], Table14[[#This Row],[user_id]]) &gt; 0, "Retained", "Not_Retained")</f>
        <v>Not_Retained</v>
      </c>
    </row>
    <row r="348" spans="1:10" x14ac:dyDescent="0.3">
      <c r="A348">
        <v>64</v>
      </c>
      <c r="B348">
        <v>17398</v>
      </c>
      <c r="C348" t="s">
        <v>15</v>
      </c>
      <c r="D348" s="1">
        <v>45237</v>
      </c>
      <c r="E348" t="s">
        <v>12</v>
      </c>
      <c r="F348">
        <v>1247.3900000000001</v>
      </c>
      <c r="G348" s="1">
        <v>45174</v>
      </c>
      <c r="H348">
        <v>25</v>
      </c>
      <c r="I348" t="s">
        <v>29</v>
      </c>
      <c r="J348" t="str">
        <f>IF(COUNTIF(Table2[[#All],[Column1]], Table14[[#This Row],[user_id]]) &gt; 0, "Retained", "Not_Retained")</f>
        <v>Not_Retained</v>
      </c>
    </row>
    <row r="349" spans="1:10" x14ac:dyDescent="0.3">
      <c r="A349">
        <v>64</v>
      </c>
      <c r="B349">
        <v>85690</v>
      </c>
      <c r="C349" t="s">
        <v>14</v>
      </c>
      <c r="D349" s="1">
        <v>45180</v>
      </c>
      <c r="E349" t="s">
        <v>10</v>
      </c>
      <c r="F349">
        <v>1578.65</v>
      </c>
      <c r="G349" s="1">
        <v>45174</v>
      </c>
      <c r="H349">
        <v>25</v>
      </c>
      <c r="I349" t="s">
        <v>29</v>
      </c>
      <c r="J349" t="str">
        <f>IF(COUNTIF(Table2[[#All],[Column1]], Table14[[#This Row],[user_id]]) &gt; 0, "Retained", "Not_Retained")</f>
        <v>Not_Retained</v>
      </c>
    </row>
    <row r="350" spans="1:10" x14ac:dyDescent="0.3">
      <c r="A350">
        <v>64</v>
      </c>
      <c r="B350">
        <v>96535</v>
      </c>
      <c r="C350" t="s">
        <v>15</v>
      </c>
      <c r="D350" s="1">
        <v>45174</v>
      </c>
      <c r="E350" t="s">
        <v>12</v>
      </c>
      <c r="F350">
        <v>1572.45</v>
      </c>
      <c r="G350" s="1">
        <v>45174</v>
      </c>
      <c r="H350">
        <v>25</v>
      </c>
      <c r="I350" t="s">
        <v>29</v>
      </c>
      <c r="J350" t="str">
        <f>IF(COUNTIF(Table2[[#All],[Column1]], Table14[[#This Row],[user_id]]) &gt; 0, "Retained", "Not_Retained")</f>
        <v>Not_Retained</v>
      </c>
    </row>
    <row r="351" spans="1:10" x14ac:dyDescent="0.3">
      <c r="A351">
        <v>64</v>
      </c>
      <c r="B351">
        <v>82970</v>
      </c>
      <c r="C351" t="s">
        <v>15</v>
      </c>
      <c r="D351" s="1">
        <v>45171</v>
      </c>
      <c r="E351" t="s">
        <v>12</v>
      </c>
      <c r="F351">
        <v>2823.67</v>
      </c>
      <c r="G351" s="1">
        <v>45174</v>
      </c>
      <c r="H351">
        <v>25</v>
      </c>
      <c r="I351" t="s">
        <v>29</v>
      </c>
      <c r="J351" t="str">
        <f>IF(COUNTIF(Table2[[#All],[Column1]], Table14[[#This Row],[user_id]]) &gt; 0, "Retained", "Not_Retained")</f>
        <v>Not_Retained</v>
      </c>
    </row>
    <row r="352" spans="1:10" x14ac:dyDescent="0.3">
      <c r="A352">
        <v>64</v>
      </c>
      <c r="B352">
        <v>55143</v>
      </c>
      <c r="C352" t="s">
        <v>18</v>
      </c>
      <c r="D352" s="1">
        <v>45171</v>
      </c>
      <c r="E352" t="s">
        <v>12</v>
      </c>
      <c r="F352">
        <v>3511.91</v>
      </c>
      <c r="G352" s="1">
        <v>45174</v>
      </c>
      <c r="H352">
        <v>25</v>
      </c>
      <c r="I352" t="s">
        <v>29</v>
      </c>
      <c r="J352" t="str">
        <f>IF(COUNTIF(Table2[[#All],[Column1]], Table14[[#This Row],[user_id]]) &gt; 0, "Retained", "Not_Retained")</f>
        <v>Not_Retained</v>
      </c>
    </row>
    <row r="353" spans="1:10" x14ac:dyDescent="0.3">
      <c r="A353">
        <v>64</v>
      </c>
      <c r="B353">
        <v>29558</v>
      </c>
      <c r="C353" t="s">
        <v>14</v>
      </c>
      <c r="D353" s="1">
        <v>45183</v>
      </c>
      <c r="E353" t="s">
        <v>12</v>
      </c>
      <c r="F353">
        <v>1001.01</v>
      </c>
      <c r="G353" s="1">
        <v>45174</v>
      </c>
      <c r="H353">
        <v>25</v>
      </c>
      <c r="I353" t="s">
        <v>29</v>
      </c>
      <c r="J353" t="str">
        <f>IF(COUNTIF(Table2[[#All],[Column1]], Table14[[#This Row],[user_id]]) &gt; 0, "Retained", "Not_Retained")</f>
        <v>Not_Retained</v>
      </c>
    </row>
    <row r="354" spans="1:10" x14ac:dyDescent="0.3">
      <c r="A354">
        <v>65</v>
      </c>
      <c r="B354">
        <v>28920</v>
      </c>
      <c r="C354" t="s">
        <v>18</v>
      </c>
      <c r="D354" s="1">
        <v>45197</v>
      </c>
      <c r="E354" t="s">
        <v>10</v>
      </c>
      <c r="F354">
        <v>2855.69</v>
      </c>
      <c r="G354" s="1">
        <v>45177</v>
      </c>
      <c r="H354">
        <v>19</v>
      </c>
      <c r="I354" t="s">
        <v>29</v>
      </c>
      <c r="J354" t="str">
        <f>IF(COUNTIF(Table2[[#All],[Column1]], Table14[[#This Row],[user_id]]) &gt; 0, "Retained", "Not_Retained")</f>
        <v>Not_Retained</v>
      </c>
    </row>
    <row r="355" spans="1:10" x14ac:dyDescent="0.3">
      <c r="A355">
        <v>65</v>
      </c>
      <c r="B355">
        <v>83044</v>
      </c>
      <c r="C355" t="s">
        <v>15</v>
      </c>
      <c r="D355" s="1">
        <v>45183</v>
      </c>
      <c r="E355" t="s">
        <v>12</v>
      </c>
      <c r="F355">
        <v>1290.01</v>
      </c>
      <c r="G355" s="1">
        <v>45177</v>
      </c>
      <c r="H355">
        <v>19</v>
      </c>
      <c r="I355" t="s">
        <v>29</v>
      </c>
      <c r="J355" t="str">
        <f>IF(COUNTIF(Table2[[#All],[Column1]], Table14[[#This Row],[user_id]]) &gt; 0, "Retained", "Not_Retained")</f>
        <v>Not_Retained</v>
      </c>
    </row>
    <row r="356" spans="1:10" x14ac:dyDescent="0.3">
      <c r="A356">
        <v>65</v>
      </c>
      <c r="B356">
        <v>53288</v>
      </c>
      <c r="C356" t="s">
        <v>9</v>
      </c>
      <c r="D356" s="1">
        <v>45176</v>
      </c>
      <c r="E356" t="s">
        <v>12</v>
      </c>
      <c r="F356">
        <v>4250.95</v>
      </c>
      <c r="G356" s="1">
        <v>45177</v>
      </c>
      <c r="H356">
        <v>19</v>
      </c>
      <c r="I356" t="s">
        <v>29</v>
      </c>
      <c r="J356" t="str">
        <f>IF(COUNTIF(Table2[[#All],[Column1]], Table14[[#This Row],[user_id]]) &gt; 0, "Retained", "Not_Retained")</f>
        <v>Not_Retained</v>
      </c>
    </row>
    <row r="357" spans="1:10" x14ac:dyDescent="0.3">
      <c r="A357">
        <v>65</v>
      </c>
      <c r="B357">
        <v>34966</v>
      </c>
      <c r="C357" t="s">
        <v>9</v>
      </c>
      <c r="D357" s="1">
        <v>45248</v>
      </c>
      <c r="E357" t="s">
        <v>12</v>
      </c>
      <c r="F357">
        <v>1948.12</v>
      </c>
      <c r="G357" s="1">
        <v>45177</v>
      </c>
      <c r="H357">
        <v>19</v>
      </c>
      <c r="I357" t="s">
        <v>29</v>
      </c>
      <c r="J357" t="str">
        <f>IF(COUNTIF(Table2[[#All],[Column1]], Table14[[#This Row],[user_id]]) &gt; 0, "Retained", "Not_Retained")</f>
        <v>Not_Retained</v>
      </c>
    </row>
    <row r="358" spans="1:10" x14ac:dyDescent="0.3">
      <c r="A358">
        <v>66</v>
      </c>
      <c r="B358">
        <v>87015</v>
      </c>
      <c r="C358" t="s">
        <v>15</v>
      </c>
      <c r="D358" s="1">
        <v>45195</v>
      </c>
      <c r="E358" t="s">
        <v>12</v>
      </c>
      <c r="F358">
        <v>1123.56</v>
      </c>
      <c r="G358" s="1">
        <v>45175</v>
      </c>
      <c r="H358">
        <v>21</v>
      </c>
      <c r="I358" t="s">
        <v>37</v>
      </c>
      <c r="J358" t="str">
        <f>IF(COUNTIF(Table2[[#All],[Column1]], Table14[[#This Row],[user_id]]) &gt; 0, "Retained", "Not_Retained")</f>
        <v>Not_Retained</v>
      </c>
    </row>
    <row r="359" spans="1:10" x14ac:dyDescent="0.3">
      <c r="A359">
        <v>66</v>
      </c>
      <c r="B359">
        <v>49739</v>
      </c>
      <c r="C359" t="s">
        <v>9</v>
      </c>
      <c r="D359" s="1">
        <v>45180</v>
      </c>
      <c r="E359" t="s">
        <v>10</v>
      </c>
      <c r="F359">
        <v>4692.08</v>
      </c>
      <c r="G359" s="1">
        <v>45175</v>
      </c>
      <c r="H359">
        <v>21</v>
      </c>
      <c r="I359" t="s">
        <v>37</v>
      </c>
      <c r="J359" t="str">
        <f>IF(COUNTIF(Table2[[#All],[Column1]], Table14[[#This Row],[user_id]]) &gt; 0, "Retained", "Not_Retained")</f>
        <v>Not_Retained</v>
      </c>
    </row>
    <row r="360" spans="1:10" x14ac:dyDescent="0.3">
      <c r="A360">
        <v>66</v>
      </c>
      <c r="B360">
        <v>72773</v>
      </c>
      <c r="C360" t="s">
        <v>15</v>
      </c>
      <c r="D360" s="1">
        <v>45254</v>
      </c>
      <c r="E360" t="s">
        <v>10</v>
      </c>
      <c r="F360">
        <v>2043.5</v>
      </c>
      <c r="G360" s="1">
        <v>45175</v>
      </c>
      <c r="H360">
        <v>21</v>
      </c>
      <c r="I360" t="s">
        <v>37</v>
      </c>
      <c r="J360" t="str">
        <f>IF(COUNTIF(Table2[[#All],[Column1]], Table14[[#This Row],[user_id]]) &gt; 0, "Retained", "Not_Retained")</f>
        <v>Not_Retained</v>
      </c>
    </row>
    <row r="361" spans="1:10" x14ac:dyDescent="0.3">
      <c r="A361">
        <v>67</v>
      </c>
      <c r="B361">
        <v>71112</v>
      </c>
      <c r="C361" t="s">
        <v>14</v>
      </c>
      <c r="D361" s="1">
        <v>45212</v>
      </c>
      <c r="E361" t="s">
        <v>12</v>
      </c>
      <c r="F361">
        <v>1381.65</v>
      </c>
      <c r="G361" s="1">
        <v>45172</v>
      </c>
      <c r="H361">
        <v>21</v>
      </c>
      <c r="I361" t="s">
        <v>33</v>
      </c>
      <c r="J361" t="str">
        <f>IF(COUNTIF(Table2[[#All],[Column1]], Table14[[#This Row],[user_id]]) &gt; 0, "Retained", "Not_Retained")</f>
        <v>Not_Retained</v>
      </c>
    </row>
    <row r="362" spans="1:10" x14ac:dyDescent="0.3">
      <c r="A362">
        <v>67</v>
      </c>
      <c r="B362">
        <v>75179</v>
      </c>
      <c r="C362" t="s">
        <v>18</v>
      </c>
      <c r="D362" s="1">
        <v>45216</v>
      </c>
      <c r="E362" t="s">
        <v>10</v>
      </c>
      <c r="F362">
        <v>4033.8</v>
      </c>
      <c r="G362" s="1">
        <v>45172</v>
      </c>
      <c r="H362">
        <v>21</v>
      </c>
      <c r="I362" t="s">
        <v>33</v>
      </c>
      <c r="J362" t="str">
        <f>IF(COUNTIF(Table2[[#All],[Column1]], Table14[[#This Row],[user_id]]) &gt; 0, "Retained", "Not_Retained")</f>
        <v>Not_Retained</v>
      </c>
    </row>
    <row r="363" spans="1:10" x14ac:dyDescent="0.3">
      <c r="A363">
        <v>67</v>
      </c>
      <c r="B363">
        <v>71537</v>
      </c>
      <c r="C363" t="s">
        <v>14</v>
      </c>
      <c r="D363" s="1">
        <v>45223</v>
      </c>
      <c r="E363" t="s">
        <v>10</v>
      </c>
      <c r="F363">
        <v>1916.45</v>
      </c>
      <c r="G363" s="1">
        <v>45172</v>
      </c>
      <c r="H363">
        <v>21</v>
      </c>
      <c r="I363" t="s">
        <v>33</v>
      </c>
      <c r="J363" t="str">
        <f>IF(COUNTIF(Table2[[#All],[Column1]], Table14[[#This Row],[user_id]]) &gt; 0, "Retained", "Not_Retained")</f>
        <v>Not_Retained</v>
      </c>
    </row>
    <row r="364" spans="1:10" x14ac:dyDescent="0.3">
      <c r="A364">
        <v>68</v>
      </c>
      <c r="B364">
        <v>44180</v>
      </c>
      <c r="C364" t="s">
        <v>18</v>
      </c>
      <c r="D364" s="1">
        <v>45231</v>
      </c>
      <c r="E364" t="s">
        <v>12</v>
      </c>
      <c r="F364">
        <v>846.82</v>
      </c>
      <c r="G364" s="1">
        <v>45175</v>
      </c>
      <c r="H364">
        <v>19</v>
      </c>
      <c r="I364" t="s">
        <v>38</v>
      </c>
      <c r="J364" t="str">
        <f>IF(COUNTIF(Table2[[#All],[Column1]], Table14[[#This Row],[user_id]]) &gt; 0, "Retained", "Not_Retained")</f>
        <v>Not_Retained</v>
      </c>
    </row>
    <row r="365" spans="1:10" x14ac:dyDescent="0.3">
      <c r="A365">
        <v>68</v>
      </c>
      <c r="B365">
        <v>40149</v>
      </c>
      <c r="C365" t="s">
        <v>18</v>
      </c>
      <c r="D365" s="1">
        <v>45241</v>
      </c>
      <c r="E365" t="s">
        <v>10</v>
      </c>
      <c r="F365">
        <v>2546.58</v>
      </c>
      <c r="G365" s="1">
        <v>45175</v>
      </c>
      <c r="H365">
        <v>19</v>
      </c>
      <c r="I365" t="s">
        <v>38</v>
      </c>
      <c r="J365" t="str">
        <f>IF(COUNTIF(Table2[[#All],[Column1]], Table14[[#This Row],[user_id]]) &gt; 0, "Retained", "Not_Retained")</f>
        <v>Not_Retained</v>
      </c>
    </row>
    <row r="366" spans="1:10" x14ac:dyDescent="0.3">
      <c r="A366">
        <v>68</v>
      </c>
      <c r="B366">
        <v>74044</v>
      </c>
      <c r="C366" t="s">
        <v>18</v>
      </c>
      <c r="D366" s="1">
        <v>45178</v>
      </c>
      <c r="E366" t="s">
        <v>12</v>
      </c>
      <c r="F366">
        <v>924.34</v>
      </c>
      <c r="G366" s="1">
        <v>45175</v>
      </c>
      <c r="H366">
        <v>19</v>
      </c>
      <c r="I366" t="s">
        <v>38</v>
      </c>
      <c r="J366" t="str">
        <f>IF(COUNTIF(Table2[[#All],[Column1]], Table14[[#This Row],[user_id]]) &gt; 0, "Retained", "Not_Retained")</f>
        <v>Not_Retained</v>
      </c>
    </row>
    <row r="367" spans="1:10" x14ac:dyDescent="0.3">
      <c r="A367">
        <v>68</v>
      </c>
      <c r="B367">
        <v>56160</v>
      </c>
      <c r="C367" t="s">
        <v>15</v>
      </c>
      <c r="D367" s="1">
        <v>45195</v>
      </c>
      <c r="E367" t="s">
        <v>10</v>
      </c>
      <c r="F367">
        <v>3629.54</v>
      </c>
      <c r="G367" s="1">
        <v>45175</v>
      </c>
      <c r="H367">
        <v>19</v>
      </c>
      <c r="I367" t="s">
        <v>38</v>
      </c>
      <c r="J367" t="str">
        <f>IF(COUNTIF(Table2[[#All],[Column1]], Table14[[#This Row],[user_id]]) &gt; 0, "Retained", "Not_Retained")</f>
        <v>Not_Retained</v>
      </c>
    </row>
    <row r="368" spans="1:10" x14ac:dyDescent="0.3">
      <c r="A368">
        <v>68</v>
      </c>
      <c r="B368">
        <v>34123</v>
      </c>
      <c r="C368" t="s">
        <v>9</v>
      </c>
      <c r="D368" s="1">
        <v>45185</v>
      </c>
      <c r="E368" t="s">
        <v>10</v>
      </c>
      <c r="F368">
        <v>4211.4399999999996</v>
      </c>
      <c r="G368" s="1">
        <v>45175</v>
      </c>
      <c r="H368">
        <v>19</v>
      </c>
      <c r="I368" t="s">
        <v>38</v>
      </c>
      <c r="J368" t="str">
        <f>IF(COUNTIF(Table2[[#All],[Column1]], Table14[[#This Row],[user_id]]) &gt; 0, "Retained", "Not_Retained")</f>
        <v>Not_Retained</v>
      </c>
    </row>
    <row r="369" spans="1:10" x14ac:dyDescent="0.3">
      <c r="A369">
        <v>69</v>
      </c>
      <c r="B369">
        <v>10836</v>
      </c>
      <c r="C369" t="s">
        <v>18</v>
      </c>
      <c r="D369" s="1">
        <v>45255</v>
      </c>
      <c r="E369" t="s">
        <v>10</v>
      </c>
      <c r="F369">
        <v>4228.47</v>
      </c>
      <c r="G369" s="1">
        <v>45175</v>
      </c>
      <c r="H369">
        <v>23</v>
      </c>
      <c r="I369" t="s">
        <v>38</v>
      </c>
      <c r="J369" t="str">
        <f>IF(COUNTIF(Table2[[#All],[Column1]], Table14[[#This Row],[user_id]]) &gt; 0, "Retained", "Not_Retained")</f>
        <v>Not_Retained</v>
      </c>
    </row>
    <row r="370" spans="1:10" x14ac:dyDescent="0.3">
      <c r="A370">
        <v>70</v>
      </c>
      <c r="B370">
        <v>38668</v>
      </c>
      <c r="C370" t="s">
        <v>18</v>
      </c>
      <c r="D370" s="1">
        <v>45231</v>
      </c>
      <c r="E370" t="s">
        <v>12</v>
      </c>
      <c r="F370">
        <v>396.21</v>
      </c>
      <c r="G370" s="1">
        <v>45173</v>
      </c>
      <c r="H370">
        <v>18</v>
      </c>
      <c r="I370" t="s">
        <v>26</v>
      </c>
      <c r="J370" t="str">
        <f>IF(COUNTIF(Table2[[#All],[Column1]], Table14[[#This Row],[user_id]]) &gt; 0, "Retained", "Not_Retained")</f>
        <v>Not_Retained</v>
      </c>
    </row>
    <row r="371" spans="1:10" x14ac:dyDescent="0.3">
      <c r="A371">
        <v>70</v>
      </c>
      <c r="B371">
        <v>97392</v>
      </c>
      <c r="C371" t="s">
        <v>18</v>
      </c>
      <c r="D371" s="1">
        <v>45251</v>
      </c>
      <c r="E371" t="s">
        <v>12</v>
      </c>
      <c r="F371">
        <v>177.09</v>
      </c>
      <c r="G371" s="1">
        <v>45173</v>
      </c>
      <c r="H371">
        <v>18</v>
      </c>
      <c r="I371" t="s">
        <v>26</v>
      </c>
      <c r="J371" t="str">
        <f>IF(COUNTIF(Table2[[#All],[Column1]], Table14[[#This Row],[user_id]]) &gt; 0, "Retained", "Not_Retained")</f>
        <v>Not_Retained</v>
      </c>
    </row>
    <row r="372" spans="1:10" x14ac:dyDescent="0.3">
      <c r="A372">
        <v>71</v>
      </c>
      <c r="B372">
        <v>46010</v>
      </c>
      <c r="C372" t="s">
        <v>14</v>
      </c>
      <c r="D372" s="1">
        <v>45216</v>
      </c>
      <c r="E372" t="s">
        <v>10</v>
      </c>
      <c r="F372">
        <v>2560.86</v>
      </c>
      <c r="G372" s="1">
        <v>45174</v>
      </c>
      <c r="H372">
        <v>21</v>
      </c>
      <c r="I372" t="s">
        <v>29</v>
      </c>
      <c r="J372" t="str">
        <f>IF(COUNTIF(Table2[[#All],[Column1]], Table14[[#This Row],[user_id]]) &gt; 0, "Retained", "Not_Retained")</f>
        <v>Not_Retained</v>
      </c>
    </row>
    <row r="373" spans="1:10" x14ac:dyDescent="0.3">
      <c r="A373">
        <v>71</v>
      </c>
      <c r="B373">
        <v>33496</v>
      </c>
      <c r="C373" t="s">
        <v>9</v>
      </c>
      <c r="D373" s="1">
        <v>45195</v>
      </c>
      <c r="E373" t="s">
        <v>10</v>
      </c>
      <c r="F373">
        <v>2669.49</v>
      </c>
      <c r="G373" s="1">
        <v>45174</v>
      </c>
      <c r="H373">
        <v>21</v>
      </c>
      <c r="I373" t="s">
        <v>29</v>
      </c>
      <c r="J373" t="str">
        <f>IF(COUNTIF(Table2[[#All],[Column1]], Table14[[#This Row],[user_id]]) &gt; 0, "Retained", "Not_Retained")</f>
        <v>Not_Retained</v>
      </c>
    </row>
    <row r="374" spans="1:10" x14ac:dyDescent="0.3">
      <c r="A374">
        <v>71</v>
      </c>
      <c r="B374">
        <v>35156</v>
      </c>
      <c r="C374" t="s">
        <v>14</v>
      </c>
      <c r="D374" s="1">
        <v>45177</v>
      </c>
      <c r="E374" t="s">
        <v>12</v>
      </c>
      <c r="F374">
        <v>1409.89</v>
      </c>
      <c r="G374" s="1">
        <v>45174</v>
      </c>
      <c r="H374">
        <v>21</v>
      </c>
      <c r="I374" t="s">
        <v>29</v>
      </c>
      <c r="J374" t="str">
        <f>IF(COUNTIF(Table2[[#All],[Column1]], Table14[[#This Row],[user_id]]) &gt; 0, "Retained", "Not_Retained")</f>
        <v>Not_Retained</v>
      </c>
    </row>
    <row r="375" spans="1:10" x14ac:dyDescent="0.3">
      <c r="A375">
        <v>71</v>
      </c>
      <c r="B375">
        <v>20357</v>
      </c>
      <c r="C375" t="s">
        <v>14</v>
      </c>
      <c r="D375" s="1">
        <v>45182</v>
      </c>
      <c r="E375" t="s">
        <v>12</v>
      </c>
      <c r="F375">
        <v>2349.09</v>
      </c>
      <c r="G375" s="1">
        <v>45174</v>
      </c>
      <c r="H375">
        <v>21</v>
      </c>
      <c r="I375" t="s">
        <v>29</v>
      </c>
      <c r="J375" t="str">
        <f>IF(COUNTIF(Table2[[#All],[Column1]], Table14[[#This Row],[user_id]]) &gt; 0, "Retained", "Not_Retained")</f>
        <v>Not_Retained</v>
      </c>
    </row>
    <row r="376" spans="1:10" x14ac:dyDescent="0.3">
      <c r="A376">
        <v>71</v>
      </c>
      <c r="B376">
        <v>39603</v>
      </c>
      <c r="C376" t="s">
        <v>14</v>
      </c>
      <c r="D376" s="1">
        <v>45177</v>
      </c>
      <c r="E376" t="s">
        <v>10</v>
      </c>
      <c r="F376">
        <v>3303.31</v>
      </c>
      <c r="G376" s="1">
        <v>45174</v>
      </c>
      <c r="H376">
        <v>21</v>
      </c>
      <c r="I376" t="s">
        <v>29</v>
      </c>
      <c r="J376" t="str">
        <f>IF(COUNTIF(Table2[[#All],[Column1]], Table14[[#This Row],[user_id]]) &gt; 0, "Retained", "Not_Retained")</f>
        <v>Not_Retained</v>
      </c>
    </row>
    <row r="377" spans="1:10" x14ac:dyDescent="0.3">
      <c r="A377">
        <v>72</v>
      </c>
      <c r="B377">
        <v>82443</v>
      </c>
      <c r="C377" t="s">
        <v>18</v>
      </c>
      <c r="D377" s="1">
        <v>45182</v>
      </c>
      <c r="E377" t="s">
        <v>10</v>
      </c>
      <c r="F377">
        <v>3220.07</v>
      </c>
      <c r="G377" s="1">
        <v>45171</v>
      </c>
      <c r="H377">
        <v>21</v>
      </c>
      <c r="I377" t="s">
        <v>38</v>
      </c>
      <c r="J377" t="str">
        <f>IF(COUNTIF(Table2[[#All],[Column1]], Table14[[#This Row],[user_id]]) &gt; 0, "Retained", "Not_Retained")</f>
        <v>Retained</v>
      </c>
    </row>
    <row r="378" spans="1:10" x14ac:dyDescent="0.3">
      <c r="A378">
        <v>72</v>
      </c>
      <c r="B378">
        <v>32463</v>
      </c>
      <c r="C378" t="s">
        <v>9</v>
      </c>
      <c r="D378" s="1">
        <v>45192</v>
      </c>
      <c r="E378" t="s">
        <v>12</v>
      </c>
      <c r="F378">
        <v>4242.12</v>
      </c>
      <c r="G378" s="1">
        <v>45171</v>
      </c>
      <c r="H378">
        <v>21</v>
      </c>
      <c r="I378" t="s">
        <v>38</v>
      </c>
      <c r="J378" t="str">
        <f>IF(COUNTIF(Table2[[#All],[Column1]], Table14[[#This Row],[user_id]]) &gt; 0, "Retained", "Not_Retained")</f>
        <v>Retained</v>
      </c>
    </row>
    <row r="379" spans="1:10" x14ac:dyDescent="0.3">
      <c r="A379">
        <v>72</v>
      </c>
      <c r="B379">
        <v>53420</v>
      </c>
      <c r="C379" t="s">
        <v>9</v>
      </c>
      <c r="D379" s="1">
        <v>45190</v>
      </c>
      <c r="E379" t="s">
        <v>10</v>
      </c>
      <c r="F379">
        <v>1225.8599999999999</v>
      </c>
      <c r="G379" s="1">
        <v>45171</v>
      </c>
      <c r="H379">
        <v>21</v>
      </c>
      <c r="I379" t="s">
        <v>38</v>
      </c>
      <c r="J379" t="str">
        <f>IF(COUNTIF(Table2[[#All],[Column1]], Table14[[#This Row],[user_id]]) &gt; 0, "Retained", "Not_Retained")</f>
        <v>Retained</v>
      </c>
    </row>
    <row r="380" spans="1:10" x14ac:dyDescent="0.3">
      <c r="A380">
        <v>72</v>
      </c>
      <c r="B380">
        <v>84289</v>
      </c>
      <c r="C380" t="s">
        <v>18</v>
      </c>
      <c r="D380" s="1">
        <v>45197</v>
      </c>
      <c r="E380" t="s">
        <v>12</v>
      </c>
      <c r="F380">
        <v>328.15</v>
      </c>
      <c r="G380" s="1">
        <v>45171</v>
      </c>
      <c r="H380">
        <v>21</v>
      </c>
      <c r="I380" t="s">
        <v>38</v>
      </c>
      <c r="J380" t="str">
        <f>IF(COUNTIF(Table2[[#All],[Column1]], Table14[[#This Row],[user_id]]) &gt; 0, "Retained", "Not_Retained")</f>
        <v>Retained</v>
      </c>
    </row>
    <row r="381" spans="1:10" x14ac:dyDescent="0.3">
      <c r="A381">
        <v>72</v>
      </c>
      <c r="B381">
        <v>46749</v>
      </c>
      <c r="C381" t="s">
        <v>9</v>
      </c>
      <c r="D381" s="1">
        <v>45252</v>
      </c>
      <c r="E381" t="s">
        <v>10</v>
      </c>
      <c r="F381">
        <v>4650.96</v>
      </c>
      <c r="G381" s="1">
        <v>45171</v>
      </c>
      <c r="H381">
        <v>21</v>
      </c>
      <c r="I381" t="s">
        <v>38</v>
      </c>
      <c r="J381" t="str">
        <f>IF(COUNTIF(Table2[[#All],[Column1]], Table14[[#This Row],[user_id]]) &gt; 0, "Retained", "Not_Retained")</f>
        <v>Retained</v>
      </c>
    </row>
    <row r="382" spans="1:10" x14ac:dyDescent="0.3">
      <c r="A382">
        <v>72</v>
      </c>
      <c r="B382">
        <v>37152</v>
      </c>
      <c r="C382" t="s">
        <v>15</v>
      </c>
      <c r="D382" s="1">
        <v>45200</v>
      </c>
      <c r="E382" t="s">
        <v>12</v>
      </c>
      <c r="F382">
        <v>4651.49</v>
      </c>
      <c r="G382" s="1">
        <v>45171</v>
      </c>
      <c r="H382">
        <v>21</v>
      </c>
      <c r="I382" t="s">
        <v>38</v>
      </c>
      <c r="J382" t="str">
        <f>IF(COUNTIF(Table2[[#All],[Column1]], Table14[[#This Row],[user_id]]) &gt; 0, "Retained", "Not_Retained")</f>
        <v>Retained</v>
      </c>
    </row>
    <row r="383" spans="1:10" x14ac:dyDescent="0.3">
      <c r="A383">
        <v>72</v>
      </c>
      <c r="B383">
        <v>31292</v>
      </c>
      <c r="C383" t="s">
        <v>15</v>
      </c>
      <c r="D383" s="1">
        <v>45209</v>
      </c>
      <c r="E383" t="s">
        <v>12</v>
      </c>
      <c r="F383">
        <v>3417.47</v>
      </c>
      <c r="G383" s="1">
        <v>45171</v>
      </c>
      <c r="H383">
        <v>21</v>
      </c>
      <c r="I383" t="s">
        <v>38</v>
      </c>
      <c r="J383" t="str">
        <f>IF(COUNTIF(Table2[[#All],[Column1]], Table14[[#This Row],[user_id]]) &gt; 0, "Retained", "Not_Retained")</f>
        <v>Retained</v>
      </c>
    </row>
    <row r="384" spans="1:10" x14ac:dyDescent="0.3">
      <c r="A384">
        <v>72</v>
      </c>
      <c r="B384">
        <v>53480</v>
      </c>
      <c r="C384" t="s">
        <v>18</v>
      </c>
      <c r="D384" s="1">
        <v>45217</v>
      </c>
      <c r="E384" t="s">
        <v>10</v>
      </c>
      <c r="F384">
        <v>3973.44</v>
      </c>
      <c r="G384" s="1">
        <v>45171</v>
      </c>
      <c r="H384">
        <v>21</v>
      </c>
      <c r="I384" t="s">
        <v>38</v>
      </c>
      <c r="J384" t="str">
        <f>IF(COUNTIF(Table2[[#All],[Column1]], Table14[[#This Row],[user_id]]) &gt; 0, "Retained", "Not_Retained")</f>
        <v>Retained</v>
      </c>
    </row>
    <row r="385" spans="1:10" x14ac:dyDescent="0.3">
      <c r="A385">
        <v>73</v>
      </c>
      <c r="B385">
        <v>67290</v>
      </c>
      <c r="C385" t="s">
        <v>15</v>
      </c>
      <c r="D385" s="1">
        <v>45173</v>
      </c>
      <c r="E385" t="s">
        <v>10</v>
      </c>
      <c r="F385">
        <v>1768.9</v>
      </c>
      <c r="G385" s="1">
        <v>45179</v>
      </c>
      <c r="H385">
        <v>18</v>
      </c>
      <c r="I385" t="s">
        <v>28</v>
      </c>
      <c r="J385" t="str">
        <f>IF(COUNTIF(Table2[[#All],[Column1]], Table14[[#This Row],[user_id]]) &gt; 0, "Retained", "Not_Retained")</f>
        <v>Not_Retained</v>
      </c>
    </row>
    <row r="386" spans="1:10" x14ac:dyDescent="0.3">
      <c r="A386">
        <v>73</v>
      </c>
      <c r="B386">
        <v>61996</v>
      </c>
      <c r="C386" t="s">
        <v>14</v>
      </c>
      <c r="D386" s="1">
        <v>45219</v>
      </c>
      <c r="E386" t="s">
        <v>10</v>
      </c>
      <c r="F386">
        <v>3207.2</v>
      </c>
      <c r="G386" s="1">
        <v>45179</v>
      </c>
      <c r="H386">
        <v>18</v>
      </c>
      <c r="I386" t="s">
        <v>28</v>
      </c>
      <c r="J386" t="str">
        <f>IF(COUNTIF(Table2[[#All],[Column1]], Table14[[#This Row],[user_id]]) &gt; 0, "Retained", "Not_Retained")</f>
        <v>Not_Retained</v>
      </c>
    </row>
    <row r="387" spans="1:10" x14ac:dyDescent="0.3">
      <c r="A387">
        <v>73</v>
      </c>
      <c r="B387">
        <v>69054</v>
      </c>
      <c r="C387" t="s">
        <v>18</v>
      </c>
      <c r="D387" s="1">
        <v>45225</v>
      </c>
      <c r="E387" t="s">
        <v>10</v>
      </c>
      <c r="F387">
        <v>1843.47</v>
      </c>
      <c r="G387" s="1">
        <v>45179</v>
      </c>
      <c r="H387">
        <v>18</v>
      </c>
      <c r="I387" t="s">
        <v>28</v>
      </c>
      <c r="J387" t="str">
        <f>IF(COUNTIF(Table2[[#All],[Column1]], Table14[[#This Row],[user_id]]) &gt; 0, "Retained", "Not_Retained")</f>
        <v>Not_Retained</v>
      </c>
    </row>
    <row r="388" spans="1:10" x14ac:dyDescent="0.3">
      <c r="A388">
        <v>73</v>
      </c>
      <c r="B388">
        <v>66603</v>
      </c>
      <c r="C388" t="s">
        <v>15</v>
      </c>
      <c r="D388" s="1">
        <v>45212</v>
      </c>
      <c r="E388" t="s">
        <v>12</v>
      </c>
      <c r="F388">
        <v>519.9</v>
      </c>
      <c r="G388" s="1">
        <v>45179</v>
      </c>
      <c r="H388">
        <v>18</v>
      </c>
      <c r="I388" t="s">
        <v>28</v>
      </c>
      <c r="J388" t="str">
        <f>IF(COUNTIF(Table2[[#All],[Column1]], Table14[[#This Row],[user_id]]) &gt; 0, "Retained", "Not_Retained")</f>
        <v>Not_Retained</v>
      </c>
    </row>
    <row r="389" spans="1:10" x14ac:dyDescent="0.3">
      <c r="A389">
        <v>73</v>
      </c>
      <c r="B389">
        <v>48715</v>
      </c>
      <c r="C389" t="s">
        <v>15</v>
      </c>
      <c r="D389" s="1">
        <v>45219</v>
      </c>
      <c r="E389" t="s">
        <v>10</v>
      </c>
      <c r="F389">
        <v>501.99</v>
      </c>
      <c r="G389" s="1">
        <v>45179</v>
      </c>
      <c r="H389">
        <v>18</v>
      </c>
      <c r="I389" t="s">
        <v>28</v>
      </c>
      <c r="J389" t="str">
        <f>IF(COUNTIF(Table2[[#All],[Column1]], Table14[[#This Row],[user_id]]) &gt; 0, "Retained", "Not_Retained")</f>
        <v>Not_Retained</v>
      </c>
    </row>
    <row r="390" spans="1:10" x14ac:dyDescent="0.3">
      <c r="A390">
        <v>73</v>
      </c>
      <c r="B390">
        <v>59807</v>
      </c>
      <c r="C390" t="s">
        <v>15</v>
      </c>
      <c r="D390" s="1">
        <v>45204</v>
      </c>
      <c r="E390" t="s">
        <v>12</v>
      </c>
      <c r="F390">
        <v>1651.72</v>
      </c>
      <c r="G390" s="1">
        <v>45179</v>
      </c>
      <c r="H390">
        <v>18</v>
      </c>
      <c r="I390" t="s">
        <v>28</v>
      </c>
      <c r="J390" t="str">
        <f>IF(COUNTIF(Table2[[#All],[Column1]], Table14[[#This Row],[user_id]]) &gt; 0, "Retained", "Not_Retained")</f>
        <v>Not_Retained</v>
      </c>
    </row>
    <row r="391" spans="1:10" x14ac:dyDescent="0.3">
      <c r="A391">
        <v>74</v>
      </c>
      <c r="B391">
        <v>57175</v>
      </c>
      <c r="C391" t="s">
        <v>14</v>
      </c>
      <c r="D391" s="1">
        <v>45184</v>
      </c>
      <c r="E391" t="s">
        <v>10</v>
      </c>
      <c r="F391">
        <v>749.28</v>
      </c>
      <c r="G391" s="1">
        <v>45172</v>
      </c>
      <c r="H391">
        <v>19</v>
      </c>
      <c r="I391" t="s">
        <v>26</v>
      </c>
      <c r="J391" t="str">
        <f>IF(COUNTIF(Table2[[#All],[Column1]], Table14[[#This Row],[user_id]]) &gt; 0, "Retained", "Not_Retained")</f>
        <v>Not_Retained</v>
      </c>
    </row>
    <row r="392" spans="1:10" x14ac:dyDescent="0.3">
      <c r="A392">
        <v>74</v>
      </c>
      <c r="B392">
        <v>66489</v>
      </c>
      <c r="C392" t="s">
        <v>18</v>
      </c>
      <c r="D392" s="1">
        <v>45175</v>
      </c>
      <c r="E392" t="s">
        <v>12</v>
      </c>
      <c r="F392">
        <v>606.14</v>
      </c>
      <c r="G392" s="1">
        <v>45172</v>
      </c>
      <c r="H392">
        <v>19</v>
      </c>
      <c r="I392" t="s">
        <v>26</v>
      </c>
      <c r="J392" t="str">
        <f>IF(COUNTIF(Table2[[#All],[Column1]], Table14[[#This Row],[user_id]]) &gt; 0, "Retained", "Not_Retained")</f>
        <v>Not_Retained</v>
      </c>
    </row>
    <row r="393" spans="1:10" x14ac:dyDescent="0.3">
      <c r="A393">
        <v>74</v>
      </c>
      <c r="B393">
        <v>56388</v>
      </c>
      <c r="C393" t="s">
        <v>9</v>
      </c>
      <c r="D393" s="1">
        <v>45172</v>
      </c>
      <c r="E393" t="s">
        <v>12</v>
      </c>
      <c r="F393">
        <v>4332.22</v>
      </c>
      <c r="G393" s="1">
        <v>45172</v>
      </c>
      <c r="H393">
        <v>19</v>
      </c>
      <c r="I393" t="s">
        <v>26</v>
      </c>
      <c r="J393" t="str">
        <f>IF(COUNTIF(Table2[[#All],[Column1]], Table14[[#This Row],[user_id]]) &gt; 0, "Retained", "Not_Retained")</f>
        <v>Not_Retained</v>
      </c>
    </row>
    <row r="394" spans="1:10" x14ac:dyDescent="0.3">
      <c r="A394">
        <v>75</v>
      </c>
      <c r="B394">
        <v>21101</v>
      </c>
      <c r="C394" t="s">
        <v>15</v>
      </c>
      <c r="D394" s="1">
        <v>45224</v>
      </c>
      <c r="E394" t="s">
        <v>10</v>
      </c>
      <c r="F394">
        <v>3458.05</v>
      </c>
      <c r="G394" s="1">
        <v>45178</v>
      </c>
      <c r="H394">
        <v>18</v>
      </c>
      <c r="I394" t="s">
        <v>28</v>
      </c>
      <c r="J394" t="str">
        <f>IF(COUNTIF(Table2[[#All],[Column1]], Table14[[#This Row],[user_id]]) &gt; 0, "Retained", "Not_Retained")</f>
        <v>Not_Retained</v>
      </c>
    </row>
    <row r="395" spans="1:10" x14ac:dyDescent="0.3">
      <c r="A395">
        <v>75</v>
      </c>
      <c r="B395">
        <v>28198</v>
      </c>
      <c r="C395" t="s">
        <v>14</v>
      </c>
      <c r="D395" s="1">
        <v>45205</v>
      </c>
      <c r="E395" t="s">
        <v>12</v>
      </c>
      <c r="F395">
        <v>1415.19</v>
      </c>
      <c r="G395" s="1">
        <v>45178</v>
      </c>
      <c r="H395">
        <v>18</v>
      </c>
      <c r="I395" t="s">
        <v>28</v>
      </c>
      <c r="J395" t="str">
        <f>IF(COUNTIF(Table2[[#All],[Column1]], Table14[[#This Row],[user_id]]) &gt; 0, "Retained", "Not_Retained")</f>
        <v>Not_Retained</v>
      </c>
    </row>
    <row r="396" spans="1:10" x14ac:dyDescent="0.3">
      <c r="A396">
        <v>75</v>
      </c>
      <c r="B396">
        <v>18292</v>
      </c>
      <c r="C396" t="s">
        <v>15</v>
      </c>
      <c r="D396" s="1">
        <v>45204</v>
      </c>
      <c r="E396" t="s">
        <v>12</v>
      </c>
      <c r="F396">
        <v>1452.21</v>
      </c>
      <c r="G396" s="1">
        <v>45178</v>
      </c>
      <c r="H396">
        <v>18</v>
      </c>
      <c r="I396" t="s">
        <v>28</v>
      </c>
      <c r="J396" t="str">
        <f>IF(COUNTIF(Table2[[#All],[Column1]], Table14[[#This Row],[user_id]]) &gt; 0, "Retained", "Not_Retained")</f>
        <v>Not_Retained</v>
      </c>
    </row>
    <row r="397" spans="1:10" x14ac:dyDescent="0.3">
      <c r="A397">
        <v>75</v>
      </c>
      <c r="B397">
        <v>73469</v>
      </c>
      <c r="C397" t="s">
        <v>9</v>
      </c>
      <c r="D397" s="1">
        <v>45209</v>
      </c>
      <c r="E397" t="s">
        <v>12</v>
      </c>
      <c r="F397">
        <v>1333.33</v>
      </c>
      <c r="G397" s="1">
        <v>45178</v>
      </c>
      <c r="H397">
        <v>18</v>
      </c>
      <c r="I397" t="s">
        <v>28</v>
      </c>
      <c r="J397" t="str">
        <f>IF(COUNTIF(Table2[[#All],[Column1]], Table14[[#This Row],[user_id]]) &gt; 0, "Retained", "Not_Retained")</f>
        <v>Not_Retained</v>
      </c>
    </row>
    <row r="398" spans="1:10" x14ac:dyDescent="0.3">
      <c r="A398">
        <v>76</v>
      </c>
      <c r="B398">
        <v>90828</v>
      </c>
      <c r="C398" t="s">
        <v>15</v>
      </c>
      <c r="D398" s="1">
        <v>45250</v>
      </c>
      <c r="E398" t="s">
        <v>12</v>
      </c>
      <c r="F398">
        <v>624.16</v>
      </c>
      <c r="G398" s="1">
        <v>45173</v>
      </c>
      <c r="H398">
        <v>21</v>
      </c>
      <c r="I398" t="s">
        <v>39</v>
      </c>
      <c r="J398" t="str">
        <f>IF(COUNTIF(Table2[[#All],[Column1]], Table14[[#This Row],[user_id]]) &gt; 0, "Retained", "Not_Retained")</f>
        <v>Not_Retained</v>
      </c>
    </row>
    <row r="399" spans="1:10" x14ac:dyDescent="0.3">
      <c r="A399">
        <v>76</v>
      </c>
      <c r="B399">
        <v>10887</v>
      </c>
      <c r="C399" t="s">
        <v>18</v>
      </c>
      <c r="D399" s="1">
        <v>45240</v>
      </c>
      <c r="E399" t="s">
        <v>12</v>
      </c>
      <c r="F399">
        <v>4223.91</v>
      </c>
      <c r="G399" s="1">
        <v>45173</v>
      </c>
      <c r="H399">
        <v>21</v>
      </c>
      <c r="I399" t="s">
        <v>39</v>
      </c>
      <c r="J399" t="str">
        <f>IF(COUNTIF(Table2[[#All],[Column1]], Table14[[#This Row],[user_id]]) &gt; 0, "Retained", "Not_Retained")</f>
        <v>Not_Retained</v>
      </c>
    </row>
    <row r="400" spans="1:10" x14ac:dyDescent="0.3">
      <c r="A400">
        <v>76</v>
      </c>
      <c r="B400">
        <v>53193</v>
      </c>
      <c r="C400" t="s">
        <v>18</v>
      </c>
      <c r="D400" s="1">
        <v>45243</v>
      </c>
      <c r="E400" t="s">
        <v>12</v>
      </c>
      <c r="F400">
        <v>2210.02</v>
      </c>
      <c r="G400" s="1">
        <v>45173</v>
      </c>
      <c r="H400">
        <v>21</v>
      </c>
      <c r="I400" t="s">
        <v>39</v>
      </c>
      <c r="J400" t="str">
        <f>IF(COUNTIF(Table2[[#All],[Column1]], Table14[[#This Row],[user_id]]) &gt; 0, "Retained", "Not_Retained")</f>
        <v>Not_Retained</v>
      </c>
    </row>
    <row r="401" spans="1:10" x14ac:dyDescent="0.3">
      <c r="A401">
        <v>76</v>
      </c>
      <c r="B401">
        <v>95332</v>
      </c>
      <c r="C401" t="s">
        <v>15</v>
      </c>
      <c r="D401" s="1">
        <v>45257</v>
      </c>
      <c r="E401" t="s">
        <v>12</v>
      </c>
      <c r="F401">
        <v>1671.26</v>
      </c>
      <c r="G401" s="1">
        <v>45173</v>
      </c>
      <c r="H401">
        <v>21</v>
      </c>
      <c r="I401" t="s">
        <v>39</v>
      </c>
      <c r="J401" t="str">
        <f>IF(COUNTIF(Table2[[#All],[Column1]], Table14[[#This Row],[user_id]]) &gt; 0, "Retained", "Not_Retained")</f>
        <v>Not_Retained</v>
      </c>
    </row>
    <row r="402" spans="1:10" x14ac:dyDescent="0.3">
      <c r="A402">
        <v>77</v>
      </c>
      <c r="B402">
        <v>51830</v>
      </c>
      <c r="C402" t="s">
        <v>14</v>
      </c>
      <c r="D402" s="1">
        <v>45182</v>
      </c>
      <c r="E402" t="s">
        <v>12</v>
      </c>
      <c r="F402">
        <v>4842.04</v>
      </c>
      <c r="G402" s="1">
        <v>45172</v>
      </c>
      <c r="H402">
        <v>19</v>
      </c>
      <c r="I402" t="s">
        <v>28</v>
      </c>
      <c r="J402" t="str">
        <f>IF(COUNTIF(Table2[[#All],[Column1]], Table14[[#This Row],[user_id]]) &gt; 0, "Retained", "Not_Retained")</f>
        <v>Retained</v>
      </c>
    </row>
    <row r="403" spans="1:10" x14ac:dyDescent="0.3">
      <c r="A403">
        <v>77</v>
      </c>
      <c r="B403">
        <v>41775</v>
      </c>
      <c r="C403" t="s">
        <v>14</v>
      </c>
      <c r="D403" s="1">
        <v>45195</v>
      </c>
      <c r="E403" t="s">
        <v>12</v>
      </c>
      <c r="F403">
        <v>1473.47</v>
      </c>
      <c r="G403" s="1">
        <v>45172</v>
      </c>
      <c r="H403">
        <v>19</v>
      </c>
      <c r="I403" t="s">
        <v>28</v>
      </c>
      <c r="J403" t="str">
        <f>IF(COUNTIF(Table2[[#All],[Column1]], Table14[[#This Row],[user_id]]) &gt; 0, "Retained", "Not_Retained")</f>
        <v>Retained</v>
      </c>
    </row>
    <row r="404" spans="1:10" x14ac:dyDescent="0.3">
      <c r="A404">
        <v>77</v>
      </c>
      <c r="B404">
        <v>24927</v>
      </c>
      <c r="C404" t="s">
        <v>15</v>
      </c>
      <c r="D404" s="1">
        <v>45211</v>
      </c>
      <c r="E404" t="s">
        <v>10</v>
      </c>
      <c r="F404">
        <v>3440.39</v>
      </c>
      <c r="G404" s="1">
        <v>45172</v>
      </c>
      <c r="H404">
        <v>19</v>
      </c>
      <c r="I404" t="s">
        <v>28</v>
      </c>
      <c r="J404" t="str">
        <f>IF(COUNTIF(Table2[[#All],[Column1]], Table14[[#This Row],[user_id]]) &gt; 0, "Retained", "Not_Retained")</f>
        <v>Retained</v>
      </c>
    </row>
    <row r="405" spans="1:10" x14ac:dyDescent="0.3">
      <c r="A405">
        <v>77</v>
      </c>
      <c r="B405">
        <v>13527</v>
      </c>
      <c r="C405" t="s">
        <v>18</v>
      </c>
      <c r="D405" s="1">
        <v>45217</v>
      </c>
      <c r="E405" t="s">
        <v>10</v>
      </c>
      <c r="F405">
        <v>2248.4299999999998</v>
      </c>
      <c r="G405" s="1">
        <v>45172</v>
      </c>
      <c r="H405">
        <v>19</v>
      </c>
      <c r="I405" t="s">
        <v>28</v>
      </c>
      <c r="J405" t="str">
        <f>IF(COUNTIF(Table2[[#All],[Column1]], Table14[[#This Row],[user_id]]) &gt; 0, "Retained", "Not_Retained")</f>
        <v>Retained</v>
      </c>
    </row>
    <row r="406" spans="1:10" x14ac:dyDescent="0.3">
      <c r="A406">
        <v>77</v>
      </c>
      <c r="B406">
        <v>19064</v>
      </c>
      <c r="C406" t="s">
        <v>18</v>
      </c>
      <c r="D406" s="1">
        <v>45209</v>
      </c>
      <c r="E406" t="s">
        <v>12</v>
      </c>
      <c r="F406">
        <v>781.98</v>
      </c>
      <c r="G406" s="1">
        <v>45172</v>
      </c>
      <c r="H406">
        <v>19</v>
      </c>
      <c r="I406" t="s">
        <v>28</v>
      </c>
      <c r="J406" t="str">
        <f>IF(COUNTIF(Table2[[#All],[Column1]], Table14[[#This Row],[user_id]]) &gt; 0, "Retained", "Not_Retained")</f>
        <v>Retained</v>
      </c>
    </row>
    <row r="407" spans="1:10" x14ac:dyDescent="0.3">
      <c r="A407">
        <v>77</v>
      </c>
      <c r="B407">
        <v>41722</v>
      </c>
      <c r="C407" t="s">
        <v>14</v>
      </c>
      <c r="D407" s="1">
        <v>45209</v>
      </c>
      <c r="E407" t="s">
        <v>10</v>
      </c>
      <c r="F407">
        <v>3604.66</v>
      </c>
      <c r="G407" s="1">
        <v>45172</v>
      </c>
      <c r="H407">
        <v>19</v>
      </c>
      <c r="I407" t="s">
        <v>28</v>
      </c>
      <c r="J407" t="str">
        <f>IF(COUNTIF(Table2[[#All],[Column1]], Table14[[#This Row],[user_id]]) &gt; 0, "Retained", "Not_Retained")</f>
        <v>Retained</v>
      </c>
    </row>
    <row r="408" spans="1:10" x14ac:dyDescent="0.3">
      <c r="A408">
        <v>77</v>
      </c>
      <c r="B408">
        <v>68860</v>
      </c>
      <c r="C408" t="s">
        <v>18</v>
      </c>
      <c r="D408" s="1">
        <v>45233</v>
      </c>
      <c r="E408" t="s">
        <v>12</v>
      </c>
      <c r="F408">
        <v>2718.4</v>
      </c>
      <c r="G408" s="1">
        <v>45172</v>
      </c>
      <c r="H408">
        <v>19</v>
      </c>
      <c r="I408" t="s">
        <v>28</v>
      </c>
      <c r="J408" t="str">
        <f>IF(COUNTIF(Table2[[#All],[Column1]], Table14[[#This Row],[user_id]]) &gt; 0, "Retained", "Not_Retained")</f>
        <v>Retained</v>
      </c>
    </row>
    <row r="409" spans="1:10" x14ac:dyDescent="0.3">
      <c r="A409">
        <v>77</v>
      </c>
      <c r="B409">
        <v>64827</v>
      </c>
      <c r="C409" t="s">
        <v>9</v>
      </c>
      <c r="D409" s="1">
        <v>45258</v>
      </c>
      <c r="E409" t="s">
        <v>12</v>
      </c>
      <c r="F409">
        <v>3538.01</v>
      </c>
      <c r="G409" s="1">
        <v>45172</v>
      </c>
      <c r="H409">
        <v>19</v>
      </c>
      <c r="I409" t="s">
        <v>28</v>
      </c>
      <c r="J409" t="str">
        <f>IF(COUNTIF(Table2[[#All],[Column1]], Table14[[#This Row],[user_id]]) &gt; 0, "Retained", "Not_Retained")</f>
        <v>Retained</v>
      </c>
    </row>
    <row r="410" spans="1:10" x14ac:dyDescent="0.3">
      <c r="A410">
        <v>77</v>
      </c>
      <c r="B410">
        <v>80373</v>
      </c>
      <c r="C410" t="s">
        <v>9</v>
      </c>
      <c r="D410" s="1">
        <v>45256</v>
      </c>
      <c r="E410" t="s">
        <v>10</v>
      </c>
      <c r="F410">
        <v>3867.87</v>
      </c>
      <c r="G410" s="1">
        <v>45172</v>
      </c>
      <c r="H410">
        <v>19</v>
      </c>
      <c r="I410" t="s">
        <v>28</v>
      </c>
      <c r="J410" t="str">
        <f>IF(COUNTIF(Table2[[#All],[Column1]], Table14[[#This Row],[user_id]]) &gt; 0, "Retained", "Not_Retained")</f>
        <v>Retained</v>
      </c>
    </row>
    <row r="411" spans="1:10" x14ac:dyDescent="0.3">
      <c r="A411">
        <v>77</v>
      </c>
      <c r="B411">
        <v>97122</v>
      </c>
      <c r="C411" t="s">
        <v>14</v>
      </c>
      <c r="D411" s="1">
        <v>45252</v>
      </c>
      <c r="E411" t="s">
        <v>10</v>
      </c>
      <c r="F411">
        <v>3270.3</v>
      </c>
      <c r="G411" s="1">
        <v>45172</v>
      </c>
      <c r="H411">
        <v>19</v>
      </c>
      <c r="I411" t="s">
        <v>28</v>
      </c>
      <c r="J411" t="str">
        <f>IF(COUNTIF(Table2[[#All],[Column1]], Table14[[#This Row],[user_id]]) &gt; 0, "Retained", "Not_Retained")</f>
        <v>Retained</v>
      </c>
    </row>
    <row r="412" spans="1:10" x14ac:dyDescent="0.3">
      <c r="A412">
        <v>78</v>
      </c>
      <c r="B412">
        <v>53463</v>
      </c>
      <c r="C412" t="s">
        <v>18</v>
      </c>
      <c r="D412" s="1">
        <v>45255</v>
      </c>
      <c r="E412" t="s">
        <v>10</v>
      </c>
      <c r="F412">
        <v>151.68</v>
      </c>
      <c r="G412" s="1">
        <v>45177</v>
      </c>
      <c r="H412">
        <v>18</v>
      </c>
      <c r="I412" t="s">
        <v>36</v>
      </c>
      <c r="J412" t="str">
        <f>IF(COUNTIF(Table2[[#All],[Column1]], Table14[[#This Row],[user_id]]) &gt; 0, "Retained", "Not_Retained")</f>
        <v>Not_Retained</v>
      </c>
    </row>
    <row r="413" spans="1:10" x14ac:dyDescent="0.3">
      <c r="A413">
        <v>78</v>
      </c>
      <c r="B413">
        <v>39098</v>
      </c>
      <c r="C413" t="s">
        <v>15</v>
      </c>
      <c r="D413" s="1">
        <v>45239</v>
      </c>
      <c r="E413" t="s">
        <v>12</v>
      </c>
      <c r="F413">
        <v>1933.19</v>
      </c>
      <c r="G413" s="1">
        <v>45177</v>
      </c>
      <c r="H413">
        <v>18</v>
      </c>
      <c r="I413" t="s">
        <v>36</v>
      </c>
      <c r="J413" t="str">
        <f>IF(COUNTIF(Table2[[#All],[Column1]], Table14[[#This Row],[user_id]]) &gt; 0, "Retained", "Not_Retained")</f>
        <v>Not_Retained</v>
      </c>
    </row>
    <row r="414" spans="1:10" x14ac:dyDescent="0.3">
      <c r="A414">
        <v>78</v>
      </c>
      <c r="B414">
        <v>99070</v>
      </c>
      <c r="C414" t="s">
        <v>15</v>
      </c>
      <c r="D414" s="1">
        <v>45245</v>
      </c>
      <c r="E414" t="s">
        <v>12</v>
      </c>
      <c r="F414">
        <v>4988.74</v>
      </c>
      <c r="G414" s="1">
        <v>45177</v>
      </c>
      <c r="H414">
        <v>18</v>
      </c>
      <c r="I414" t="s">
        <v>36</v>
      </c>
      <c r="J414" t="str">
        <f>IF(COUNTIF(Table2[[#All],[Column1]], Table14[[#This Row],[user_id]]) &gt; 0, "Retained", "Not_Retained")</f>
        <v>Not_Retained</v>
      </c>
    </row>
    <row r="415" spans="1:10" x14ac:dyDescent="0.3">
      <c r="A415">
        <v>78</v>
      </c>
      <c r="B415">
        <v>23703</v>
      </c>
      <c r="C415" t="s">
        <v>14</v>
      </c>
      <c r="D415" s="1">
        <v>45246</v>
      </c>
      <c r="E415" t="s">
        <v>12</v>
      </c>
      <c r="F415">
        <v>4610.68</v>
      </c>
      <c r="G415" s="1">
        <v>45177</v>
      </c>
      <c r="H415">
        <v>18</v>
      </c>
      <c r="I415" t="s">
        <v>36</v>
      </c>
      <c r="J415" t="str">
        <f>IF(COUNTIF(Table2[[#All],[Column1]], Table14[[#This Row],[user_id]]) &gt; 0, "Retained", "Not_Retained")</f>
        <v>Not_Retained</v>
      </c>
    </row>
    <row r="416" spans="1:10" x14ac:dyDescent="0.3">
      <c r="A416">
        <v>79</v>
      </c>
      <c r="B416">
        <v>50880</v>
      </c>
      <c r="C416" t="s">
        <v>14</v>
      </c>
      <c r="D416" s="1">
        <v>45242</v>
      </c>
      <c r="E416" t="s">
        <v>12</v>
      </c>
      <c r="F416">
        <v>3942.92</v>
      </c>
      <c r="G416" s="1">
        <v>45176</v>
      </c>
      <c r="H416">
        <v>23</v>
      </c>
      <c r="I416" t="s">
        <v>20</v>
      </c>
      <c r="J416" t="str">
        <f>IF(COUNTIF(Table2[[#All],[Column1]], Table14[[#This Row],[user_id]]) &gt; 0, "Retained", "Not_Retained")</f>
        <v>Not_Retained</v>
      </c>
    </row>
    <row r="417" spans="1:10" x14ac:dyDescent="0.3">
      <c r="A417">
        <v>79</v>
      </c>
      <c r="B417">
        <v>73298</v>
      </c>
      <c r="C417" t="s">
        <v>14</v>
      </c>
      <c r="D417" s="1">
        <v>45247</v>
      </c>
      <c r="E417" t="s">
        <v>12</v>
      </c>
      <c r="F417">
        <v>578.35</v>
      </c>
      <c r="G417" s="1">
        <v>45176</v>
      </c>
      <c r="H417">
        <v>23</v>
      </c>
      <c r="I417" t="s">
        <v>20</v>
      </c>
      <c r="J417" t="str">
        <f>IF(COUNTIF(Table2[[#All],[Column1]], Table14[[#This Row],[user_id]]) &gt; 0, "Retained", "Not_Retained")</f>
        <v>Not_Retained</v>
      </c>
    </row>
    <row r="418" spans="1:10" x14ac:dyDescent="0.3">
      <c r="A418">
        <v>80</v>
      </c>
      <c r="B418">
        <v>25084</v>
      </c>
      <c r="C418" t="s">
        <v>9</v>
      </c>
      <c r="D418" s="1">
        <v>45201</v>
      </c>
      <c r="E418" t="s">
        <v>12</v>
      </c>
      <c r="F418">
        <v>3275.05</v>
      </c>
      <c r="G418" s="1">
        <v>45174</v>
      </c>
      <c r="H418">
        <v>19</v>
      </c>
      <c r="I418" t="s">
        <v>11</v>
      </c>
      <c r="J418" t="str">
        <f>IF(COUNTIF(Table2[[#All],[Column1]], Table14[[#This Row],[user_id]]) &gt; 0, "Retained", "Not_Retained")</f>
        <v>Retained</v>
      </c>
    </row>
    <row r="419" spans="1:10" x14ac:dyDescent="0.3">
      <c r="A419">
        <v>80</v>
      </c>
      <c r="B419">
        <v>31542</v>
      </c>
      <c r="C419" t="s">
        <v>15</v>
      </c>
      <c r="D419" s="1">
        <v>45221</v>
      </c>
      <c r="E419" t="s">
        <v>10</v>
      </c>
      <c r="F419">
        <v>2804.36</v>
      </c>
      <c r="G419" s="1">
        <v>45174</v>
      </c>
      <c r="H419">
        <v>19</v>
      </c>
      <c r="I419" t="s">
        <v>11</v>
      </c>
      <c r="J419" t="str">
        <f>IF(COUNTIF(Table2[[#All],[Column1]], Table14[[#This Row],[user_id]]) &gt; 0, "Retained", "Not_Retained")</f>
        <v>Retained</v>
      </c>
    </row>
    <row r="420" spans="1:10" x14ac:dyDescent="0.3">
      <c r="A420">
        <v>80</v>
      </c>
      <c r="B420">
        <v>83380</v>
      </c>
      <c r="C420" t="s">
        <v>18</v>
      </c>
      <c r="D420" s="1">
        <v>45210</v>
      </c>
      <c r="E420" t="s">
        <v>12</v>
      </c>
      <c r="F420">
        <v>1236.0899999999999</v>
      </c>
      <c r="G420" s="1">
        <v>45174</v>
      </c>
      <c r="H420">
        <v>19</v>
      </c>
      <c r="I420" t="s">
        <v>11</v>
      </c>
      <c r="J420" t="str">
        <f>IF(COUNTIF(Table2[[#All],[Column1]], Table14[[#This Row],[user_id]]) &gt; 0, "Retained", "Not_Retained")</f>
        <v>Retained</v>
      </c>
    </row>
    <row r="421" spans="1:10" x14ac:dyDescent="0.3">
      <c r="A421">
        <v>80</v>
      </c>
      <c r="B421">
        <v>34176</v>
      </c>
      <c r="C421" t="s">
        <v>15</v>
      </c>
      <c r="D421" s="1">
        <v>45251</v>
      </c>
      <c r="E421" t="s">
        <v>12</v>
      </c>
      <c r="F421">
        <v>2038.35</v>
      </c>
      <c r="G421" s="1">
        <v>45174</v>
      </c>
      <c r="H421">
        <v>19</v>
      </c>
      <c r="I421" t="s">
        <v>11</v>
      </c>
      <c r="J421" t="str">
        <f>IF(COUNTIF(Table2[[#All],[Column1]], Table14[[#This Row],[user_id]]) &gt; 0, "Retained", "Not_Retained")</f>
        <v>Retained</v>
      </c>
    </row>
    <row r="422" spans="1:10" x14ac:dyDescent="0.3">
      <c r="A422">
        <v>80</v>
      </c>
      <c r="B422">
        <v>90492</v>
      </c>
      <c r="C422" t="s">
        <v>15</v>
      </c>
      <c r="D422" s="1">
        <v>45254</v>
      </c>
      <c r="E422" t="s">
        <v>12</v>
      </c>
      <c r="F422">
        <v>3001.8</v>
      </c>
      <c r="G422" s="1">
        <v>45174</v>
      </c>
      <c r="H422">
        <v>19</v>
      </c>
      <c r="I422" t="s">
        <v>11</v>
      </c>
      <c r="J422" t="str">
        <f>IF(COUNTIF(Table2[[#All],[Column1]], Table14[[#This Row],[user_id]]) &gt; 0, "Retained", "Not_Retained")</f>
        <v>Retained</v>
      </c>
    </row>
    <row r="423" spans="1:10" x14ac:dyDescent="0.3">
      <c r="A423">
        <v>80</v>
      </c>
      <c r="B423">
        <v>10583</v>
      </c>
      <c r="C423" t="s">
        <v>15</v>
      </c>
      <c r="D423" s="1">
        <v>45243</v>
      </c>
      <c r="E423" t="s">
        <v>10</v>
      </c>
      <c r="F423">
        <v>1463.89</v>
      </c>
      <c r="G423" s="1">
        <v>45174</v>
      </c>
      <c r="H423">
        <v>19</v>
      </c>
      <c r="I423" t="s">
        <v>11</v>
      </c>
      <c r="J423" t="str">
        <f>IF(COUNTIF(Table2[[#All],[Column1]], Table14[[#This Row],[user_id]]) &gt; 0, "Retained", "Not_Retained")</f>
        <v>Retained</v>
      </c>
    </row>
    <row r="424" spans="1:10" x14ac:dyDescent="0.3">
      <c r="A424">
        <v>80</v>
      </c>
      <c r="B424">
        <v>18200</v>
      </c>
      <c r="C424" t="s">
        <v>9</v>
      </c>
      <c r="D424" s="1">
        <v>45253</v>
      </c>
      <c r="E424" t="s">
        <v>10</v>
      </c>
      <c r="F424">
        <v>1892.39</v>
      </c>
      <c r="G424" s="1">
        <v>45174</v>
      </c>
      <c r="H424">
        <v>19</v>
      </c>
      <c r="I424" t="s">
        <v>11</v>
      </c>
      <c r="J424" t="str">
        <f>IF(COUNTIF(Table2[[#All],[Column1]], Table14[[#This Row],[user_id]]) &gt; 0, "Retained", "Not_Retained")</f>
        <v>Retained</v>
      </c>
    </row>
    <row r="425" spans="1:10" x14ac:dyDescent="0.3">
      <c r="A425">
        <v>80</v>
      </c>
      <c r="B425">
        <v>24936</v>
      </c>
      <c r="C425" t="s">
        <v>14</v>
      </c>
      <c r="D425" s="1">
        <v>45184</v>
      </c>
      <c r="E425" t="s">
        <v>12</v>
      </c>
      <c r="F425">
        <v>2685.8</v>
      </c>
      <c r="G425" s="1">
        <v>45174</v>
      </c>
      <c r="H425">
        <v>19</v>
      </c>
      <c r="I425" t="s">
        <v>11</v>
      </c>
      <c r="J425" t="str">
        <f>IF(COUNTIF(Table2[[#All],[Column1]], Table14[[#This Row],[user_id]]) &gt; 0, "Retained", "Not_Retained")</f>
        <v>Retained</v>
      </c>
    </row>
    <row r="426" spans="1:10" x14ac:dyDescent="0.3">
      <c r="A426">
        <v>80</v>
      </c>
      <c r="B426">
        <v>51078</v>
      </c>
      <c r="C426" t="s">
        <v>18</v>
      </c>
      <c r="D426" s="1">
        <v>45190</v>
      </c>
      <c r="E426" t="s">
        <v>12</v>
      </c>
      <c r="F426">
        <v>2976.32</v>
      </c>
      <c r="G426" s="1">
        <v>45174</v>
      </c>
      <c r="H426">
        <v>19</v>
      </c>
      <c r="I426" t="s">
        <v>11</v>
      </c>
      <c r="J426" t="str">
        <f>IF(COUNTIF(Table2[[#All],[Column1]], Table14[[#This Row],[user_id]]) &gt; 0, "Retained", "Not_Retained")</f>
        <v>Retained</v>
      </c>
    </row>
    <row r="427" spans="1:10" x14ac:dyDescent="0.3">
      <c r="A427">
        <v>81</v>
      </c>
      <c r="B427">
        <v>98288</v>
      </c>
      <c r="C427" t="s">
        <v>14</v>
      </c>
      <c r="D427" s="1">
        <v>45205</v>
      </c>
      <c r="E427" t="s">
        <v>10</v>
      </c>
      <c r="F427">
        <v>3393.34</v>
      </c>
      <c r="G427" s="1">
        <v>45178</v>
      </c>
      <c r="H427">
        <v>21</v>
      </c>
      <c r="I427" t="s">
        <v>19</v>
      </c>
      <c r="J427" t="str">
        <f>IF(COUNTIF(Table2[[#All],[Column1]], Table14[[#This Row],[user_id]]) &gt; 0, "Retained", "Not_Retained")</f>
        <v>Not_Retained</v>
      </c>
    </row>
    <row r="428" spans="1:10" x14ac:dyDescent="0.3">
      <c r="A428">
        <v>81</v>
      </c>
      <c r="B428">
        <v>25448</v>
      </c>
      <c r="C428" t="s">
        <v>15</v>
      </c>
      <c r="D428" s="1">
        <v>45210</v>
      </c>
      <c r="E428" t="s">
        <v>12</v>
      </c>
      <c r="F428">
        <v>673.05</v>
      </c>
      <c r="G428" s="1">
        <v>45178</v>
      </c>
      <c r="H428">
        <v>21</v>
      </c>
      <c r="I428" t="s">
        <v>19</v>
      </c>
      <c r="J428" t="str">
        <f>IF(COUNTIF(Table2[[#All],[Column1]], Table14[[#This Row],[user_id]]) &gt; 0, "Retained", "Not_Retained")</f>
        <v>Not_Retained</v>
      </c>
    </row>
    <row r="429" spans="1:10" x14ac:dyDescent="0.3">
      <c r="A429">
        <v>81</v>
      </c>
      <c r="B429">
        <v>28528</v>
      </c>
      <c r="C429" t="s">
        <v>18</v>
      </c>
      <c r="D429" s="1">
        <v>45211</v>
      </c>
      <c r="E429" t="s">
        <v>12</v>
      </c>
      <c r="F429">
        <v>3022.49</v>
      </c>
      <c r="G429" s="1">
        <v>45178</v>
      </c>
      <c r="H429">
        <v>21</v>
      </c>
      <c r="I429" t="s">
        <v>19</v>
      </c>
      <c r="J429" t="str">
        <f>IF(COUNTIF(Table2[[#All],[Column1]], Table14[[#This Row],[user_id]]) &gt; 0, "Retained", "Not_Retained")</f>
        <v>Not_Retained</v>
      </c>
    </row>
    <row r="430" spans="1:10" x14ac:dyDescent="0.3">
      <c r="A430">
        <v>81</v>
      </c>
      <c r="B430">
        <v>60293</v>
      </c>
      <c r="C430" t="s">
        <v>18</v>
      </c>
      <c r="D430" s="1">
        <v>45218</v>
      </c>
      <c r="E430" t="s">
        <v>10</v>
      </c>
      <c r="F430">
        <v>2484.6799999999998</v>
      </c>
      <c r="G430" s="1">
        <v>45178</v>
      </c>
      <c r="H430">
        <v>21</v>
      </c>
      <c r="I430" t="s">
        <v>19</v>
      </c>
      <c r="J430" t="str">
        <f>IF(COUNTIF(Table2[[#All],[Column1]], Table14[[#This Row],[user_id]]) &gt; 0, "Retained", "Not_Retained")</f>
        <v>Not_Retained</v>
      </c>
    </row>
    <row r="431" spans="1:10" x14ac:dyDescent="0.3">
      <c r="A431">
        <v>81</v>
      </c>
      <c r="B431">
        <v>94575</v>
      </c>
      <c r="C431" t="s">
        <v>15</v>
      </c>
      <c r="D431" s="1">
        <v>45217</v>
      </c>
      <c r="E431" t="s">
        <v>10</v>
      </c>
      <c r="F431">
        <v>2499.25</v>
      </c>
      <c r="G431" s="1">
        <v>45178</v>
      </c>
      <c r="H431">
        <v>21</v>
      </c>
      <c r="I431" t="s">
        <v>19</v>
      </c>
      <c r="J431" t="str">
        <f>IF(COUNTIF(Table2[[#All],[Column1]], Table14[[#This Row],[user_id]]) &gt; 0, "Retained", "Not_Retained")</f>
        <v>Not_Retained</v>
      </c>
    </row>
    <row r="432" spans="1:10" x14ac:dyDescent="0.3">
      <c r="A432">
        <v>82</v>
      </c>
      <c r="B432">
        <v>17026</v>
      </c>
      <c r="C432" t="s">
        <v>14</v>
      </c>
      <c r="D432" s="1">
        <v>45219</v>
      </c>
      <c r="E432" t="s">
        <v>10</v>
      </c>
      <c r="F432">
        <v>2474.58</v>
      </c>
      <c r="G432" s="1">
        <v>45173</v>
      </c>
      <c r="H432">
        <v>22</v>
      </c>
      <c r="I432" t="s">
        <v>37</v>
      </c>
      <c r="J432" t="str">
        <f>IF(COUNTIF(Table2[[#All],[Column1]], Table14[[#This Row],[user_id]]) &gt; 0, "Retained", "Not_Retained")</f>
        <v>Not_Retained</v>
      </c>
    </row>
    <row r="433" spans="1:10" x14ac:dyDescent="0.3">
      <c r="A433">
        <v>82</v>
      </c>
      <c r="B433">
        <v>60324</v>
      </c>
      <c r="C433" t="s">
        <v>18</v>
      </c>
      <c r="D433" s="1">
        <v>45206</v>
      </c>
      <c r="E433" t="s">
        <v>12</v>
      </c>
      <c r="F433">
        <v>3455.01</v>
      </c>
      <c r="G433" s="1">
        <v>45173</v>
      </c>
      <c r="H433">
        <v>22</v>
      </c>
      <c r="I433" t="s">
        <v>37</v>
      </c>
      <c r="J433" t="str">
        <f>IF(COUNTIF(Table2[[#All],[Column1]], Table14[[#This Row],[user_id]]) &gt; 0, "Retained", "Not_Retained")</f>
        <v>Not_Retained</v>
      </c>
    </row>
    <row r="434" spans="1:10" x14ac:dyDescent="0.3">
      <c r="A434">
        <v>82</v>
      </c>
      <c r="B434">
        <v>68176</v>
      </c>
      <c r="C434" t="s">
        <v>18</v>
      </c>
      <c r="D434" s="1">
        <v>45213</v>
      </c>
      <c r="E434" t="s">
        <v>10</v>
      </c>
      <c r="F434">
        <v>505.09</v>
      </c>
      <c r="G434" s="1">
        <v>45173</v>
      </c>
      <c r="H434">
        <v>22</v>
      </c>
      <c r="I434" t="s">
        <v>37</v>
      </c>
      <c r="J434" t="str">
        <f>IF(COUNTIF(Table2[[#All],[Column1]], Table14[[#This Row],[user_id]]) &gt; 0, "Retained", "Not_Retained")</f>
        <v>Not_Retained</v>
      </c>
    </row>
    <row r="435" spans="1:10" x14ac:dyDescent="0.3">
      <c r="A435">
        <v>82</v>
      </c>
      <c r="B435">
        <v>38905</v>
      </c>
      <c r="C435" t="s">
        <v>14</v>
      </c>
      <c r="D435" s="1">
        <v>45200</v>
      </c>
      <c r="E435" t="s">
        <v>10</v>
      </c>
      <c r="F435">
        <v>1446.78</v>
      </c>
      <c r="G435" s="1">
        <v>45173</v>
      </c>
      <c r="H435">
        <v>22</v>
      </c>
      <c r="I435" t="s">
        <v>37</v>
      </c>
      <c r="J435" t="str">
        <f>IF(COUNTIF(Table2[[#All],[Column1]], Table14[[#This Row],[user_id]]) &gt; 0, "Retained", "Not_Retained")</f>
        <v>Not_Retained</v>
      </c>
    </row>
    <row r="436" spans="1:10" x14ac:dyDescent="0.3">
      <c r="A436">
        <v>83</v>
      </c>
      <c r="B436">
        <v>74921</v>
      </c>
      <c r="C436" t="s">
        <v>9</v>
      </c>
      <c r="D436" s="1">
        <v>45193</v>
      </c>
      <c r="E436" t="s">
        <v>10</v>
      </c>
      <c r="F436">
        <v>1412.66</v>
      </c>
      <c r="G436" s="1">
        <v>45175</v>
      </c>
      <c r="H436">
        <v>25</v>
      </c>
      <c r="I436" t="s">
        <v>20</v>
      </c>
      <c r="J436" t="str">
        <f>IF(COUNTIF(Table2[[#All],[Column1]], Table14[[#This Row],[user_id]]) &gt; 0, "Retained", "Not_Retained")</f>
        <v>Not_Retained</v>
      </c>
    </row>
    <row r="437" spans="1:10" x14ac:dyDescent="0.3">
      <c r="A437">
        <v>83</v>
      </c>
      <c r="B437">
        <v>58085</v>
      </c>
      <c r="C437" t="s">
        <v>9</v>
      </c>
      <c r="D437" s="1">
        <v>45187</v>
      </c>
      <c r="E437" t="s">
        <v>12</v>
      </c>
      <c r="F437">
        <v>2777.13</v>
      </c>
      <c r="G437" s="1">
        <v>45175</v>
      </c>
      <c r="H437">
        <v>25</v>
      </c>
      <c r="I437" t="s">
        <v>20</v>
      </c>
      <c r="J437" t="str">
        <f>IF(COUNTIF(Table2[[#All],[Column1]], Table14[[#This Row],[user_id]]) &gt; 0, "Retained", "Not_Retained")</f>
        <v>Not_Retained</v>
      </c>
    </row>
    <row r="438" spans="1:10" x14ac:dyDescent="0.3">
      <c r="A438">
        <v>83</v>
      </c>
      <c r="B438">
        <v>23423</v>
      </c>
      <c r="C438" t="s">
        <v>15</v>
      </c>
      <c r="D438" s="1">
        <v>45183</v>
      </c>
      <c r="E438" t="s">
        <v>12</v>
      </c>
      <c r="F438">
        <v>4386.57</v>
      </c>
      <c r="G438" s="1">
        <v>45175</v>
      </c>
      <c r="H438">
        <v>25</v>
      </c>
      <c r="I438" t="s">
        <v>20</v>
      </c>
      <c r="J438" t="str">
        <f>IF(COUNTIF(Table2[[#All],[Column1]], Table14[[#This Row],[user_id]]) &gt; 0, "Retained", "Not_Retained")</f>
        <v>Not_Retained</v>
      </c>
    </row>
    <row r="439" spans="1:10" x14ac:dyDescent="0.3">
      <c r="A439">
        <v>83</v>
      </c>
      <c r="B439">
        <v>68947</v>
      </c>
      <c r="C439" t="s">
        <v>14</v>
      </c>
      <c r="D439" s="1">
        <v>45171</v>
      </c>
      <c r="E439" t="s">
        <v>12</v>
      </c>
      <c r="F439">
        <v>4324.78</v>
      </c>
      <c r="G439" s="1">
        <v>45175</v>
      </c>
      <c r="H439">
        <v>25</v>
      </c>
      <c r="I439" t="s">
        <v>20</v>
      </c>
      <c r="J439" t="str">
        <f>IF(COUNTIF(Table2[[#All],[Column1]], Table14[[#This Row],[user_id]]) &gt; 0, "Retained", "Not_Retained")</f>
        <v>Not_Retained</v>
      </c>
    </row>
    <row r="440" spans="1:10" x14ac:dyDescent="0.3">
      <c r="A440">
        <v>83</v>
      </c>
      <c r="B440">
        <v>67549</v>
      </c>
      <c r="C440" t="s">
        <v>9</v>
      </c>
      <c r="D440" s="1">
        <v>45172</v>
      </c>
      <c r="E440" t="s">
        <v>10</v>
      </c>
      <c r="F440">
        <v>1128.4000000000001</v>
      </c>
      <c r="G440" s="1">
        <v>45175</v>
      </c>
      <c r="H440">
        <v>25</v>
      </c>
      <c r="I440" t="s">
        <v>20</v>
      </c>
      <c r="J440" t="str">
        <f>IF(COUNTIF(Table2[[#All],[Column1]], Table14[[#This Row],[user_id]]) &gt; 0, "Retained", "Not_Retained")</f>
        <v>Not_Retained</v>
      </c>
    </row>
    <row r="441" spans="1:10" x14ac:dyDescent="0.3">
      <c r="A441">
        <v>83</v>
      </c>
      <c r="B441">
        <v>55957</v>
      </c>
      <c r="C441" t="s">
        <v>18</v>
      </c>
      <c r="D441" s="1">
        <v>45222</v>
      </c>
      <c r="E441" t="s">
        <v>10</v>
      </c>
      <c r="F441">
        <v>3119.14</v>
      </c>
      <c r="G441" s="1">
        <v>45175</v>
      </c>
      <c r="H441">
        <v>25</v>
      </c>
      <c r="I441" t="s">
        <v>20</v>
      </c>
      <c r="J441" t="str">
        <f>IF(COUNTIF(Table2[[#All],[Column1]], Table14[[#This Row],[user_id]]) &gt; 0, "Retained", "Not_Retained")</f>
        <v>Not_Retained</v>
      </c>
    </row>
    <row r="442" spans="1:10" x14ac:dyDescent="0.3">
      <c r="A442">
        <v>83</v>
      </c>
      <c r="B442">
        <v>37082</v>
      </c>
      <c r="C442" t="s">
        <v>15</v>
      </c>
      <c r="D442" s="1">
        <v>45225</v>
      </c>
      <c r="E442" t="s">
        <v>10</v>
      </c>
      <c r="F442">
        <v>2893.36</v>
      </c>
      <c r="G442" s="1">
        <v>45175</v>
      </c>
      <c r="H442">
        <v>25</v>
      </c>
      <c r="I442" t="s">
        <v>20</v>
      </c>
      <c r="J442" t="str">
        <f>IF(COUNTIF(Table2[[#All],[Column1]], Table14[[#This Row],[user_id]]) &gt; 0, "Retained", "Not_Retained")</f>
        <v>Not_Retained</v>
      </c>
    </row>
    <row r="443" spans="1:10" x14ac:dyDescent="0.3">
      <c r="A443">
        <v>83</v>
      </c>
      <c r="B443">
        <v>46842</v>
      </c>
      <c r="C443" t="s">
        <v>15</v>
      </c>
      <c r="D443" s="1">
        <v>45217</v>
      </c>
      <c r="E443" t="s">
        <v>12</v>
      </c>
      <c r="F443">
        <v>4897.1000000000004</v>
      </c>
      <c r="G443" s="1">
        <v>45175</v>
      </c>
      <c r="H443">
        <v>25</v>
      </c>
      <c r="I443" t="s">
        <v>20</v>
      </c>
      <c r="J443" t="str">
        <f>IF(COUNTIF(Table2[[#All],[Column1]], Table14[[#This Row],[user_id]]) &gt; 0, "Retained", "Not_Retained")</f>
        <v>Not_Retained</v>
      </c>
    </row>
    <row r="444" spans="1:10" x14ac:dyDescent="0.3">
      <c r="A444">
        <v>83</v>
      </c>
      <c r="B444">
        <v>47923</v>
      </c>
      <c r="C444" t="s">
        <v>14</v>
      </c>
      <c r="D444" s="1">
        <v>45209</v>
      </c>
      <c r="E444" t="s">
        <v>10</v>
      </c>
      <c r="F444">
        <v>764.39</v>
      </c>
      <c r="G444" s="1">
        <v>45175</v>
      </c>
      <c r="H444">
        <v>25</v>
      </c>
      <c r="I444" t="s">
        <v>20</v>
      </c>
      <c r="J444" t="str">
        <f>IF(COUNTIF(Table2[[#All],[Column1]], Table14[[#This Row],[user_id]]) &gt; 0, "Retained", "Not_Retained")</f>
        <v>Not_Retained</v>
      </c>
    </row>
    <row r="445" spans="1:10" x14ac:dyDescent="0.3">
      <c r="A445">
        <v>83</v>
      </c>
      <c r="B445">
        <v>63948</v>
      </c>
      <c r="C445" t="s">
        <v>9</v>
      </c>
      <c r="D445" s="1">
        <v>45224</v>
      </c>
      <c r="E445" t="s">
        <v>12</v>
      </c>
      <c r="F445">
        <v>4348.53</v>
      </c>
      <c r="G445" s="1">
        <v>45175</v>
      </c>
      <c r="H445">
        <v>25</v>
      </c>
      <c r="I445" t="s">
        <v>20</v>
      </c>
      <c r="J445" t="str">
        <f>IF(COUNTIF(Table2[[#All],[Column1]], Table14[[#This Row],[user_id]]) &gt; 0, "Retained", "Not_Retained")</f>
        <v>Not_Retained</v>
      </c>
    </row>
    <row r="446" spans="1:10" x14ac:dyDescent="0.3">
      <c r="A446">
        <v>84</v>
      </c>
      <c r="B446">
        <v>52217</v>
      </c>
      <c r="C446" t="s">
        <v>15</v>
      </c>
      <c r="D446" s="1">
        <v>45174</v>
      </c>
      <c r="E446" t="s">
        <v>12</v>
      </c>
      <c r="F446">
        <v>2498.35</v>
      </c>
      <c r="G446" s="1">
        <v>45170</v>
      </c>
      <c r="H446">
        <v>21</v>
      </c>
      <c r="I446" t="s">
        <v>37</v>
      </c>
      <c r="J446" t="str">
        <f>IF(COUNTIF(Table2[[#All],[Column1]], Table14[[#This Row],[user_id]]) &gt; 0, "Retained", "Not_Retained")</f>
        <v>Not_Retained</v>
      </c>
    </row>
    <row r="447" spans="1:10" x14ac:dyDescent="0.3">
      <c r="A447">
        <v>84</v>
      </c>
      <c r="B447">
        <v>92890</v>
      </c>
      <c r="C447" t="s">
        <v>14</v>
      </c>
      <c r="D447" s="1">
        <v>45188</v>
      </c>
      <c r="E447" t="s">
        <v>12</v>
      </c>
      <c r="F447">
        <v>1938.34</v>
      </c>
      <c r="G447" s="1">
        <v>45170</v>
      </c>
      <c r="H447">
        <v>21</v>
      </c>
      <c r="I447" t="s">
        <v>37</v>
      </c>
      <c r="J447" t="str">
        <f>IF(COUNTIF(Table2[[#All],[Column1]], Table14[[#This Row],[user_id]]) &gt; 0, "Retained", "Not_Retained")</f>
        <v>Not_Retained</v>
      </c>
    </row>
    <row r="448" spans="1:10" x14ac:dyDescent="0.3">
      <c r="A448">
        <v>85</v>
      </c>
      <c r="B448">
        <v>46467</v>
      </c>
      <c r="C448" t="s">
        <v>14</v>
      </c>
      <c r="D448" s="1">
        <v>45186</v>
      </c>
      <c r="E448" t="s">
        <v>12</v>
      </c>
      <c r="F448">
        <v>4756.24</v>
      </c>
      <c r="G448" s="1">
        <v>45173</v>
      </c>
      <c r="H448">
        <v>20</v>
      </c>
      <c r="I448" t="s">
        <v>39</v>
      </c>
      <c r="J448" t="str">
        <f>IF(COUNTIF(Table2[[#All],[Column1]], Table14[[#This Row],[user_id]]) &gt; 0, "Retained", "Not_Retained")</f>
        <v>Not_Retained</v>
      </c>
    </row>
    <row r="449" spans="1:10" x14ac:dyDescent="0.3">
      <c r="A449">
        <v>85</v>
      </c>
      <c r="B449">
        <v>86278</v>
      </c>
      <c r="C449" t="s">
        <v>9</v>
      </c>
      <c r="D449" s="1">
        <v>45180</v>
      </c>
      <c r="E449" t="s">
        <v>10</v>
      </c>
      <c r="F449">
        <v>3681.57</v>
      </c>
      <c r="G449" s="1">
        <v>45173</v>
      </c>
      <c r="H449">
        <v>20</v>
      </c>
      <c r="I449" t="s">
        <v>39</v>
      </c>
      <c r="J449" t="str">
        <f>IF(COUNTIF(Table2[[#All],[Column1]], Table14[[#This Row],[user_id]]) &gt; 0, "Retained", "Not_Retained")</f>
        <v>Not_Retained</v>
      </c>
    </row>
    <row r="450" spans="1:10" x14ac:dyDescent="0.3">
      <c r="A450">
        <v>85</v>
      </c>
      <c r="B450">
        <v>93209</v>
      </c>
      <c r="C450" t="s">
        <v>14</v>
      </c>
      <c r="D450" s="1">
        <v>45184</v>
      </c>
      <c r="E450" t="s">
        <v>10</v>
      </c>
      <c r="F450">
        <v>3998.82</v>
      </c>
      <c r="G450" s="1">
        <v>45173</v>
      </c>
      <c r="H450">
        <v>20</v>
      </c>
      <c r="I450" t="s">
        <v>39</v>
      </c>
      <c r="J450" t="str">
        <f>IF(COUNTIF(Table2[[#All],[Column1]], Table14[[#This Row],[user_id]]) &gt; 0, "Retained", "Not_Retained")</f>
        <v>Not_Retained</v>
      </c>
    </row>
    <row r="451" spans="1:10" x14ac:dyDescent="0.3">
      <c r="A451">
        <v>85</v>
      </c>
      <c r="B451">
        <v>38551</v>
      </c>
      <c r="C451" t="s">
        <v>18</v>
      </c>
      <c r="D451" s="1">
        <v>45182</v>
      </c>
      <c r="E451" t="s">
        <v>10</v>
      </c>
      <c r="F451">
        <v>2524.1</v>
      </c>
      <c r="G451" s="1">
        <v>45173</v>
      </c>
      <c r="H451">
        <v>20</v>
      </c>
      <c r="I451" t="s">
        <v>39</v>
      </c>
      <c r="J451" t="str">
        <f>IF(COUNTIF(Table2[[#All],[Column1]], Table14[[#This Row],[user_id]]) &gt; 0, "Retained", "Not_Retained")</f>
        <v>Not_Retained</v>
      </c>
    </row>
    <row r="452" spans="1:10" x14ac:dyDescent="0.3">
      <c r="A452">
        <v>86</v>
      </c>
      <c r="B452">
        <v>85750</v>
      </c>
      <c r="C452" t="s">
        <v>15</v>
      </c>
      <c r="D452" s="1">
        <v>45217</v>
      </c>
      <c r="E452" t="s">
        <v>12</v>
      </c>
      <c r="F452">
        <v>3962.69</v>
      </c>
      <c r="G452" s="1">
        <v>45170</v>
      </c>
      <c r="H452">
        <v>25</v>
      </c>
      <c r="I452" t="s">
        <v>29</v>
      </c>
      <c r="J452" t="str">
        <f>IF(COUNTIF(Table2[[#All],[Column1]], Table14[[#This Row],[user_id]]) &gt; 0, "Retained", "Not_Retained")</f>
        <v>Not_Retained</v>
      </c>
    </row>
    <row r="453" spans="1:10" x14ac:dyDescent="0.3">
      <c r="A453">
        <v>86</v>
      </c>
      <c r="B453">
        <v>16345</v>
      </c>
      <c r="C453" t="s">
        <v>9</v>
      </c>
      <c r="D453" s="1">
        <v>45221</v>
      </c>
      <c r="E453" t="s">
        <v>10</v>
      </c>
      <c r="F453">
        <v>3168.28</v>
      </c>
      <c r="G453" s="1">
        <v>45170</v>
      </c>
      <c r="H453">
        <v>25</v>
      </c>
      <c r="I453" t="s">
        <v>29</v>
      </c>
      <c r="J453" t="str">
        <f>IF(COUNTIF(Table2[[#All],[Column1]], Table14[[#This Row],[user_id]]) &gt; 0, "Retained", "Not_Retained")</f>
        <v>Not_Retained</v>
      </c>
    </row>
    <row r="454" spans="1:10" x14ac:dyDescent="0.3">
      <c r="A454">
        <v>86</v>
      </c>
      <c r="B454">
        <v>70238</v>
      </c>
      <c r="C454" t="s">
        <v>9</v>
      </c>
      <c r="D454" s="1">
        <v>45226</v>
      </c>
      <c r="E454" t="s">
        <v>10</v>
      </c>
      <c r="F454">
        <v>4654.22</v>
      </c>
      <c r="G454" s="1">
        <v>45170</v>
      </c>
      <c r="H454">
        <v>25</v>
      </c>
      <c r="I454" t="s">
        <v>29</v>
      </c>
      <c r="J454" t="str">
        <f>IF(COUNTIF(Table2[[#All],[Column1]], Table14[[#This Row],[user_id]]) &gt; 0, "Retained", "Not_Retained")</f>
        <v>Not_Retained</v>
      </c>
    </row>
    <row r="455" spans="1:10" x14ac:dyDescent="0.3">
      <c r="A455">
        <v>87</v>
      </c>
      <c r="B455">
        <v>36518</v>
      </c>
      <c r="C455" t="s">
        <v>15</v>
      </c>
      <c r="D455" s="1">
        <v>45213</v>
      </c>
      <c r="E455" t="s">
        <v>12</v>
      </c>
      <c r="F455">
        <v>878.99</v>
      </c>
      <c r="G455" s="1">
        <v>45175</v>
      </c>
      <c r="H455">
        <v>21</v>
      </c>
      <c r="I455" t="s">
        <v>39</v>
      </c>
      <c r="J455" t="str">
        <f>IF(COUNTIF(Table2[[#All],[Column1]], Table14[[#This Row],[user_id]]) &gt; 0, "Retained", "Not_Retained")</f>
        <v>Not_Retained</v>
      </c>
    </row>
    <row r="456" spans="1:10" x14ac:dyDescent="0.3">
      <c r="A456">
        <v>88</v>
      </c>
      <c r="B456">
        <v>58738</v>
      </c>
      <c r="C456" t="s">
        <v>15</v>
      </c>
      <c r="D456" s="1">
        <v>45202</v>
      </c>
      <c r="E456" t="s">
        <v>10</v>
      </c>
      <c r="F456">
        <v>2042.07</v>
      </c>
      <c r="G456" s="1">
        <v>45176</v>
      </c>
      <c r="H456">
        <v>25</v>
      </c>
      <c r="I456" t="s">
        <v>28</v>
      </c>
      <c r="J456" t="str">
        <f>IF(COUNTIF(Table2[[#All],[Column1]], Table14[[#This Row],[user_id]]) &gt; 0, "Retained", "Not_Retained")</f>
        <v>Retained</v>
      </c>
    </row>
    <row r="457" spans="1:10" x14ac:dyDescent="0.3">
      <c r="A457">
        <v>88</v>
      </c>
      <c r="B457">
        <v>40689</v>
      </c>
      <c r="C457" t="s">
        <v>18</v>
      </c>
      <c r="D457" s="1">
        <v>45209</v>
      </c>
      <c r="E457" t="s">
        <v>10</v>
      </c>
      <c r="F457">
        <v>3548.12</v>
      </c>
      <c r="G457" s="1">
        <v>45176</v>
      </c>
      <c r="H457">
        <v>25</v>
      </c>
      <c r="I457" t="s">
        <v>28</v>
      </c>
      <c r="J457" t="str">
        <f>IF(COUNTIF(Table2[[#All],[Column1]], Table14[[#This Row],[user_id]]) &gt; 0, "Retained", "Not_Retained")</f>
        <v>Retained</v>
      </c>
    </row>
    <row r="458" spans="1:10" x14ac:dyDescent="0.3">
      <c r="A458">
        <v>88</v>
      </c>
      <c r="B458">
        <v>37973</v>
      </c>
      <c r="C458" t="s">
        <v>18</v>
      </c>
      <c r="D458" s="1">
        <v>45200</v>
      </c>
      <c r="E458" t="s">
        <v>10</v>
      </c>
      <c r="F458">
        <v>750.23</v>
      </c>
      <c r="G458" s="1">
        <v>45176</v>
      </c>
      <c r="H458">
        <v>25</v>
      </c>
      <c r="I458" t="s">
        <v>28</v>
      </c>
      <c r="J458" t="str">
        <f>IF(COUNTIF(Table2[[#All],[Column1]], Table14[[#This Row],[user_id]]) &gt; 0, "Retained", "Not_Retained")</f>
        <v>Retained</v>
      </c>
    </row>
    <row r="459" spans="1:10" x14ac:dyDescent="0.3">
      <c r="A459">
        <v>88</v>
      </c>
      <c r="B459">
        <v>99126</v>
      </c>
      <c r="C459" t="s">
        <v>18</v>
      </c>
      <c r="D459" s="1">
        <v>45186</v>
      </c>
      <c r="E459" t="s">
        <v>10</v>
      </c>
      <c r="F459">
        <v>139.51</v>
      </c>
      <c r="G459" s="1">
        <v>45176</v>
      </c>
      <c r="H459">
        <v>25</v>
      </c>
      <c r="I459" t="s">
        <v>28</v>
      </c>
      <c r="J459" t="str">
        <f>IF(COUNTIF(Table2[[#All],[Column1]], Table14[[#This Row],[user_id]]) &gt; 0, "Retained", "Not_Retained")</f>
        <v>Retained</v>
      </c>
    </row>
    <row r="460" spans="1:10" x14ac:dyDescent="0.3">
      <c r="A460">
        <v>88</v>
      </c>
      <c r="B460">
        <v>25806</v>
      </c>
      <c r="C460" t="s">
        <v>18</v>
      </c>
      <c r="D460" s="1">
        <v>45180</v>
      </c>
      <c r="E460" t="s">
        <v>10</v>
      </c>
      <c r="F460">
        <v>2440.73</v>
      </c>
      <c r="G460" s="1">
        <v>45176</v>
      </c>
      <c r="H460">
        <v>25</v>
      </c>
      <c r="I460" t="s">
        <v>28</v>
      </c>
      <c r="J460" t="str">
        <f>IF(COUNTIF(Table2[[#All],[Column1]], Table14[[#This Row],[user_id]]) &gt; 0, "Retained", "Not_Retained")</f>
        <v>Retained</v>
      </c>
    </row>
    <row r="461" spans="1:10" x14ac:dyDescent="0.3">
      <c r="A461">
        <v>88</v>
      </c>
      <c r="B461">
        <v>21708</v>
      </c>
      <c r="C461" t="s">
        <v>9</v>
      </c>
      <c r="D461" s="1">
        <v>45243</v>
      </c>
      <c r="E461" t="s">
        <v>10</v>
      </c>
      <c r="F461">
        <v>1635.42</v>
      </c>
      <c r="G461" s="1">
        <v>45176</v>
      </c>
      <c r="H461">
        <v>25</v>
      </c>
      <c r="I461" t="s">
        <v>28</v>
      </c>
      <c r="J461" t="str">
        <f>IF(COUNTIF(Table2[[#All],[Column1]], Table14[[#This Row],[user_id]]) &gt; 0, "Retained", "Not_Retained")</f>
        <v>Retained</v>
      </c>
    </row>
    <row r="462" spans="1:10" x14ac:dyDescent="0.3">
      <c r="A462">
        <v>88</v>
      </c>
      <c r="B462">
        <v>27973</v>
      </c>
      <c r="C462" t="s">
        <v>18</v>
      </c>
      <c r="D462" s="1">
        <v>45240</v>
      </c>
      <c r="E462" t="s">
        <v>10</v>
      </c>
      <c r="F462">
        <v>3243.72</v>
      </c>
      <c r="G462" s="1">
        <v>45176</v>
      </c>
      <c r="H462">
        <v>25</v>
      </c>
      <c r="I462" t="s">
        <v>28</v>
      </c>
      <c r="J462" t="str">
        <f>IF(COUNTIF(Table2[[#All],[Column1]], Table14[[#This Row],[user_id]]) &gt; 0, "Retained", "Not_Retained")</f>
        <v>Retained</v>
      </c>
    </row>
    <row r="463" spans="1:10" x14ac:dyDescent="0.3">
      <c r="A463">
        <v>89</v>
      </c>
      <c r="B463">
        <v>31511</v>
      </c>
      <c r="C463" t="s">
        <v>18</v>
      </c>
      <c r="D463" s="1">
        <v>45190</v>
      </c>
      <c r="E463" t="s">
        <v>12</v>
      </c>
      <c r="F463">
        <v>3639.92</v>
      </c>
      <c r="G463" s="1">
        <v>45174</v>
      </c>
      <c r="H463">
        <v>24</v>
      </c>
      <c r="I463" t="s">
        <v>25</v>
      </c>
      <c r="J463" t="str">
        <f>IF(COUNTIF(Table2[[#All],[Column1]], Table14[[#This Row],[user_id]]) &gt; 0, "Retained", "Not_Retained")</f>
        <v>Not_Retained</v>
      </c>
    </row>
    <row r="464" spans="1:10" x14ac:dyDescent="0.3">
      <c r="A464">
        <v>89</v>
      </c>
      <c r="B464">
        <v>29840</v>
      </c>
      <c r="C464" t="s">
        <v>18</v>
      </c>
      <c r="D464" s="1">
        <v>45190</v>
      </c>
      <c r="E464" t="s">
        <v>12</v>
      </c>
      <c r="F464">
        <v>4313.82</v>
      </c>
      <c r="G464" s="1">
        <v>45174</v>
      </c>
      <c r="H464">
        <v>24</v>
      </c>
      <c r="I464" t="s">
        <v>25</v>
      </c>
      <c r="J464" t="str">
        <f>IF(COUNTIF(Table2[[#All],[Column1]], Table14[[#This Row],[user_id]]) &gt; 0, "Retained", "Not_Retained")</f>
        <v>Not_Retained</v>
      </c>
    </row>
    <row r="465" spans="1:10" x14ac:dyDescent="0.3">
      <c r="A465">
        <v>89</v>
      </c>
      <c r="B465">
        <v>23168</v>
      </c>
      <c r="C465" t="s">
        <v>15</v>
      </c>
      <c r="D465" s="1">
        <v>45172</v>
      </c>
      <c r="E465" t="s">
        <v>10</v>
      </c>
      <c r="F465">
        <v>2988.91</v>
      </c>
      <c r="G465" s="1">
        <v>45174</v>
      </c>
      <c r="H465">
        <v>24</v>
      </c>
      <c r="I465" t="s">
        <v>25</v>
      </c>
      <c r="J465" t="str">
        <f>IF(COUNTIF(Table2[[#All],[Column1]], Table14[[#This Row],[user_id]]) &gt; 0, "Retained", "Not_Retained")</f>
        <v>Not_Retained</v>
      </c>
    </row>
    <row r="466" spans="1:10" x14ac:dyDescent="0.3">
      <c r="A466">
        <v>89</v>
      </c>
      <c r="B466">
        <v>56076</v>
      </c>
      <c r="C466" t="s">
        <v>18</v>
      </c>
      <c r="D466" s="1">
        <v>45182</v>
      </c>
      <c r="E466" t="s">
        <v>12</v>
      </c>
      <c r="F466">
        <v>3976.28</v>
      </c>
      <c r="G466" s="1">
        <v>45174</v>
      </c>
      <c r="H466">
        <v>24</v>
      </c>
      <c r="I466" t="s">
        <v>25</v>
      </c>
      <c r="J466" t="str">
        <f>IF(COUNTIF(Table2[[#All],[Column1]], Table14[[#This Row],[user_id]]) &gt; 0, "Retained", "Not_Retained")</f>
        <v>Not_Retained</v>
      </c>
    </row>
    <row r="467" spans="1:10" x14ac:dyDescent="0.3">
      <c r="A467">
        <v>89</v>
      </c>
      <c r="B467">
        <v>46302</v>
      </c>
      <c r="C467" t="s">
        <v>9</v>
      </c>
      <c r="D467" s="1">
        <v>45177</v>
      </c>
      <c r="E467" t="s">
        <v>10</v>
      </c>
      <c r="F467">
        <v>2811.64</v>
      </c>
      <c r="G467" s="1">
        <v>45174</v>
      </c>
      <c r="H467">
        <v>24</v>
      </c>
      <c r="I467" t="s">
        <v>25</v>
      </c>
      <c r="J467" t="str">
        <f>IF(COUNTIF(Table2[[#All],[Column1]], Table14[[#This Row],[user_id]]) &gt; 0, "Retained", "Not_Retained")</f>
        <v>Not_Retained</v>
      </c>
    </row>
    <row r="468" spans="1:10" x14ac:dyDescent="0.3">
      <c r="A468">
        <v>89</v>
      </c>
      <c r="B468">
        <v>89638</v>
      </c>
      <c r="C468" t="s">
        <v>14</v>
      </c>
      <c r="D468" s="1">
        <v>45254</v>
      </c>
      <c r="E468" t="s">
        <v>10</v>
      </c>
      <c r="F468">
        <v>4254.67</v>
      </c>
      <c r="G468" s="1">
        <v>45174</v>
      </c>
      <c r="H468">
        <v>24</v>
      </c>
      <c r="I468" t="s">
        <v>25</v>
      </c>
      <c r="J468" t="str">
        <f>IF(COUNTIF(Table2[[#All],[Column1]], Table14[[#This Row],[user_id]]) &gt; 0, "Retained", "Not_Retained")</f>
        <v>Not_Retained</v>
      </c>
    </row>
    <row r="469" spans="1:10" x14ac:dyDescent="0.3">
      <c r="A469">
        <v>89</v>
      </c>
      <c r="B469">
        <v>49537</v>
      </c>
      <c r="C469" t="s">
        <v>15</v>
      </c>
      <c r="D469" s="1">
        <v>45252</v>
      </c>
      <c r="E469" t="s">
        <v>10</v>
      </c>
      <c r="F469">
        <v>3764.43</v>
      </c>
      <c r="G469" s="1">
        <v>45174</v>
      </c>
      <c r="H469">
        <v>24</v>
      </c>
      <c r="I469" t="s">
        <v>25</v>
      </c>
      <c r="J469" t="str">
        <f>IF(COUNTIF(Table2[[#All],[Column1]], Table14[[#This Row],[user_id]]) &gt; 0, "Retained", "Not_Retained")</f>
        <v>Not_Retained</v>
      </c>
    </row>
    <row r="470" spans="1:10" x14ac:dyDescent="0.3">
      <c r="A470">
        <v>89</v>
      </c>
      <c r="B470">
        <v>94694</v>
      </c>
      <c r="C470" t="s">
        <v>9</v>
      </c>
      <c r="D470" s="1">
        <v>45240</v>
      </c>
      <c r="E470" t="s">
        <v>10</v>
      </c>
      <c r="F470">
        <v>2524.9499999999998</v>
      </c>
      <c r="G470" s="1">
        <v>45174</v>
      </c>
      <c r="H470">
        <v>24</v>
      </c>
      <c r="I470" t="s">
        <v>25</v>
      </c>
      <c r="J470" t="str">
        <f>IF(COUNTIF(Table2[[#All],[Column1]], Table14[[#This Row],[user_id]]) &gt; 0, "Retained", "Not_Retained")</f>
        <v>Not_Retained</v>
      </c>
    </row>
    <row r="471" spans="1:10" x14ac:dyDescent="0.3">
      <c r="A471">
        <v>89</v>
      </c>
      <c r="B471">
        <v>41599</v>
      </c>
      <c r="C471" t="s">
        <v>18</v>
      </c>
      <c r="D471" s="1">
        <v>45234</v>
      </c>
      <c r="E471" t="s">
        <v>10</v>
      </c>
      <c r="F471">
        <v>2688.6</v>
      </c>
      <c r="G471" s="1">
        <v>45174</v>
      </c>
      <c r="H471">
        <v>24</v>
      </c>
      <c r="I471" t="s">
        <v>25</v>
      </c>
      <c r="J471" t="str">
        <f>IF(COUNTIF(Table2[[#All],[Column1]], Table14[[#This Row],[user_id]]) &gt; 0, "Retained", "Not_Retained")</f>
        <v>Not_Retained</v>
      </c>
    </row>
    <row r="472" spans="1:10" x14ac:dyDescent="0.3">
      <c r="A472">
        <v>89</v>
      </c>
      <c r="B472">
        <v>57329</v>
      </c>
      <c r="C472" t="s">
        <v>14</v>
      </c>
      <c r="D472" s="1">
        <v>45231</v>
      </c>
      <c r="E472" t="s">
        <v>10</v>
      </c>
      <c r="F472">
        <v>1995.51</v>
      </c>
      <c r="G472" s="1">
        <v>45174</v>
      </c>
      <c r="H472">
        <v>24</v>
      </c>
      <c r="I472" t="s">
        <v>25</v>
      </c>
      <c r="J472" t="str">
        <f>IF(COUNTIF(Table2[[#All],[Column1]], Table14[[#This Row],[user_id]]) &gt; 0, "Retained", "Not_Retained")</f>
        <v>Not_Retained</v>
      </c>
    </row>
    <row r="473" spans="1:10" x14ac:dyDescent="0.3">
      <c r="A473">
        <v>90</v>
      </c>
      <c r="B473">
        <v>19567</v>
      </c>
      <c r="C473" t="s">
        <v>9</v>
      </c>
      <c r="D473" s="1">
        <v>45224</v>
      </c>
      <c r="E473" t="s">
        <v>10</v>
      </c>
      <c r="F473">
        <v>167.59</v>
      </c>
      <c r="G473" s="1">
        <v>45171</v>
      </c>
      <c r="H473">
        <v>21</v>
      </c>
      <c r="I473" t="s">
        <v>36</v>
      </c>
      <c r="J473" t="str">
        <f>IF(COUNTIF(Table2[[#All],[Column1]], Table14[[#This Row],[user_id]]) &gt; 0, "Retained", "Not_Retained")</f>
        <v>Retained</v>
      </c>
    </row>
    <row r="474" spans="1:10" x14ac:dyDescent="0.3">
      <c r="A474">
        <v>90</v>
      </c>
      <c r="B474">
        <v>15220</v>
      </c>
      <c r="C474" t="s">
        <v>9</v>
      </c>
      <c r="D474" s="1">
        <v>45206</v>
      </c>
      <c r="E474" t="s">
        <v>12</v>
      </c>
      <c r="F474">
        <v>2582.39</v>
      </c>
      <c r="G474" s="1">
        <v>45171</v>
      </c>
      <c r="H474">
        <v>21</v>
      </c>
      <c r="I474" t="s">
        <v>36</v>
      </c>
      <c r="J474" t="str">
        <f>IF(COUNTIF(Table2[[#All],[Column1]], Table14[[#This Row],[user_id]]) &gt; 0, "Retained", "Not_Retained")</f>
        <v>Retained</v>
      </c>
    </row>
    <row r="475" spans="1:10" x14ac:dyDescent="0.3">
      <c r="A475">
        <v>90</v>
      </c>
      <c r="B475">
        <v>75673</v>
      </c>
      <c r="C475" t="s">
        <v>18</v>
      </c>
      <c r="D475" s="1">
        <v>45220</v>
      </c>
      <c r="E475" t="s">
        <v>12</v>
      </c>
      <c r="F475">
        <v>3538.87</v>
      </c>
      <c r="G475" s="1">
        <v>45171</v>
      </c>
      <c r="H475">
        <v>21</v>
      </c>
      <c r="I475" t="s">
        <v>36</v>
      </c>
      <c r="J475" t="str">
        <f>IF(COUNTIF(Table2[[#All],[Column1]], Table14[[#This Row],[user_id]]) &gt; 0, "Retained", "Not_Retained")</f>
        <v>Retained</v>
      </c>
    </row>
    <row r="476" spans="1:10" x14ac:dyDescent="0.3">
      <c r="A476">
        <v>90</v>
      </c>
      <c r="B476">
        <v>93956</v>
      </c>
      <c r="C476" t="s">
        <v>15</v>
      </c>
      <c r="D476" s="1">
        <v>45202</v>
      </c>
      <c r="E476" t="s">
        <v>12</v>
      </c>
      <c r="F476">
        <v>509.63</v>
      </c>
      <c r="G476" s="1">
        <v>45171</v>
      </c>
      <c r="H476">
        <v>21</v>
      </c>
      <c r="I476" t="s">
        <v>36</v>
      </c>
      <c r="J476" t="str">
        <f>IF(COUNTIF(Table2[[#All],[Column1]], Table14[[#This Row],[user_id]]) &gt; 0, "Retained", "Not_Retained")</f>
        <v>Retained</v>
      </c>
    </row>
    <row r="477" spans="1:10" x14ac:dyDescent="0.3">
      <c r="A477">
        <v>90</v>
      </c>
      <c r="B477">
        <v>36633</v>
      </c>
      <c r="C477" t="s">
        <v>15</v>
      </c>
      <c r="D477" s="1">
        <v>45247</v>
      </c>
      <c r="E477" t="s">
        <v>12</v>
      </c>
      <c r="F477">
        <v>2014.58</v>
      </c>
      <c r="G477" s="1">
        <v>45171</v>
      </c>
      <c r="H477">
        <v>21</v>
      </c>
      <c r="I477" t="s">
        <v>36</v>
      </c>
      <c r="J477" t="str">
        <f>IF(COUNTIF(Table2[[#All],[Column1]], Table14[[#This Row],[user_id]]) &gt; 0, "Retained", "Not_Retained")</f>
        <v>Retained</v>
      </c>
    </row>
    <row r="478" spans="1:10" x14ac:dyDescent="0.3">
      <c r="A478">
        <v>90</v>
      </c>
      <c r="B478">
        <v>67342</v>
      </c>
      <c r="C478" t="s">
        <v>15</v>
      </c>
      <c r="D478" s="1">
        <v>45179</v>
      </c>
      <c r="E478" t="s">
        <v>10</v>
      </c>
      <c r="F478">
        <v>1297.95</v>
      </c>
      <c r="G478" s="1">
        <v>45171</v>
      </c>
      <c r="H478">
        <v>21</v>
      </c>
      <c r="I478" t="s">
        <v>36</v>
      </c>
      <c r="J478" t="str">
        <f>IF(COUNTIF(Table2[[#All],[Column1]], Table14[[#This Row],[user_id]]) &gt; 0, "Retained", "Not_Retained")</f>
        <v>Retained</v>
      </c>
    </row>
    <row r="479" spans="1:10" x14ac:dyDescent="0.3">
      <c r="A479">
        <v>91</v>
      </c>
      <c r="B479">
        <v>96252</v>
      </c>
      <c r="C479" t="s">
        <v>15</v>
      </c>
      <c r="D479" s="1">
        <v>45191</v>
      </c>
      <c r="E479" t="s">
        <v>10</v>
      </c>
      <c r="F479">
        <v>162.06</v>
      </c>
      <c r="G479" s="1">
        <v>45173</v>
      </c>
      <c r="H479">
        <v>19</v>
      </c>
      <c r="I479" t="s">
        <v>37</v>
      </c>
      <c r="J479" t="str">
        <f>IF(COUNTIF(Table2[[#All],[Column1]], Table14[[#This Row],[user_id]]) &gt; 0, "Retained", "Not_Retained")</f>
        <v>Retained</v>
      </c>
    </row>
    <row r="480" spans="1:10" x14ac:dyDescent="0.3">
      <c r="A480">
        <v>91</v>
      </c>
      <c r="B480">
        <v>11487</v>
      </c>
      <c r="C480" t="s">
        <v>15</v>
      </c>
      <c r="D480" s="1">
        <v>45174</v>
      </c>
      <c r="E480" t="s">
        <v>12</v>
      </c>
      <c r="F480">
        <v>4769.78</v>
      </c>
      <c r="G480" s="1">
        <v>45173</v>
      </c>
      <c r="H480">
        <v>19</v>
      </c>
      <c r="I480" t="s">
        <v>37</v>
      </c>
      <c r="J480" t="str">
        <f>IF(COUNTIF(Table2[[#All],[Column1]], Table14[[#This Row],[user_id]]) &gt; 0, "Retained", "Not_Retained")</f>
        <v>Retained</v>
      </c>
    </row>
    <row r="481" spans="1:10" x14ac:dyDescent="0.3">
      <c r="A481">
        <v>91</v>
      </c>
      <c r="B481">
        <v>77793</v>
      </c>
      <c r="C481" t="s">
        <v>14</v>
      </c>
      <c r="D481" s="1">
        <v>45186</v>
      </c>
      <c r="E481" t="s">
        <v>10</v>
      </c>
      <c r="F481">
        <v>1922.16</v>
      </c>
      <c r="G481" s="1">
        <v>45173</v>
      </c>
      <c r="H481">
        <v>19</v>
      </c>
      <c r="I481" t="s">
        <v>37</v>
      </c>
      <c r="J481" t="str">
        <f>IF(COUNTIF(Table2[[#All],[Column1]], Table14[[#This Row],[user_id]]) &gt; 0, "Retained", "Not_Retained")</f>
        <v>Retained</v>
      </c>
    </row>
    <row r="482" spans="1:10" x14ac:dyDescent="0.3">
      <c r="A482">
        <v>91</v>
      </c>
      <c r="B482">
        <v>25473</v>
      </c>
      <c r="C482" t="s">
        <v>9</v>
      </c>
      <c r="D482" s="1">
        <v>45223</v>
      </c>
      <c r="E482" t="s">
        <v>12</v>
      </c>
      <c r="F482">
        <v>4054.83</v>
      </c>
      <c r="G482" s="1">
        <v>45173</v>
      </c>
      <c r="H482">
        <v>19</v>
      </c>
      <c r="I482" t="s">
        <v>37</v>
      </c>
      <c r="J482" t="str">
        <f>IF(COUNTIF(Table2[[#All],[Column1]], Table14[[#This Row],[user_id]]) &gt; 0, "Retained", "Not_Retained")</f>
        <v>Retained</v>
      </c>
    </row>
    <row r="483" spans="1:10" x14ac:dyDescent="0.3">
      <c r="A483">
        <v>91</v>
      </c>
      <c r="B483">
        <v>78662</v>
      </c>
      <c r="C483" t="s">
        <v>9</v>
      </c>
      <c r="D483" s="1">
        <v>45208</v>
      </c>
      <c r="E483" t="s">
        <v>12</v>
      </c>
      <c r="F483">
        <v>3590.38</v>
      </c>
      <c r="G483" s="1">
        <v>45173</v>
      </c>
      <c r="H483">
        <v>19</v>
      </c>
      <c r="I483" t="s">
        <v>37</v>
      </c>
      <c r="J483" t="str">
        <f>IF(COUNTIF(Table2[[#All],[Column1]], Table14[[#This Row],[user_id]]) &gt; 0, "Retained", "Not_Retained")</f>
        <v>Retained</v>
      </c>
    </row>
    <row r="484" spans="1:10" x14ac:dyDescent="0.3">
      <c r="A484">
        <v>91</v>
      </c>
      <c r="B484">
        <v>92251</v>
      </c>
      <c r="C484" t="s">
        <v>9</v>
      </c>
      <c r="D484" s="1">
        <v>45218</v>
      </c>
      <c r="E484" t="s">
        <v>12</v>
      </c>
      <c r="F484">
        <v>2330.4699999999998</v>
      </c>
      <c r="G484" s="1">
        <v>45173</v>
      </c>
      <c r="H484">
        <v>19</v>
      </c>
      <c r="I484" t="s">
        <v>37</v>
      </c>
      <c r="J484" t="str">
        <f>IF(COUNTIF(Table2[[#All],[Column1]], Table14[[#This Row],[user_id]]) &gt; 0, "Retained", "Not_Retained")</f>
        <v>Retained</v>
      </c>
    </row>
    <row r="485" spans="1:10" x14ac:dyDescent="0.3">
      <c r="A485">
        <v>91</v>
      </c>
      <c r="B485">
        <v>75484</v>
      </c>
      <c r="C485" t="s">
        <v>15</v>
      </c>
      <c r="D485" s="1">
        <v>45232</v>
      </c>
      <c r="E485" t="s">
        <v>12</v>
      </c>
      <c r="F485">
        <v>870.82</v>
      </c>
      <c r="G485" s="1">
        <v>45173</v>
      </c>
      <c r="H485">
        <v>19</v>
      </c>
      <c r="I485" t="s">
        <v>37</v>
      </c>
      <c r="J485" t="str">
        <f>IF(COUNTIF(Table2[[#All],[Column1]], Table14[[#This Row],[user_id]]) &gt; 0, "Retained", "Not_Retained")</f>
        <v>Retained</v>
      </c>
    </row>
    <row r="486" spans="1:10" x14ac:dyDescent="0.3">
      <c r="A486">
        <v>91</v>
      </c>
      <c r="B486">
        <v>23487</v>
      </c>
      <c r="C486" t="s">
        <v>9</v>
      </c>
      <c r="D486" s="1">
        <v>45255</v>
      </c>
      <c r="E486" t="s">
        <v>10</v>
      </c>
      <c r="F486">
        <v>3729.82</v>
      </c>
      <c r="G486" s="1">
        <v>45173</v>
      </c>
      <c r="H486">
        <v>19</v>
      </c>
      <c r="I486" t="s">
        <v>37</v>
      </c>
      <c r="J486" t="str">
        <f>IF(COUNTIF(Table2[[#All],[Column1]], Table14[[#This Row],[user_id]]) &gt; 0, "Retained", "Not_Retained")</f>
        <v>Retained</v>
      </c>
    </row>
    <row r="487" spans="1:10" x14ac:dyDescent="0.3">
      <c r="A487">
        <v>91</v>
      </c>
      <c r="B487">
        <v>15772</v>
      </c>
      <c r="C487" t="s">
        <v>9</v>
      </c>
      <c r="D487" s="1">
        <v>45231</v>
      </c>
      <c r="E487" t="s">
        <v>10</v>
      </c>
      <c r="F487">
        <v>325.31</v>
      </c>
      <c r="G487" s="1">
        <v>45173</v>
      </c>
      <c r="H487">
        <v>19</v>
      </c>
      <c r="I487" t="s">
        <v>37</v>
      </c>
      <c r="J487" t="str">
        <f>IF(COUNTIF(Table2[[#All],[Column1]], Table14[[#This Row],[user_id]]) &gt; 0, "Retained", "Not_Retained")</f>
        <v>Retained</v>
      </c>
    </row>
    <row r="488" spans="1:10" x14ac:dyDescent="0.3">
      <c r="A488">
        <v>92</v>
      </c>
      <c r="B488">
        <v>14635</v>
      </c>
      <c r="C488" t="s">
        <v>18</v>
      </c>
      <c r="D488" s="1">
        <v>45197</v>
      </c>
      <c r="E488" t="s">
        <v>10</v>
      </c>
      <c r="F488">
        <v>1676.83</v>
      </c>
      <c r="G488" s="1">
        <v>45179</v>
      </c>
      <c r="H488">
        <v>19</v>
      </c>
      <c r="I488" t="s">
        <v>37</v>
      </c>
      <c r="J488" t="str">
        <f>IF(COUNTIF(Table2[[#All],[Column1]], Table14[[#This Row],[user_id]]) &gt; 0, "Retained", "Not_Retained")</f>
        <v>Not_Retained</v>
      </c>
    </row>
    <row r="489" spans="1:10" x14ac:dyDescent="0.3">
      <c r="A489">
        <v>92</v>
      </c>
      <c r="B489">
        <v>51934</v>
      </c>
      <c r="C489" t="s">
        <v>14</v>
      </c>
      <c r="D489" s="1">
        <v>45183</v>
      </c>
      <c r="E489" t="s">
        <v>10</v>
      </c>
      <c r="F489">
        <v>2900.53</v>
      </c>
      <c r="G489" s="1">
        <v>45179</v>
      </c>
      <c r="H489">
        <v>19</v>
      </c>
      <c r="I489" t="s">
        <v>37</v>
      </c>
      <c r="J489" t="str">
        <f>IF(COUNTIF(Table2[[#All],[Column1]], Table14[[#This Row],[user_id]]) &gt; 0, "Retained", "Not_Retained")</f>
        <v>Not_Retained</v>
      </c>
    </row>
    <row r="490" spans="1:10" x14ac:dyDescent="0.3">
      <c r="A490">
        <v>93</v>
      </c>
      <c r="B490">
        <v>39253</v>
      </c>
      <c r="C490" t="s">
        <v>9</v>
      </c>
      <c r="D490" s="1">
        <v>45236</v>
      </c>
      <c r="E490" t="s">
        <v>12</v>
      </c>
      <c r="F490">
        <v>437.74</v>
      </c>
      <c r="G490" s="1">
        <v>45175</v>
      </c>
      <c r="H490">
        <v>24</v>
      </c>
      <c r="I490" t="s">
        <v>38</v>
      </c>
      <c r="J490" t="str">
        <f>IF(COUNTIF(Table2[[#All],[Column1]], Table14[[#This Row],[user_id]]) &gt; 0, "Retained", "Not_Retained")</f>
        <v>Not_Retained</v>
      </c>
    </row>
    <row r="491" spans="1:10" x14ac:dyDescent="0.3">
      <c r="A491">
        <v>94</v>
      </c>
      <c r="B491">
        <v>82494</v>
      </c>
      <c r="C491" t="s">
        <v>18</v>
      </c>
      <c r="D491" s="1">
        <v>45202</v>
      </c>
      <c r="E491" t="s">
        <v>10</v>
      </c>
      <c r="F491">
        <v>1907.7</v>
      </c>
      <c r="G491" s="1">
        <v>45173</v>
      </c>
      <c r="H491">
        <v>23</v>
      </c>
      <c r="I491" t="s">
        <v>16</v>
      </c>
      <c r="J491" t="str">
        <f>IF(COUNTIF(Table2[[#All],[Column1]], Table14[[#This Row],[user_id]]) &gt; 0, "Retained", "Not_Retained")</f>
        <v>Not_Retained</v>
      </c>
    </row>
    <row r="492" spans="1:10" x14ac:dyDescent="0.3">
      <c r="A492">
        <v>94</v>
      </c>
      <c r="B492">
        <v>83899</v>
      </c>
      <c r="C492" t="s">
        <v>14</v>
      </c>
      <c r="D492" s="1">
        <v>45209</v>
      </c>
      <c r="E492" t="s">
        <v>10</v>
      </c>
      <c r="F492">
        <v>2373.2399999999998</v>
      </c>
      <c r="G492" s="1">
        <v>45173</v>
      </c>
      <c r="H492">
        <v>23</v>
      </c>
      <c r="I492" t="s">
        <v>16</v>
      </c>
      <c r="J492" t="str">
        <f>IF(COUNTIF(Table2[[#All],[Column1]], Table14[[#This Row],[user_id]]) &gt; 0, "Retained", "Not_Retained")</f>
        <v>Not_Retained</v>
      </c>
    </row>
    <row r="493" spans="1:10" x14ac:dyDescent="0.3">
      <c r="A493">
        <v>94</v>
      </c>
      <c r="B493">
        <v>74665</v>
      </c>
      <c r="C493" t="s">
        <v>15</v>
      </c>
      <c r="D493" s="1">
        <v>45218</v>
      </c>
      <c r="E493" t="s">
        <v>10</v>
      </c>
      <c r="F493">
        <v>837.78</v>
      </c>
      <c r="G493" s="1">
        <v>45173</v>
      </c>
      <c r="H493">
        <v>23</v>
      </c>
      <c r="I493" t="s">
        <v>16</v>
      </c>
      <c r="J493" t="str">
        <f>IF(COUNTIF(Table2[[#All],[Column1]], Table14[[#This Row],[user_id]]) &gt; 0, "Retained", "Not_Retained")</f>
        <v>Not_Retained</v>
      </c>
    </row>
    <row r="494" spans="1:10" x14ac:dyDescent="0.3">
      <c r="A494">
        <v>94</v>
      </c>
      <c r="B494">
        <v>40539</v>
      </c>
      <c r="C494" t="s">
        <v>14</v>
      </c>
      <c r="D494" s="1">
        <v>45231</v>
      </c>
      <c r="E494" t="s">
        <v>10</v>
      </c>
      <c r="F494">
        <v>4759.8500000000004</v>
      </c>
      <c r="G494" s="1">
        <v>45173</v>
      </c>
      <c r="H494">
        <v>23</v>
      </c>
      <c r="I494" t="s">
        <v>16</v>
      </c>
      <c r="J494" t="str">
        <f>IF(COUNTIF(Table2[[#All],[Column1]], Table14[[#This Row],[user_id]]) &gt; 0, "Retained", "Not_Retained")</f>
        <v>Not_Retained</v>
      </c>
    </row>
    <row r="495" spans="1:10" x14ac:dyDescent="0.3">
      <c r="A495">
        <v>94</v>
      </c>
      <c r="B495">
        <v>96154</v>
      </c>
      <c r="C495" t="s">
        <v>18</v>
      </c>
      <c r="D495" s="1">
        <v>45231</v>
      </c>
      <c r="E495" t="s">
        <v>12</v>
      </c>
      <c r="F495">
        <v>609.35</v>
      </c>
      <c r="G495" s="1">
        <v>45173</v>
      </c>
      <c r="H495">
        <v>23</v>
      </c>
      <c r="I495" t="s">
        <v>16</v>
      </c>
      <c r="J495" t="str">
        <f>IF(COUNTIF(Table2[[#All],[Column1]], Table14[[#This Row],[user_id]]) &gt; 0, "Retained", "Not_Retained")</f>
        <v>Not_Retained</v>
      </c>
    </row>
    <row r="496" spans="1:10" x14ac:dyDescent="0.3">
      <c r="A496">
        <v>94</v>
      </c>
      <c r="B496">
        <v>41217</v>
      </c>
      <c r="C496" t="s">
        <v>18</v>
      </c>
      <c r="D496" s="1">
        <v>45247</v>
      </c>
      <c r="E496" t="s">
        <v>12</v>
      </c>
      <c r="F496">
        <v>4809.8100000000004</v>
      </c>
      <c r="G496" s="1">
        <v>45173</v>
      </c>
      <c r="H496">
        <v>23</v>
      </c>
      <c r="I496" t="s">
        <v>16</v>
      </c>
      <c r="J496" t="str">
        <f>IF(COUNTIF(Table2[[#All],[Column1]], Table14[[#This Row],[user_id]]) &gt; 0, "Retained", "Not_Retained")</f>
        <v>Not_Retained</v>
      </c>
    </row>
    <row r="497" spans="1:10" x14ac:dyDescent="0.3">
      <c r="A497">
        <v>94</v>
      </c>
      <c r="B497">
        <v>46677</v>
      </c>
      <c r="C497" t="s">
        <v>9</v>
      </c>
      <c r="D497" s="1">
        <v>45235</v>
      </c>
      <c r="E497" t="s">
        <v>10</v>
      </c>
      <c r="F497">
        <v>4614.24</v>
      </c>
      <c r="G497" s="1">
        <v>45173</v>
      </c>
      <c r="H497">
        <v>23</v>
      </c>
      <c r="I497" t="s">
        <v>16</v>
      </c>
      <c r="J497" t="str">
        <f>IF(COUNTIF(Table2[[#All],[Column1]], Table14[[#This Row],[user_id]]) &gt; 0, "Retained", "Not_Retained")</f>
        <v>Not_Retained</v>
      </c>
    </row>
    <row r="498" spans="1:10" x14ac:dyDescent="0.3">
      <c r="A498">
        <v>95</v>
      </c>
      <c r="B498">
        <v>21128</v>
      </c>
      <c r="C498" t="s">
        <v>9</v>
      </c>
      <c r="D498" s="1">
        <v>45254</v>
      </c>
      <c r="E498" t="s">
        <v>10</v>
      </c>
      <c r="F498">
        <v>3222.36</v>
      </c>
      <c r="G498" s="1">
        <v>45177</v>
      </c>
      <c r="H498">
        <v>24</v>
      </c>
      <c r="I498" t="s">
        <v>27</v>
      </c>
      <c r="J498" t="str">
        <f>IF(COUNTIF(Table2[[#All],[Column1]], Table14[[#This Row],[user_id]]) &gt; 0, "Retained", "Not_Retained")</f>
        <v>Retained</v>
      </c>
    </row>
    <row r="499" spans="1:10" x14ac:dyDescent="0.3">
      <c r="A499">
        <v>95</v>
      </c>
      <c r="B499">
        <v>19808</v>
      </c>
      <c r="C499" t="s">
        <v>9</v>
      </c>
      <c r="D499" s="1">
        <v>45243</v>
      </c>
      <c r="E499" t="s">
        <v>12</v>
      </c>
      <c r="F499">
        <v>3345.98</v>
      </c>
      <c r="G499" s="1">
        <v>45177</v>
      </c>
      <c r="H499">
        <v>24</v>
      </c>
      <c r="I499" t="s">
        <v>27</v>
      </c>
      <c r="J499" t="str">
        <f>IF(COUNTIF(Table2[[#All],[Column1]], Table14[[#This Row],[user_id]]) &gt; 0, "Retained", "Not_Retained")</f>
        <v>Retained</v>
      </c>
    </row>
    <row r="500" spans="1:10" x14ac:dyDescent="0.3">
      <c r="A500">
        <v>95</v>
      </c>
      <c r="B500">
        <v>41034</v>
      </c>
      <c r="C500" t="s">
        <v>14</v>
      </c>
      <c r="D500" s="1">
        <v>45235</v>
      </c>
      <c r="E500" t="s">
        <v>12</v>
      </c>
      <c r="F500">
        <v>4269.4799999999996</v>
      </c>
      <c r="G500" s="1">
        <v>45177</v>
      </c>
      <c r="H500">
        <v>24</v>
      </c>
      <c r="I500" t="s">
        <v>27</v>
      </c>
      <c r="J500" t="str">
        <f>IF(COUNTIF(Table2[[#All],[Column1]], Table14[[#This Row],[user_id]]) &gt; 0, "Retained", "Not_Retained")</f>
        <v>Retained</v>
      </c>
    </row>
    <row r="501" spans="1:10" x14ac:dyDescent="0.3">
      <c r="A501">
        <v>95</v>
      </c>
      <c r="B501">
        <v>61505</v>
      </c>
      <c r="C501" t="s">
        <v>14</v>
      </c>
      <c r="D501" s="1">
        <v>45256</v>
      </c>
      <c r="E501" t="s">
        <v>12</v>
      </c>
      <c r="F501">
        <v>2318.5100000000002</v>
      </c>
      <c r="G501" s="1">
        <v>45177</v>
      </c>
      <c r="H501">
        <v>24</v>
      </c>
      <c r="I501" t="s">
        <v>27</v>
      </c>
      <c r="J501" t="str">
        <f>IF(COUNTIF(Table2[[#All],[Column1]], Table14[[#This Row],[user_id]]) &gt; 0, "Retained", "Not_Retained")</f>
        <v>Retained</v>
      </c>
    </row>
    <row r="502" spans="1:10" x14ac:dyDescent="0.3">
      <c r="A502">
        <v>95</v>
      </c>
      <c r="B502">
        <v>36569</v>
      </c>
      <c r="C502" t="s">
        <v>15</v>
      </c>
      <c r="D502" s="1">
        <v>45202</v>
      </c>
      <c r="E502" t="s">
        <v>10</v>
      </c>
      <c r="F502">
        <v>861.51</v>
      </c>
      <c r="G502" s="1">
        <v>45177</v>
      </c>
      <c r="H502">
        <v>24</v>
      </c>
      <c r="I502" t="s">
        <v>27</v>
      </c>
      <c r="J502" t="str">
        <f>IF(COUNTIF(Table2[[#All],[Column1]], Table14[[#This Row],[user_id]]) &gt; 0, "Retained", "Not_Retained")</f>
        <v>Retained</v>
      </c>
    </row>
    <row r="503" spans="1:10" x14ac:dyDescent="0.3">
      <c r="A503">
        <v>95</v>
      </c>
      <c r="B503">
        <v>68925</v>
      </c>
      <c r="C503" t="s">
        <v>18</v>
      </c>
      <c r="D503" s="1">
        <v>45205</v>
      </c>
      <c r="E503" t="s">
        <v>12</v>
      </c>
      <c r="F503">
        <v>2091.91</v>
      </c>
      <c r="G503" s="1">
        <v>45177</v>
      </c>
      <c r="H503">
        <v>24</v>
      </c>
      <c r="I503" t="s">
        <v>27</v>
      </c>
      <c r="J503" t="str">
        <f>IF(COUNTIF(Table2[[#All],[Column1]], Table14[[#This Row],[user_id]]) &gt; 0, "Retained", "Not_Retained")</f>
        <v>Retained</v>
      </c>
    </row>
    <row r="504" spans="1:10" x14ac:dyDescent="0.3">
      <c r="A504">
        <v>95</v>
      </c>
      <c r="B504">
        <v>37215</v>
      </c>
      <c r="C504" t="s">
        <v>18</v>
      </c>
      <c r="D504" s="1">
        <v>45181</v>
      </c>
      <c r="E504" t="s">
        <v>12</v>
      </c>
      <c r="F504">
        <v>2370.4</v>
      </c>
      <c r="G504" s="1">
        <v>45177</v>
      </c>
      <c r="H504">
        <v>24</v>
      </c>
      <c r="I504" t="s">
        <v>27</v>
      </c>
      <c r="J504" t="str">
        <f>IF(COUNTIF(Table2[[#All],[Column1]], Table14[[#This Row],[user_id]]) &gt; 0, "Retained", "Not_Retained")</f>
        <v>Retained</v>
      </c>
    </row>
    <row r="505" spans="1:10" x14ac:dyDescent="0.3">
      <c r="A505">
        <v>95</v>
      </c>
      <c r="B505">
        <v>25717</v>
      </c>
      <c r="C505" t="s">
        <v>9</v>
      </c>
      <c r="D505" s="1">
        <v>45197</v>
      </c>
      <c r="E505" t="s">
        <v>10</v>
      </c>
      <c r="F505">
        <v>4057.22</v>
      </c>
      <c r="G505" s="1">
        <v>45177</v>
      </c>
      <c r="H505">
        <v>24</v>
      </c>
      <c r="I505" t="s">
        <v>27</v>
      </c>
      <c r="J505" t="str">
        <f>IF(COUNTIF(Table2[[#All],[Column1]], Table14[[#This Row],[user_id]]) &gt; 0, "Retained", "Not_Retained")</f>
        <v>Retained</v>
      </c>
    </row>
    <row r="506" spans="1:10" x14ac:dyDescent="0.3">
      <c r="A506">
        <v>95</v>
      </c>
      <c r="B506">
        <v>89076</v>
      </c>
      <c r="C506" t="s">
        <v>9</v>
      </c>
      <c r="D506" s="1">
        <v>45179</v>
      </c>
      <c r="E506" t="s">
        <v>10</v>
      </c>
      <c r="F506">
        <v>4196.03</v>
      </c>
      <c r="G506" s="1">
        <v>45177</v>
      </c>
      <c r="H506">
        <v>24</v>
      </c>
      <c r="I506" t="s">
        <v>27</v>
      </c>
      <c r="J506" t="str">
        <f>IF(COUNTIF(Table2[[#All],[Column1]], Table14[[#This Row],[user_id]]) &gt; 0, "Retained", "Not_Retained")</f>
        <v>Retained</v>
      </c>
    </row>
    <row r="507" spans="1:10" x14ac:dyDescent="0.3">
      <c r="A507">
        <v>95</v>
      </c>
      <c r="B507">
        <v>29441</v>
      </c>
      <c r="C507" t="s">
        <v>9</v>
      </c>
      <c r="D507" s="1">
        <v>45180</v>
      </c>
      <c r="E507" t="s">
        <v>10</v>
      </c>
      <c r="F507">
        <v>4845.16</v>
      </c>
      <c r="G507" s="1">
        <v>45177</v>
      </c>
      <c r="H507">
        <v>24</v>
      </c>
      <c r="I507" t="s">
        <v>27</v>
      </c>
      <c r="J507" t="str">
        <f>IF(COUNTIF(Table2[[#All],[Column1]], Table14[[#This Row],[user_id]]) &gt; 0, "Retained", "Not_Retained")</f>
        <v>Retained</v>
      </c>
    </row>
    <row r="508" spans="1:10" x14ac:dyDescent="0.3">
      <c r="A508">
        <v>95</v>
      </c>
      <c r="B508">
        <v>77300</v>
      </c>
      <c r="C508" t="s">
        <v>9</v>
      </c>
      <c r="D508" s="1">
        <v>45182</v>
      </c>
      <c r="E508" t="s">
        <v>12</v>
      </c>
      <c r="F508">
        <v>1374.82</v>
      </c>
      <c r="G508" s="1">
        <v>45177</v>
      </c>
      <c r="H508">
        <v>24</v>
      </c>
      <c r="I508" t="s">
        <v>27</v>
      </c>
      <c r="J508" t="str">
        <f>IF(COUNTIF(Table2[[#All],[Column1]], Table14[[#This Row],[user_id]]) &gt; 0, "Retained", "Not_Retained")</f>
        <v>Retained</v>
      </c>
    </row>
    <row r="509" spans="1:10" x14ac:dyDescent="0.3">
      <c r="A509">
        <v>96</v>
      </c>
      <c r="B509">
        <v>82105</v>
      </c>
      <c r="C509" t="s">
        <v>15</v>
      </c>
      <c r="D509" s="1">
        <v>45193</v>
      </c>
      <c r="E509" t="s">
        <v>10</v>
      </c>
      <c r="F509">
        <v>2364.0100000000002</v>
      </c>
      <c r="G509" s="1">
        <v>45176</v>
      </c>
      <c r="H509">
        <v>24</v>
      </c>
      <c r="I509" t="s">
        <v>21</v>
      </c>
      <c r="J509" t="str">
        <f>IF(COUNTIF(Table2[[#All],[Column1]], Table14[[#This Row],[user_id]]) &gt; 0, "Retained", "Not_Retained")</f>
        <v>Retained</v>
      </c>
    </row>
    <row r="510" spans="1:10" x14ac:dyDescent="0.3">
      <c r="A510">
        <v>96</v>
      </c>
      <c r="B510">
        <v>28322</v>
      </c>
      <c r="C510" t="s">
        <v>9</v>
      </c>
      <c r="D510" s="1">
        <v>45195</v>
      </c>
      <c r="E510" t="s">
        <v>10</v>
      </c>
      <c r="F510">
        <v>402.18</v>
      </c>
      <c r="G510" s="1">
        <v>45176</v>
      </c>
      <c r="H510">
        <v>24</v>
      </c>
      <c r="I510" t="s">
        <v>21</v>
      </c>
      <c r="J510" t="str">
        <f>IF(COUNTIF(Table2[[#All],[Column1]], Table14[[#This Row],[user_id]]) &gt; 0, "Retained", "Not_Retained")</f>
        <v>Retained</v>
      </c>
    </row>
    <row r="511" spans="1:10" x14ac:dyDescent="0.3">
      <c r="A511">
        <v>96</v>
      </c>
      <c r="B511">
        <v>39135</v>
      </c>
      <c r="C511" t="s">
        <v>15</v>
      </c>
      <c r="D511" s="1">
        <v>45194</v>
      </c>
      <c r="E511" t="s">
        <v>10</v>
      </c>
      <c r="F511">
        <v>4136</v>
      </c>
      <c r="G511" s="1">
        <v>45176</v>
      </c>
      <c r="H511">
        <v>24</v>
      </c>
      <c r="I511" t="s">
        <v>21</v>
      </c>
      <c r="J511" t="str">
        <f>IF(COUNTIF(Table2[[#All],[Column1]], Table14[[#This Row],[user_id]]) &gt; 0, "Retained", "Not_Retained")</f>
        <v>Retained</v>
      </c>
    </row>
    <row r="512" spans="1:10" x14ac:dyDescent="0.3">
      <c r="A512">
        <v>96</v>
      </c>
      <c r="B512">
        <v>99952</v>
      </c>
      <c r="C512" t="s">
        <v>9</v>
      </c>
      <c r="D512" s="1">
        <v>45181</v>
      </c>
      <c r="E512" t="s">
        <v>12</v>
      </c>
      <c r="F512">
        <v>4595.3999999999996</v>
      </c>
      <c r="G512" s="1">
        <v>45176</v>
      </c>
      <c r="H512">
        <v>24</v>
      </c>
      <c r="I512" t="s">
        <v>21</v>
      </c>
      <c r="J512" t="str">
        <f>IF(COUNTIF(Table2[[#All],[Column1]], Table14[[#This Row],[user_id]]) &gt; 0, "Retained", "Not_Retained")</f>
        <v>Retained</v>
      </c>
    </row>
    <row r="513" spans="1:10" x14ac:dyDescent="0.3">
      <c r="A513">
        <v>96</v>
      </c>
      <c r="B513">
        <v>12857</v>
      </c>
      <c r="C513" t="s">
        <v>9</v>
      </c>
      <c r="D513" s="1">
        <v>45172</v>
      </c>
      <c r="E513" t="s">
        <v>10</v>
      </c>
      <c r="F513">
        <v>4522.2299999999996</v>
      </c>
      <c r="G513" s="1">
        <v>45176</v>
      </c>
      <c r="H513">
        <v>24</v>
      </c>
      <c r="I513" t="s">
        <v>21</v>
      </c>
      <c r="J513" t="str">
        <f>IF(COUNTIF(Table2[[#All],[Column1]], Table14[[#This Row],[user_id]]) &gt; 0, "Retained", "Not_Retained")</f>
        <v>Retained</v>
      </c>
    </row>
    <row r="514" spans="1:10" x14ac:dyDescent="0.3">
      <c r="A514">
        <v>96</v>
      </c>
      <c r="B514">
        <v>26880</v>
      </c>
      <c r="C514" t="s">
        <v>9</v>
      </c>
      <c r="D514" s="1">
        <v>45225</v>
      </c>
      <c r="E514" t="s">
        <v>12</v>
      </c>
      <c r="F514">
        <v>700.39</v>
      </c>
      <c r="G514" s="1">
        <v>45176</v>
      </c>
      <c r="H514">
        <v>24</v>
      </c>
      <c r="I514" t="s">
        <v>21</v>
      </c>
      <c r="J514" t="str">
        <f>IF(COUNTIF(Table2[[#All],[Column1]], Table14[[#This Row],[user_id]]) &gt; 0, "Retained", "Not_Retained")</f>
        <v>Retained</v>
      </c>
    </row>
    <row r="515" spans="1:10" x14ac:dyDescent="0.3">
      <c r="A515">
        <v>96</v>
      </c>
      <c r="B515">
        <v>16637</v>
      </c>
      <c r="C515" t="s">
        <v>15</v>
      </c>
      <c r="D515" s="1">
        <v>45214</v>
      </c>
      <c r="E515" t="s">
        <v>12</v>
      </c>
      <c r="F515">
        <v>4126.26</v>
      </c>
      <c r="G515" s="1">
        <v>45176</v>
      </c>
      <c r="H515">
        <v>24</v>
      </c>
      <c r="I515" t="s">
        <v>21</v>
      </c>
      <c r="J515" t="str">
        <f>IF(COUNTIF(Table2[[#All],[Column1]], Table14[[#This Row],[user_id]]) &gt; 0, "Retained", "Not_Retained")</f>
        <v>Retained</v>
      </c>
    </row>
    <row r="516" spans="1:10" x14ac:dyDescent="0.3">
      <c r="A516">
        <v>96</v>
      </c>
      <c r="B516">
        <v>75028</v>
      </c>
      <c r="C516" t="s">
        <v>9</v>
      </c>
      <c r="D516" s="1">
        <v>45212</v>
      </c>
      <c r="E516" t="s">
        <v>12</v>
      </c>
      <c r="F516">
        <v>3447.74</v>
      </c>
      <c r="G516" s="1">
        <v>45176</v>
      </c>
      <c r="H516">
        <v>24</v>
      </c>
      <c r="I516" t="s">
        <v>21</v>
      </c>
      <c r="J516" t="str">
        <f>IF(COUNTIF(Table2[[#All],[Column1]], Table14[[#This Row],[user_id]]) &gt; 0, "Retained", "Not_Retained")</f>
        <v>Retained</v>
      </c>
    </row>
    <row r="517" spans="1:10" x14ac:dyDescent="0.3">
      <c r="A517">
        <v>96</v>
      </c>
      <c r="B517">
        <v>56392</v>
      </c>
      <c r="C517" t="s">
        <v>15</v>
      </c>
      <c r="D517" s="1">
        <v>45205</v>
      </c>
      <c r="E517" t="s">
        <v>10</v>
      </c>
      <c r="F517">
        <v>1447.41</v>
      </c>
      <c r="G517" s="1">
        <v>45176</v>
      </c>
      <c r="H517">
        <v>24</v>
      </c>
      <c r="I517" t="s">
        <v>21</v>
      </c>
      <c r="J517" t="str">
        <f>IF(COUNTIF(Table2[[#All],[Column1]], Table14[[#This Row],[user_id]]) &gt; 0, "Retained", "Not_Retained")</f>
        <v>Retained</v>
      </c>
    </row>
    <row r="518" spans="1:10" x14ac:dyDescent="0.3">
      <c r="A518">
        <v>96</v>
      </c>
      <c r="B518">
        <v>14541</v>
      </c>
      <c r="C518" t="s">
        <v>15</v>
      </c>
      <c r="D518" s="1">
        <v>45235</v>
      </c>
      <c r="E518" t="s">
        <v>12</v>
      </c>
      <c r="F518">
        <v>2544.5700000000002</v>
      </c>
      <c r="G518" s="1">
        <v>45176</v>
      </c>
      <c r="H518">
        <v>24</v>
      </c>
      <c r="I518" t="s">
        <v>21</v>
      </c>
      <c r="J518" t="str">
        <f>IF(COUNTIF(Table2[[#All],[Column1]], Table14[[#This Row],[user_id]]) &gt; 0, "Retained", "Not_Retained")</f>
        <v>Retained</v>
      </c>
    </row>
    <row r="519" spans="1:10" x14ac:dyDescent="0.3">
      <c r="A519">
        <v>96</v>
      </c>
      <c r="B519">
        <v>72787</v>
      </c>
      <c r="C519" t="s">
        <v>9</v>
      </c>
      <c r="D519" s="1">
        <v>45248</v>
      </c>
      <c r="E519" t="s">
        <v>10</v>
      </c>
      <c r="F519">
        <v>1470.9</v>
      </c>
      <c r="G519" s="1">
        <v>45176</v>
      </c>
      <c r="H519">
        <v>24</v>
      </c>
      <c r="I519" t="s">
        <v>21</v>
      </c>
      <c r="J519" t="str">
        <f>IF(COUNTIF(Table2[[#All],[Column1]], Table14[[#This Row],[user_id]]) &gt; 0, "Retained", "Not_Retained")</f>
        <v>Retained</v>
      </c>
    </row>
    <row r="520" spans="1:10" x14ac:dyDescent="0.3">
      <c r="A520">
        <v>96</v>
      </c>
      <c r="B520">
        <v>64949</v>
      </c>
      <c r="C520" t="s">
        <v>15</v>
      </c>
      <c r="D520" s="1">
        <v>45235</v>
      </c>
      <c r="E520" t="s">
        <v>10</v>
      </c>
      <c r="F520">
        <v>3190.7</v>
      </c>
      <c r="G520" s="1">
        <v>45176</v>
      </c>
      <c r="H520">
        <v>24</v>
      </c>
      <c r="I520" t="s">
        <v>21</v>
      </c>
      <c r="J520" t="str">
        <f>IF(COUNTIF(Table2[[#All],[Column1]], Table14[[#This Row],[user_id]]) &gt; 0, "Retained", "Not_Retained")</f>
        <v>Retained</v>
      </c>
    </row>
    <row r="521" spans="1:10" x14ac:dyDescent="0.3">
      <c r="A521">
        <v>96</v>
      </c>
      <c r="B521">
        <v>81258</v>
      </c>
      <c r="C521" t="s">
        <v>9</v>
      </c>
      <c r="D521" s="1">
        <v>45256</v>
      </c>
      <c r="E521" t="s">
        <v>12</v>
      </c>
      <c r="F521">
        <v>3931.39</v>
      </c>
      <c r="G521" s="1">
        <v>45176</v>
      </c>
      <c r="H521">
        <v>24</v>
      </c>
      <c r="I521" t="s">
        <v>21</v>
      </c>
      <c r="J521" t="str">
        <f>IF(COUNTIF(Table2[[#All],[Column1]], Table14[[#This Row],[user_id]]) &gt; 0, "Retained", "Not_Retained")</f>
        <v>Retained</v>
      </c>
    </row>
    <row r="522" spans="1:10" x14ac:dyDescent="0.3">
      <c r="A522">
        <v>97</v>
      </c>
      <c r="B522">
        <v>84141</v>
      </c>
      <c r="C522" t="s">
        <v>14</v>
      </c>
      <c r="D522" s="1">
        <v>45242</v>
      </c>
      <c r="E522" t="s">
        <v>12</v>
      </c>
      <c r="F522">
        <v>1425.13</v>
      </c>
      <c r="G522" s="1">
        <v>45177</v>
      </c>
      <c r="H522">
        <v>25</v>
      </c>
      <c r="I522" t="s">
        <v>36</v>
      </c>
      <c r="J522" t="str">
        <f>IF(COUNTIF(Table2[[#All],[Column1]], Table14[[#This Row],[user_id]]) &gt; 0, "Retained", "Not_Retained")</f>
        <v>Not_Retained</v>
      </c>
    </row>
    <row r="523" spans="1:10" x14ac:dyDescent="0.3">
      <c r="A523">
        <v>97</v>
      </c>
      <c r="B523">
        <v>51795</v>
      </c>
      <c r="C523" t="s">
        <v>15</v>
      </c>
      <c r="D523" s="1">
        <v>45231</v>
      </c>
      <c r="E523" t="s">
        <v>10</v>
      </c>
      <c r="F523">
        <v>4489.25</v>
      </c>
      <c r="G523" s="1">
        <v>45177</v>
      </c>
      <c r="H523">
        <v>25</v>
      </c>
      <c r="I523" t="s">
        <v>36</v>
      </c>
      <c r="J523" t="str">
        <f>IF(COUNTIF(Table2[[#All],[Column1]], Table14[[#This Row],[user_id]]) &gt; 0, "Retained", "Not_Retained")</f>
        <v>Not_Retained</v>
      </c>
    </row>
    <row r="524" spans="1:10" x14ac:dyDescent="0.3">
      <c r="A524">
        <v>97</v>
      </c>
      <c r="B524">
        <v>46822</v>
      </c>
      <c r="C524" t="s">
        <v>9</v>
      </c>
      <c r="D524" s="1">
        <v>45255</v>
      </c>
      <c r="E524" t="s">
        <v>12</v>
      </c>
      <c r="F524">
        <v>2694.22</v>
      </c>
      <c r="G524" s="1">
        <v>45177</v>
      </c>
      <c r="H524">
        <v>25</v>
      </c>
      <c r="I524" t="s">
        <v>36</v>
      </c>
      <c r="J524" t="str">
        <f>IF(COUNTIF(Table2[[#All],[Column1]], Table14[[#This Row],[user_id]]) &gt; 0, "Retained", "Not_Retained")</f>
        <v>Not_Retained</v>
      </c>
    </row>
    <row r="525" spans="1:10" x14ac:dyDescent="0.3">
      <c r="A525">
        <v>97</v>
      </c>
      <c r="B525">
        <v>86544</v>
      </c>
      <c r="C525" t="s">
        <v>15</v>
      </c>
      <c r="D525" s="1">
        <v>45255</v>
      </c>
      <c r="E525" t="s">
        <v>10</v>
      </c>
      <c r="F525">
        <v>590.66</v>
      </c>
      <c r="G525" s="1">
        <v>45177</v>
      </c>
      <c r="H525">
        <v>25</v>
      </c>
      <c r="I525" t="s">
        <v>36</v>
      </c>
      <c r="J525" t="str">
        <f>IF(COUNTIF(Table2[[#All],[Column1]], Table14[[#This Row],[user_id]]) &gt; 0, "Retained", "Not_Retained")</f>
        <v>Not_Retained</v>
      </c>
    </row>
    <row r="526" spans="1:10" x14ac:dyDescent="0.3">
      <c r="A526">
        <v>98</v>
      </c>
      <c r="B526">
        <v>60911</v>
      </c>
      <c r="C526" t="s">
        <v>14</v>
      </c>
      <c r="D526" s="1">
        <v>45218</v>
      </c>
      <c r="E526" t="s">
        <v>10</v>
      </c>
      <c r="F526">
        <v>962.89</v>
      </c>
      <c r="G526" s="1">
        <v>45172</v>
      </c>
      <c r="H526">
        <v>18</v>
      </c>
      <c r="I526" t="s">
        <v>35</v>
      </c>
      <c r="J526" t="str">
        <f>IF(COUNTIF(Table2[[#All],[Column1]], Table14[[#This Row],[user_id]]) &gt; 0, "Retained", "Not_Retained")</f>
        <v>Not_Retained</v>
      </c>
    </row>
    <row r="527" spans="1:10" x14ac:dyDescent="0.3">
      <c r="A527">
        <v>98</v>
      </c>
      <c r="B527">
        <v>51681</v>
      </c>
      <c r="C527" t="s">
        <v>14</v>
      </c>
      <c r="D527" s="1">
        <v>45218</v>
      </c>
      <c r="E527" t="s">
        <v>10</v>
      </c>
      <c r="F527">
        <v>3546.92</v>
      </c>
      <c r="G527" s="1">
        <v>45172</v>
      </c>
      <c r="H527">
        <v>18</v>
      </c>
      <c r="I527" t="s">
        <v>35</v>
      </c>
      <c r="J527" t="str">
        <f>IF(COUNTIF(Table2[[#All],[Column1]], Table14[[#This Row],[user_id]]) &gt; 0, "Retained", "Not_Retained")</f>
        <v>Not_Retained</v>
      </c>
    </row>
    <row r="528" spans="1:10" x14ac:dyDescent="0.3">
      <c r="A528">
        <v>98</v>
      </c>
      <c r="B528">
        <v>83873</v>
      </c>
      <c r="C528" t="s">
        <v>15</v>
      </c>
      <c r="D528" s="1">
        <v>45188</v>
      </c>
      <c r="E528" t="s">
        <v>10</v>
      </c>
      <c r="F528">
        <v>4199.8100000000004</v>
      </c>
      <c r="G528" s="1">
        <v>45172</v>
      </c>
      <c r="H528">
        <v>18</v>
      </c>
      <c r="I528" t="s">
        <v>35</v>
      </c>
      <c r="J528" t="str">
        <f>IF(COUNTIF(Table2[[#All],[Column1]], Table14[[#This Row],[user_id]]) &gt; 0, "Retained", "Not_Retained")</f>
        <v>Not_Retained</v>
      </c>
    </row>
    <row r="529" spans="1:10" x14ac:dyDescent="0.3">
      <c r="A529">
        <v>98</v>
      </c>
      <c r="B529">
        <v>74517</v>
      </c>
      <c r="C529" t="s">
        <v>14</v>
      </c>
      <c r="D529" s="1">
        <v>45195</v>
      </c>
      <c r="E529" t="s">
        <v>10</v>
      </c>
      <c r="F529">
        <v>2503.14</v>
      </c>
      <c r="G529" s="1">
        <v>45172</v>
      </c>
      <c r="H529">
        <v>18</v>
      </c>
      <c r="I529" t="s">
        <v>35</v>
      </c>
      <c r="J529" t="str">
        <f>IF(COUNTIF(Table2[[#All],[Column1]], Table14[[#This Row],[user_id]]) &gt; 0, "Retained", "Not_Retained")</f>
        <v>Not_Retained</v>
      </c>
    </row>
    <row r="530" spans="1:10" x14ac:dyDescent="0.3">
      <c r="A530">
        <v>98</v>
      </c>
      <c r="B530">
        <v>17362</v>
      </c>
      <c r="C530" t="s">
        <v>15</v>
      </c>
      <c r="D530" s="1">
        <v>45172</v>
      </c>
      <c r="E530" t="s">
        <v>10</v>
      </c>
      <c r="F530">
        <v>197.65</v>
      </c>
      <c r="G530" s="1">
        <v>45172</v>
      </c>
      <c r="H530">
        <v>18</v>
      </c>
      <c r="I530" t="s">
        <v>35</v>
      </c>
      <c r="J530" t="str">
        <f>IF(COUNTIF(Table2[[#All],[Column1]], Table14[[#This Row],[user_id]]) &gt; 0, "Retained", "Not_Retained")</f>
        <v>Not_Retained</v>
      </c>
    </row>
    <row r="531" spans="1:10" x14ac:dyDescent="0.3">
      <c r="A531">
        <v>99</v>
      </c>
      <c r="B531">
        <v>33260</v>
      </c>
      <c r="C531" t="s">
        <v>14</v>
      </c>
      <c r="D531" s="1">
        <v>45210</v>
      </c>
      <c r="E531" t="s">
        <v>10</v>
      </c>
      <c r="F531">
        <v>207.37</v>
      </c>
      <c r="G531" s="1">
        <v>45174</v>
      </c>
      <c r="H531">
        <v>19</v>
      </c>
      <c r="I531" t="s">
        <v>16</v>
      </c>
      <c r="J531" t="str">
        <f>IF(COUNTIF(Table2[[#All],[Column1]], Table14[[#This Row],[user_id]]) &gt; 0, "Retained", "Not_Retained")</f>
        <v>Not_Retained</v>
      </c>
    </row>
    <row r="532" spans="1:10" x14ac:dyDescent="0.3">
      <c r="A532">
        <v>99</v>
      </c>
      <c r="B532">
        <v>28566</v>
      </c>
      <c r="C532" t="s">
        <v>9</v>
      </c>
      <c r="D532" s="1">
        <v>45218</v>
      </c>
      <c r="E532" t="s">
        <v>12</v>
      </c>
      <c r="F532">
        <v>4806.74</v>
      </c>
      <c r="G532" s="1">
        <v>45174</v>
      </c>
      <c r="H532">
        <v>19</v>
      </c>
      <c r="I532" t="s">
        <v>16</v>
      </c>
      <c r="J532" t="str">
        <f>IF(COUNTIF(Table2[[#All],[Column1]], Table14[[#This Row],[user_id]]) &gt; 0, "Retained", "Not_Retained")</f>
        <v>Not_Retained</v>
      </c>
    </row>
    <row r="533" spans="1:10" x14ac:dyDescent="0.3">
      <c r="A533">
        <v>99</v>
      </c>
      <c r="B533">
        <v>96787</v>
      </c>
      <c r="C533" t="s">
        <v>18</v>
      </c>
      <c r="D533" s="1">
        <v>45192</v>
      </c>
      <c r="E533" t="s">
        <v>10</v>
      </c>
      <c r="F533">
        <v>1749.15</v>
      </c>
      <c r="G533" s="1">
        <v>45174</v>
      </c>
      <c r="H533">
        <v>19</v>
      </c>
      <c r="I533" t="s">
        <v>16</v>
      </c>
      <c r="J533" t="str">
        <f>IF(COUNTIF(Table2[[#All],[Column1]], Table14[[#This Row],[user_id]]) &gt; 0, "Retained", "Not_Retained")</f>
        <v>Not_Retained</v>
      </c>
    </row>
    <row r="534" spans="1:10" x14ac:dyDescent="0.3">
      <c r="A534">
        <v>99</v>
      </c>
      <c r="B534">
        <v>27884</v>
      </c>
      <c r="C534" t="s">
        <v>15</v>
      </c>
      <c r="D534" s="1">
        <v>45180</v>
      </c>
      <c r="E534" t="s">
        <v>12</v>
      </c>
      <c r="F534">
        <v>3980.03</v>
      </c>
      <c r="G534" s="1">
        <v>45174</v>
      </c>
      <c r="H534">
        <v>19</v>
      </c>
      <c r="I534" t="s">
        <v>16</v>
      </c>
      <c r="J534" t="str">
        <f>IF(COUNTIF(Table2[[#All],[Column1]], Table14[[#This Row],[user_id]]) &gt; 0, "Retained", "Not_Retained")</f>
        <v>Not_Retained</v>
      </c>
    </row>
    <row r="535" spans="1:10" x14ac:dyDescent="0.3">
      <c r="A535">
        <v>99</v>
      </c>
      <c r="B535">
        <v>95089</v>
      </c>
      <c r="C535" t="s">
        <v>14</v>
      </c>
      <c r="D535" s="1">
        <v>45185</v>
      </c>
      <c r="E535" t="s">
        <v>10</v>
      </c>
      <c r="F535">
        <v>3565.2</v>
      </c>
      <c r="G535" s="1">
        <v>45174</v>
      </c>
      <c r="H535">
        <v>19</v>
      </c>
      <c r="I535" t="s">
        <v>16</v>
      </c>
      <c r="J535" t="str">
        <f>IF(COUNTIF(Table2[[#All],[Column1]], Table14[[#This Row],[user_id]]) &gt; 0, "Retained", "Not_Retained")</f>
        <v>Not_Retained</v>
      </c>
    </row>
    <row r="536" spans="1:10" x14ac:dyDescent="0.3">
      <c r="A536">
        <v>100</v>
      </c>
      <c r="B536">
        <v>87194</v>
      </c>
      <c r="C536" t="s">
        <v>15</v>
      </c>
      <c r="D536" s="1">
        <v>45252</v>
      </c>
      <c r="E536" t="s">
        <v>12</v>
      </c>
      <c r="F536">
        <v>1603.43</v>
      </c>
      <c r="G536" s="1">
        <v>45172</v>
      </c>
      <c r="H536">
        <v>18</v>
      </c>
      <c r="I536" t="s">
        <v>20</v>
      </c>
      <c r="J536" t="str">
        <f>IF(COUNTIF(Table2[[#All],[Column1]], Table14[[#This Row],[user_id]]) &gt; 0, "Retained", "Not_Retained")</f>
        <v>Not_Retained</v>
      </c>
    </row>
    <row r="537" spans="1:10" x14ac:dyDescent="0.3">
      <c r="A537">
        <v>100</v>
      </c>
      <c r="B537">
        <v>48602</v>
      </c>
      <c r="C537" t="s">
        <v>15</v>
      </c>
      <c r="D537" s="1">
        <v>45253</v>
      </c>
      <c r="E537" t="s">
        <v>10</v>
      </c>
      <c r="F537">
        <v>3671.27</v>
      </c>
      <c r="G537" s="1">
        <v>45172</v>
      </c>
      <c r="H537">
        <v>18</v>
      </c>
      <c r="I537" t="s">
        <v>20</v>
      </c>
      <c r="J537" t="str">
        <f>IF(COUNTIF(Table2[[#All],[Column1]], Table14[[#This Row],[user_id]]) &gt; 0, "Retained", "Not_Retained")</f>
        <v>Not_Retained</v>
      </c>
    </row>
    <row r="538" spans="1:10" x14ac:dyDescent="0.3">
      <c r="A538">
        <v>100</v>
      </c>
      <c r="B538">
        <v>84381</v>
      </c>
      <c r="C538" t="s">
        <v>9</v>
      </c>
      <c r="D538" s="1">
        <v>45212</v>
      </c>
      <c r="E538" t="s">
        <v>10</v>
      </c>
      <c r="F538">
        <v>3051.7</v>
      </c>
      <c r="G538" s="1">
        <v>45172</v>
      </c>
      <c r="H538">
        <v>18</v>
      </c>
      <c r="I538" t="s">
        <v>20</v>
      </c>
      <c r="J538" t="str">
        <f>IF(COUNTIF(Table2[[#All],[Column1]], Table14[[#This Row],[user_id]]) &gt; 0, "Retained", "Not_Retained")</f>
        <v>Not_Retained</v>
      </c>
    </row>
    <row r="539" spans="1:10" x14ac:dyDescent="0.3">
      <c r="A539">
        <v>100</v>
      </c>
      <c r="B539">
        <v>90134</v>
      </c>
      <c r="C539" t="s">
        <v>15</v>
      </c>
      <c r="D539" s="1">
        <v>45225</v>
      </c>
      <c r="E539" t="s">
        <v>10</v>
      </c>
      <c r="F539">
        <v>4689.7700000000004</v>
      </c>
      <c r="G539" s="1">
        <v>45172</v>
      </c>
      <c r="H539">
        <v>18</v>
      </c>
      <c r="I539" t="s">
        <v>20</v>
      </c>
      <c r="J539" t="str">
        <f>IF(COUNTIF(Table2[[#All],[Column1]], Table14[[#This Row],[user_id]]) &gt; 0, "Retained", "Not_Retained")</f>
        <v>Not_Retained</v>
      </c>
    </row>
    <row r="540" spans="1:10" x14ac:dyDescent="0.3">
      <c r="A540">
        <v>100</v>
      </c>
      <c r="B540">
        <v>53406</v>
      </c>
      <c r="C540" t="s">
        <v>9</v>
      </c>
      <c r="D540" s="1">
        <v>45204</v>
      </c>
      <c r="E540" t="s">
        <v>10</v>
      </c>
      <c r="F540">
        <v>1799.37</v>
      </c>
      <c r="G540" s="1">
        <v>45172</v>
      </c>
      <c r="H540">
        <v>18</v>
      </c>
      <c r="I540" t="s">
        <v>20</v>
      </c>
      <c r="J540" t="str">
        <f>IF(COUNTIF(Table2[[#All],[Column1]], Table14[[#This Row],[user_id]]) &gt; 0, "Retained", "Not_Retained")</f>
        <v>Not_Retained</v>
      </c>
    </row>
    <row r="541" spans="1:10" x14ac:dyDescent="0.3">
      <c r="A541">
        <v>100</v>
      </c>
      <c r="B541">
        <v>32005</v>
      </c>
      <c r="C541" t="s">
        <v>9</v>
      </c>
      <c r="D541" s="1">
        <v>45210</v>
      </c>
      <c r="E541" t="s">
        <v>12</v>
      </c>
      <c r="F541">
        <v>2288.4899999999998</v>
      </c>
      <c r="G541" s="1">
        <v>45172</v>
      </c>
      <c r="H541">
        <v>18</v>
      </c>
      <c r="I541" t="s">
        <v>20</v>
      </c>
      <c r="J541" t="str">
        <f>IF(COUNTIF(Table2[[#All],[Column1]], Table14[[#This Row],[user_id]]) &gt; 0, "Retained", "Not_Retained")</f>
        <v>Not_Retained</v>
      </c>
    </row>
    <row r="542" spans="1:10" x14ac:dyDescent="0.3">
      <c r="A542">
        <v>100</v>
      </c>
      <c r="B542">
        <v>37483</v>
      </c>
      <c r="C542" t="s">
        <v>15</v>
      </c>
      <c r="D542" s="1">
        <v>45208</v>
      </c>
      <c r="E542" t="s">
        <v>10</v>
      </c>
      <c r="F542">
        <v>1817.36</v>
      </c>
      <c r="G542" s="1">
        <v>45172</v>
      </c>
      <c r="H542">
        <v>18</v>
      </c>
      <c r="I542" t="s">
        <v>20</v>
      </c>
      <c r="J542" t="str">
        <f>IF(COUNTIF(Table2[[#All],[Column1]], Table14[[#This Row],[user_id]]) &gt; 0, "Retained", "Not_Retained")</f>
        <v>Not_Retained</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32C47-28A4-4484-9DF7-75699479D05D}">
  <dimension ref="A2:D290"/>
  <sheetViews>
    <sheetView workbookViewId="0">
      <selection activeCell="K8" sqref="K8"/>
    </sheetView>
  </sheetViews>
  <sheetFormatPr defaultRowHeight="14.4" x14ac:dyDescent="0.3"/>
  <cols>
    <col min="1" max="1" width="26.44140625" bestFit="1" customWidth="1"/>
    <col min="2" max="2" width="15.5546875" bestFit="1" customWidth="1"/>
    <col min="3" max="3" width="5.88671875" bestFit="1" customWidth="1"/>
    <col min="4" max="4" width="10.77734375" bestFit="1" customWidth="1"/>
  </cols>
  <sheetData>
    <row r="2" spans="1:4" x14ac:dyDescent="0.3">
      <c r="A2" s="2" t="s">
        <v>2</v>
      </c>
      <c r="B2" t="s">
        <v>44</v>
      </c>
    </row>
    <row r="4" spans="1:4" x14ac:dyDescent="0.3">
      <c r="A4" s="2" t="s">
        <v>65</v>
      </c>
      <c r="B4" s="2" t="s">
        <v>42</v>
      </c>
    </row>
    <row r="5" spans="1:4" x14ac:dyDescent="0.3">
      <c r="A5" s="2" t="s">
        <v>64</v>
      </c>
      <c r="B5" t="s">
        <v>10</v>
      </c>
      <c r="C5" t="s">
        <v>12</v>
      </c>
      <c r="D5" t="s">
        <v>41</v>
      </c>
    </row>
    <row r="6" spans="1:4" x14ac:dyDescent="0.3">
      <c r="A6" s="3">
        <v>1</v>
      </c>
      <c r="B6">
        <v>3</v>
      </c>
      <c r="D6">
        <v>3</v>
      </c>
    </row>
    <row r="7" spans="1:4" x14ac:dyDescent="0.3">
      <c r="A7" s="4" t="s">
        <v>63</v>
      </c>
      <c r="B7">
        <v>3</v>
      </c>
      <c r="D7">
        <v>3</v>
      </c>
    </row>
    <row r="8" spans="1:4" x14ac:dyDescent="0.3">
      <c r="A8" s="3">
        <v>2</v>
      </c>
      <c r="B8">
        <v>1</v>
      </c>
      <c r="C8">
        <v>2</v>
      </c>
      <c r="D8">
        <v>3</v>
      </c>
    </row>
    <row r="9" spans="1:4" x14ac:dyDescent="0.3">
      <c r="A9" s="4" t="s">
        <v>61</v>
      </c>
      <c r="B9">
        <v>1</v>
      </c>
      <c r="C9">
        <v>2</v>
      </c>
      <c r="D9">
        <v>3</v>
      </c>
    </row>
    <row r="10" spans="1:4" x14ac:dyDescent="0.3">
      <c r="A10" s="3">
        <v>3</v>
      </c>
      <c r="C10">
        <v>2</v>
      </c>
      <c r="D10">
        <v>2</v>
      </c>
    </row>
    <row r="11" spans="1:4" x14ac:dyDescent="0.3">
      <c r="A11" s="4" t="s">
        <v>62</v>
      </c>
      <c r="C11">
        <v>2</v>
      </c>
      <c r="D11">
        <v>2</v>
      </c>
    </row>
    <row r="12" spans="1:4" x14ac:dyDescent="0.3">
      <c r="A12" s="3">
        <v>4</v>
      </c>
      <c r="B12">
        <v>1</v>
      </c>
      <c r="C12">
        <v>1</v>
      </c>
      <c r="D12">
        <v>2</v>
      </c>
    </row>
    <row r="13" spans="1:4" x14ac:dyDescent="0.3">
      <c r="A13" s="4" t="s">
        <v>62</v>
      </c>
      <c r="B13">
        <v>1</v>
      </c>
      <c r="C13">
        <v>1</v>
      </c>
      <c r="D13">
        <v>2</v>
      </c>
    </row>
    <row r="14" spans="1:4" x14ac:dyDescent="0.3">
      <c r="A14" s="3">
        <v>5</v>
      </c>
      <c r="B14">
        <v>5</v>
      </c>
      <c r="C14">
        <v>5</v>
      </c>
      <c r="D14">
        <v>10</v>
      </c>
    </row>
    <row r="15" spans="1:4" x14ac:dyDescent="0.3">
      <c r="A15" s="4" t="s">
        <v>63</v>
      </c>
      <c r="B15">
        <v>4</v>
      </c>
      <c r="C15">
        <v>1</v>
      </c>
      <c r="D15">
        <v>5</v>
      </c>
    </row>
    <row r="16" spans="1:4" x14ac:dyDescent="0.3">
      <c r="A16" s="4" t="s">
        <v>62</v>
      </c>
      <c r="C16">
        <v>2</v>
      </c>
      <c r="D16">
        <v>2</v>
      </c>
    </row>
    <row r="17" spans="1:4" x14ac:dyDescent="0.3">
      <c r="A17" s="4" t="s">
        <v>61</v>
      </c>
      <c r="B17">
        <v>1</v>
      </c>
      <c r="C17">
        <v>2</v>
      </c>
      <c r="D17">
        <v>3</v>
      </c>
    </row>
    <row r="18" spans="1:4" x14ac:dyDescent="0.3">
      <c r="A18" s="3">
        <v>6</v>
      </c>
      <c r="B18">
        <v>2</v>
      </c>
      <c r="C18">
        <v>1</v>
      </c>
      <c r="D18">
        <v>3</v>
      </c>
    </row>
    <row r="19" spans="1:4" x14ac:dyDescent="0.3">
      <c r="A19" s="4" t="s">
        <v>61</v>
      </c>
      <c r="B19">
        <v>2</v>
      </c>
      <c r="C19">
        <v>1</v>
      </c>
      <c r="D19">
        <v>3</v>
      </c>
    </row>
    <row r="20" spans="1:4" x14ac:dyDescent="0.3">
      <c r="A20" s="3">
        <v>7</v>
      </c>
      <c r="B20">
        <v>4</v>
      </c>
      <c r="C20">
        <v>4</v>
      </c>
      <c r="D20">
        <v>8</v>
      </c>
    </row>
    <row r="21" spans="1:4" x14ac:dyDescent="0.3">
      <c r="A21" s="4" t="s">
        <v>63</v>
      </c>
      <c r="B21">
        <v>2</v>
      </c>
      <c r="C21">
        <v>2</v>
      </c>
      <c r="D21">
        <v>4</v>
      </c>
    </row>
    <row r="22" spans="1:4" x14ac:dyDescent="0.3">
      <c r="A22" s="4" t="s">
        <v>62</v>
      </c>
      <c r="B22">
        <v>2</v>
      </c>
      <c r="C22">
        <v>2</v>
      </c>
      <c r="D22">
        <v>4</v>
      </c>
    </row>
    <row r="23" spans="1:4" x14ac:dyDescent="0.3">
      <c r="A23" s="3">
        <v>8</v>
      </c>
      <c r="B23">
        <v>2</v>
      </c>
      <c r="C23">
        <v>3</v>
      </c>
      <c r="D23">
        <v>5</v>
      </c>
    </row>
    <row r="24" spans="1:4" x14ac:dyDescent="0.3">
      <c r="A24" s="4" t="s">
        <v>61</v>
      </c>
      <c r="B24">
        <v>2</v>
      </c>
      <c r="C24">
        <v>3</v>
      </c>
      <c r="D24">
        <v>5</v>
      </c>
    </row>
    <row r="25" spans="1:4" x14ac:dyDescent="0.3">
      <c r="A25" s="3">
        <v>9</v>
      </c>
      <c r="B25">
        <v>1</v>
      </c>
      <c r="C25">
        <v>4</v>
      </c>
      <c r="D25">
        <v>5</v>
      </c>
    </row>
    <row r="26" spans="1:4" x14ac:dyDescent="0.3">
      <c r="A26" s="4" t="s">
        <v>61</v>
      </c>
      <c r="B26">
        <v>1</v>
      </c>
      <c r="C26">
        <v>4</v>
      </c>
      <c r="D26">
        <v>5</v>
      </c>
    </row>
    <row r="27" spans="1:4" x14ac:dyDescent="0.3">
      <c r="A27" s="3">
        <v>10</v>
      </c>
      <c r="B27">
        <v>1</v>
      </c>
      <c r="C27">
        <v>2</v>
      </c>
      <c r="D27">
        <v>3</v>
      </c>
    </row>
    <row r="28" spans="1:4" x14ac:dyDescent="0.3">
      <c r="A28" s="4" t="s">
        <v>63</v>
      </c>
      <c r="B28">
        <v>1</v>
      </c>
      <c r="C28">
        <v>2</v>
      </c>
      <c r="D28">
        <v>3</v>
      </c>
    </row>
    <row r="29" spans="1:4" x14ac:dyDescent="0.3">
      <c r="A29" s="3">
        <v>11</v>
      </c>
      <c r="B29">
        <v>4</v>
      </c>
      <c r="C29">
        <v>1</v>
      </c>
      <c r="D29">
        <v>5</v>
      </c>
    </row>
    <row r="30" spans="1:4" x14ac:dyDescent="0.3">
      <c r="A30" s="4" t="s">
        <v>63</v>
      </c>
      <c r="B30">
        <v>3</v>
      </c>
      <c r="D30">
        <v>3</v>
      </c>
    </row>
    <row r="31" spans="1:4" x14ac:dyDescent="0.3">
      <c r="A31" s="4" t="s">
        <v>62</v>
      </c>
      <c r="B31">
        <v>1</v>
      </c>
      <c r="C31">
        <v>1</v>
      </c>
      <c r="D31">
        <v>2</v>
      </c>
    </row>
    <row r="32" spans="1:4" x14ac:dyDescent="0.3">
      <c r="A32" s="3">
        <v>12</v>
      </c>
      <c r="B32">
        <v>4</v>
      </c>
      <c r="C32">
        <v>4</v>
      </c>
      <c r="D32">
        <v>8</v>
      </c>
    </row>
    <row r="33" spans="1:4" x14ac:dyDescent="0.3">
      <c r="A33" s="4" t="s">
        <v>63</v>
      </c>
      <c r="B33">
        <v>1</v>
      </c>
      <c r="D33">
        <v>1</v>
      </c>
    </row>
    <row r="34" spans="1:4" x14ac:dyDescent="0.3">
      <c r="A34" s="4" t="s">
        <v>62</v>
      </c>
      <c r="B34">
        <v>1</v>
      </c>
      <c r="C34">
        <v>1</v>
      </c>
      <c r="D34">
        <v>2</v>
      </c>
    </row>
    <row r="35" spans="1:4" x14ac:dyDescent="0.3">
      <c r="A35" s="4" t="s">
        <v>61</v>
      </c>
      <c r="B35">
        <v>2</v>
      </c>
      <c r="C35">
        <v>3</v>
      </c>
      <c r="D35">
        <v>5</v>
      </c>
    </row>
    <row r="36" spans="1:4" x14ac:dyDescent="0.3">
      <c r="A36" s="3">
        <v>13</v>
      </c>
      <c r="B36">
        <v>4</v>
      </c>
      <c r="C36">
        <v>5</v>
      </c>
      <c r="D36">
        <v>9</v>
      </c>
    </row>
    <row r="37" spans="1:4" x14ac:dyDescent="0.3">
      <c r="A37" s="4" t="s">
        <v>63</v>
      </c>
      <c r="B37">
        <v>2</v>
      </c>
      <c r="C37">
        <v>1</v>
      </c>
      <c r="D37">
        <v>3</v>
      </c>
    </row>
    <row r="38" spans="1:4" x14ac:dyDescent="0.3">
      <c r="A38" s="4" t="s">
        <v>62</v>
      </c>
      <c r="C38">
        <v>3</v>
      </c>
      <c r="D38">
        <v>3</v>
      </c>
    </row>
    <row r="39" spans="1:4" x14ac:dyDescent="0.3">
      <c r="A39" s="4" t="s">
        <v>61</v>
      </c>
      <c r="B39">
        <v>2</v>
      </c>
      <c r="C39">
        <v>1</v>
      </c>
      <c r="D39">
        <v>3</v>
      </c>
    </row>
    <row r="40" spans="1:4" x14ac:dyDescent="0.3">
      <c r="A40" s="3">
        <v>14</v>
      </c>
      <c r="B40">
        <v>1</v>
      </c>
      <c r="C40">
        <v>5</v>
      </c>
      <c r="D40">
        <v>6</v>
      </c>
    </row>
    <row r="41" spans="1:4" x14ac:dyDescent="0.3">
      <c r="A41" s="4" t="s">
        <v>63</v>
      </c>
      <c r="C41">
        <v>2</v>
      </c>
      <c r="D41">
        <v>2</v>
      </c>
    </row>
    <row r="42" spans="1:4" x14ac:dyDescent="0.3">
      <c r="A42" s="4" t="s">
        <v>62</v>
      </c>
      <c r="B42">
        <v>1</v>
      </c>
      <c r="C42">
        <v>2</v>
      </c>
      <c r="D42">
        <v>3</v>
      </c>
    </row>
    <row r="43" spans="1:4" x14ac:dyDescent="0.3">
      <c r="A43" s="4" t="s">
        <v>61</v>
      </c>
      <c r="C43">
        <v>1</v>
      </c>
      <c r="D43">
        <v>1</v>
      </c>
    </row>
    <row r="44" spans="1:4" x14ac:dyDescent="0.3">
      <c r="A44" s="3">
        <v>15</v>
      </c>
      <c r="B44">
        <v>1</v>
      </c>
      <c r="C44">
        <v>2</v>
      </c>
      <c r="D44">
        <v>3</v>
      </c>
    </row>
    <row r="45" spans="1:4" x14ac:dyDescent="0.3">
      <c r="A45" s="4" t="s">
        <v>61</v>
      </c>
      <c r="B45">
        <v>1</v>
      </c>
      <c r="C45">
        <v>2</v>
      </c>
      <c r="D45">
        <v>3</v>
      </c>
    </row>
    <row r="46" spans="1:4" x14ac:dyDescent="0.3">
      <c r="A46" s="3">
        <v>16</v>
      </c>
      <c r="B46">
        <v>7</v>
      </c>
      <c r="C46">
        <v>2</v>
      </c>
      <c r="D46">
        <v>9</v>
      </c>
    </row>
    <row r="47" spans="1:4" x14ac:dyDescent="0.3">
      <c r="A47" s="4" t="s">
        <v>63</v>
      </c>
      <c r="B47">
        <v>2</v>
      </c>
      <c r="C47">
        <v>1</v>
      </c>
      <c r="D47">
        <v>3</v>
      </c>
    </row>
    <row r="48" spans="1:4" x14ac:dyDescent="0.3">
      <c r="A48" s="4" t="s">
        <v>62</v>
      </c>
      <c r="B48">
        <v>4</v>
      </c>
      <c r="D48">
        <v>4</v>
      </c>
    </row>
    <row r="49" spans="1:4" x14ac:dyDescent="0.3">
      <c r="A49" s="4" t="s">
        <v>61</v>
      </c>
      <c r="B49">
        <v>1</v>
      </c>
      <c r="C49">
        <v>1</v>
      </c>
      <c r="D49">
        <v>2</v>
      </c>
    </row>
    <row r="50" spans="1:4" x14ac:dyDescent="0.3">
      <c r="A50" s="3">
        <v>17</v>
      </c>
      <c r="B50">
        <v>7</v>
      </c>
      <c r="C50">
        <v>7</v>
      </c>
      <c r="D50">
        <v>14</v>
      </c>
    </row>
    <row r="51" spans="1:4" x14ac:dyDescent="0.3">
      <c r="A51" s="4" t="s">
        <v>63</v>
      </c>
      <c r="B51">
        <v>2</v>
      </c>
      <c r="C51">
        <v>3</v>
      </c>
      <c r="D51">
        <v>5</v>
      </c>
    </row>
    <row r="52" spans="1:4" x14ac:dyDescent="0.3">
      <c r="A52" s="4" t="s">
        <v>62</v>
      </c>
      <c r="B52">
        <v>2</v>
      </c>
      <c r="C52">
        <v>3</v>
      </c>
      <c r="D52">
        <v>5</v>
      </c>
    </row>
    <row r="53" spans="1:4" x14ac:dyDescent="0.3">
      <c r="A53" s="4" t="s">
        <v>61</v>
      </c>
      <c r="B53">
        <v>3</v>
      </c>
      <c r="C53">
        <v>1</v>
      </c>
      <c r="D53">
        <v>4</v>
      </c>
    </row>
    <row r="54" spans="1:4" x14ac:dyDescent="0.3">
      <c r="A54" s="3">
        <v>18</v>
      </c>
      <c r="B54">
        <v>2</v>
      </c>
      <c r="C54">
        <v>4</v>
      </c>
      <c r="D54">
        <v>6</v>
      </c>
    </row>
    <row r="55" spans="1:4" x14ac:dyDescent="0.3">
      <c r="A55" s="4" t="s">
        <v>63</v>
      </c>
      <c r="C55">
        <v>1</v>
      </c>
      <c r="D55">
        <v>1</v>
      </c>
    </row>
    <row r="56" spans="1:4" x14ac:dyDescent="0.3">
      <c r="A56" s="4" t="s">
        <v>62</v>
      </c>
      <c r="B56">
        <v>2</v>
      </c>
      <c r="C56">
        <v>3</v>
      </c>
      <c r="D56">
        <v>5</v>
      </c>
    </row>
    <row r="57" spans="1:4" x14ac:dyDescent="0.3">
      <c r="A57" s="3">
        <v>19</v>
      </c>
      <c r="B57">
        <v>3</v>
      </c>
      <c r="C57">
        <v>2</v>
      </c>
      <c r="D57">
        <v>5</v>
      </c>
    </row>
    <row r="58" spans="1:4" x14ac:dyDescent="0.3">
      <c r="A58" s="4" t="s">
        <v>62</v>
      </c>
      <c r="C58">
        <v>1</v>
      </c>
      <c r="D58">
        <v>1</v>
      </c>
    </row>
    <row r="59" spans="1:4" x14ac:dyDescent="0.3">
      <c r="A59" s="4" t="s">
        <v>61</v>
      </c>
      <c r="B59">
        <v>3</v>
      </c>
      <c r="C59">
        <v>1</v>
      </c>
      <c r="D59">
        <v>4</v>
      </c>
    </row>
    <row r="60" spans="1:4" x14ac:dyDescent="0.3">
      <c r="A60" s="3">
        <v>20</v>
      </c>
      <c r="B60">
        <v>2</v>
      </c>
      <c r="C60">
        <v>1</v>
      </c>
      <c r="D60">
        <v>3</v>
      </c>
    </row>
    <row r="61" spans="1:4" x14ac:dyDescent="0.3">
      <c r="A61" s="4" t="s">
        <v>61</v>
      </c>
      <c r="B61">
        <v>2</v>
      </c>
      <c r="C61">
        <v>1</v>
      </c>
      <c r="D61">
        <v>3</v>
      </c>
    </row>
    <row r="62" spans="1:4" x14ac:dyDescent="0.3">
      <c r="A62" s="3">
        <v>21</v>
      </c>
      <c r="B62">
        <v>2</v>
      </c>
      <c r="C62">
        <v>3</v>
      </c>
      <c r="D62">
        <v>5</v>
      </c>
    </row>
    <row r="63" spans="1:4" x14ac:dyDescent="0.3">
      <c r="A63" s="4" t="s">
        <v>62</v>
      </c>
      <c r="B63">
        <v>2</v>
      </c>
      <c r="C63">
        <v>3</v>
      </c>
      <c r="D63">
        <v>5</v>
      </c>
    </row>
    <row r="64" spans="1:4" x14ac:dyDescent="0.3">
      <c r="A64" s="3">
        <v>22</v>
      </c>
      <c r="B64">
        <v>1</v>
      </c>
      <c r="C64">
        <v>4</v>
      </c>
      <c r="D64">
        <v>5</v>
      </c>
    </row>
    <row r="65" spans="1:4" x14ac:dyDescent="0.3">
      <c r="A65" s="4" t="s">
        <v>61</v>
      </c>
      <c r="B65">
        <v>1</v>
      </c>
      <c r="C65">
        <v>4</v>
      </c>
      <c r="D65">
        <v>5</v>
      </c>
    </row>
    <row r="66" spans="1:4" x14ac:dyDescent="0.3">
      <c r="A66" s="3">
        <v>23</v>
      </c>
      <c r="B66">
        <v>4</v>
      </c>
      <c r="C66">
        <v>6</v>
      </c>
      <c r="D66">
        <v>10</v>
      </c>
    </row>
    <row r="67" spans="1:4" x14ac:dyDescent="0.3">
      <c r="A67" s="4" t="s">
        <v>63</v>
      </c>
      <c r="B67">
        <v>3</v>
      </c>
      <c r="D67">
        <v>3</v>
      </c>
    </row>
    <row r="68" spans="1:4" x14ac:dyDescent="0.3">
      <c r="A68" s="4" t="s">
        <v>62</v>
      </c>
      <c r="B68">
        <v>1</v>
      </c>
      <c r="C68">
        <v>1</v>
      </c>
      <c r="D68">
        <v>2</v>
      </c>
    </row>
    <row r="69" spans="1:4" x14ac:dyDescent="0.3">
      <c r="A69" s="4" t="s">
        <v>61</v>
      </c>
      <c r="C69">
        <v>5</v>
      </c>
      <c r="D69">
        <v>5</v>
      </c>
    </row>
    <row r="70" spans="1:4" x14ac:dyDescent="0.3">
      <c r="A70" s="3">
        <v>24</v>
      </c>
      <c r="B70">
        <v>1</v>
      </c>
      <c r="C70">
        <v>3</v>
      </c>
      <c r="D70">
        <v>4</v>
      </c>
    </row>
    <row r="71" spans="1:4" x14ac:dyDescent="0.3">
      <c r="A71" s="4" t="s">
        <v>62</v>
      </c>
      <c r="B71">
        <v>1</v>
      </c>
      <c r="C71">
        <v>3</v>
      </c>
      <c r="D71">
        <v>4</v>
      </c>
    </row>
    <row r="72" spans="1:4" x14ac:dyDescent="0.3">
      <c r="A72" s="3">
        <v>25</v>
      </c>
      <c r="B72">
        <v>1</v>
      </c>
      <c r="C72">
        <v>1</v>
      </c>
      <c r="D72">
        <v>2</v>
      </c>
    </row>
    <row r="73" spans="1:4" x14ac:dyDescent="0.3">
      <c r="A73" s="4" t="s">
        <v>63</v>
      </c>
      <c r="B73">
        <v>1</v>
      </c>
      <c r="D73">
        <v>1</v>
      </c>
    </row>
    <row r="74" spans="1:4" x14ac:dyDescent="0.3">
      <c r="A74" s="4" t="s">
        <v>61</v>
      </c>
      <c r="C74">
        <v>1</v>
      </c>
      <c r="D74">
        <v>1</v>
      </c>
    </row>
    <row r="75" spans="1:4" x14ac:dyDescent="0.3">
      <c r="A75" s="3">
        <v>26</v>
      </c>
      <c r="C75">
        <v>2</v>
      </c>
      <c r="D75">
        <v>2</v>
      </c>
    </row>
    <row r="76" spans="1:4" x14ac:dyDescent="0.3">
      <c r="A76" s="4" t="s">
        <v>62</v>
      </c>
      <c r="C76">
        <v>2</v>
      </c>
      <c r="D76">
        <v>2</v>
      </c>
    </row>
    <row r="77" spans="1:4" x14ac:dyDescent="0.3">
      <c r="A77" s="3">
        <v>27</v>
      </c>
      <c r="B77">
        <v>3</v>
      </c>
      <c r="C77">
        <v>2</v>
      </c>
      <c r="D77">
        <v>5</v>
      </c>
    </row>
    <row r="78" spans="1:4" x14ac:dyDescent="0.3">
      <c r="A78" s="4" t="s">
        <v>63</v>
      </c>
      <c r="B78">
        <v>1</v>
      </c>
      <c r="C78">
        <v>1</v>
      </c>
      <c r="D78">
        <v>2</v>
      </c>
    </row>
    <row r="79" spans="1:4" x14ac:dyDescent="0.3">
      <c r="A79" s="4" t="s">
        <v>61</v>
      </c>
      <c r="B79">
        <v>2</v>
      </c>
      <c r="C79">
        <v>1</v>
      </c>
      <c r="D79">
        <v>3</v>
      </c>
    </row>
    <row r="80" spans="1:4" x14ac:dyDescent="0.3">
      <c r="A80" s="3">
        <v>28</v>
      </c>
      <c r="B80">
        <v>2</v>
      </c>
      <c r="C80">
        <v>1</v>
      </c>
      <c r="D80">
        <v>3</v>
      </c>
    </row>
    <row r="81" spans="1:4" x14ac:dyDescent="0.3">
      <c r="A81" s="4" t="s">
        <v>63</v>
      </c>
      <c r="B81">
        <v>2</v>
      </c>
      <c r="C81">
        <v>1</v>
      </c>
      <c r="D81">
        <v>3</v>
      </c>
    </row>
    <row r="82" spans="1:4" x14ac:dyDescent="0.3">
      <c r="A82" s="3">
        <v>29</v>
      </c>
      <c r="B82">
        <v>1</v>
      </c>
      <c r="C82">
        <v>3</v>
      </c>
      <c r="D82">
        <v>4</v>
      </c>
    </row>
    <row r="83" spans="1:4" x14ac:dyDescent="0.3">
      <c r="A83" s="4" t="s">
        <v>62</v>
      </c>
      <c r="C83">
        <v>3</v>
      </c>
      <c r="D83">
        <v>3</v>
      </c>
    </row>
    <row r="84" spans="1:4" x14ac:dyDescent="0.3">
      <c r="A84" s="4" t="s">
        <v>61</v>
      </c>
      <c r="B84">
        <v>1</v>
      </c>
      <c r="D84">
        <v>1</v>
      </c>
    </row>
    <row r="85" spans="1:4" x14ac:dyDescent="0.3">
      <c r="A85" s="3">
        <v>30</v>
      </c>
      <c r="B85">
        <v>4</v>
      </c>
      <c r="C85">
        <v>1</v>
      </c>
      <c r="D85">
        <v>5</v>
      </c>
    </row>
    <row r="86" spans="1:4" x14ac:dyDescent="0.3">
      <c r="A86" s="4" t="s">
        <v>63</v>
      </c>
      <c r="B86">
        <v>2</v>
      </c>
      <c r="C86">
        <v>1</v>
      </c>
      <c r="D86">
        <v>3</v>
      </c>
    </row>
    <row r="87" spans="1:4" x14ac:dyDescent="0.3">
      <c r="A87" s="4" t="s">
        <v>61</v>
      </c>
      <c r="B87">
        <v>2</v>
      </c>
      <c r="D87">
        <v>2</v>
      </c>
    </row>
    <row r="88" spans="1:4" x14ac:dyDescent="0.3">
      <c r="A88" s="3">
        <v>31</v>
      </c>
      <c r="B88">
        <v>3</v>
      </c>
      <c r="C88">
        <v>9</v>
      </c>
      <c r="D88">
        <v>12</v>
      </c>
    </row>
    <row r="89" spans="1:4" x14ac:dyDescent="0.3">
      <c r="A89" s="4" t="s">
        <v>63</v>
      </c>
      <c r="C89">
        <v>5</v>
      </c>
      <c r="D89">
        <v>5</v>
      </c>
    </row>
    <row r="90" spans="1:4" x14ac:dyDescent="0.3">
      <c r="A90" s="4" t="s">
        <v>62</v>
      </c>
      <c r="B90">
        <v>3</v>
      </c>
      <c r="C90">
        <v>2</v>
      </c>
      <c r="D90">
        <v>5</v>
      </c>
    </row>
    <row r="91" spans="1:4" x14ac:dyDescent="0.3">
      <c r="A91" s="4" t="s">
        <v>61</v>
      </c>
      <c r="C91">
        <v>2</v>
      </c>
      <c r="D91">
        <v>2</v>
      </c>
    </row>
    <row r="92" spans="1:4" x14ac:dyDescent="0.3">
      <c r="A92" s="3">
        <v>32</v>
      </c>
      <c r="B92">
        <v>4</v>
      </c>
      <c r="D92">
        <v>4</v>
      </c>
    </row>
    <row r="93" spans="1:4" x14ac:dyDescent="0.3">
      <c r="A93" s="4" t="s">
        <v>63</v>
      </c>
      <c r="B93">
        <v>4</v>
      </c>
      <c r="D93">
        <v>4</v>
      </c>
    </row>
    <row r="94" spans="1:4" x14ac:dyDescent="0.3">
      <c r="A94" s="3">
        <v>33</v>
      </c>
      <c r="B94">
        <v>5</v>
      </c>
      <c r="C94">
        <v>2</v>
      </c>
      <c r="D94">
        <v>7</v>
      </c>
    </row>
    <row r="95" spans="1:4" x14ac:dyDescent="0.3">
      <c r="A95" s="4" t="s">
        <v>63</v>
      </c>
      <c r="B95">
        <v>2</v>
      </c>
      <c r="D95">
        <v>2</v>
      </c>
    </row>
    <row r="96" spans="1:4" x14ac:dyDescent="0.3">
      <c r="A96" s="4" t="s">
        <v>62</v>
      </c>
      <c r="B96">
        <v>3</v>
      </c>
      <c r="C96">
        <v>2</v>
      </c>
      <c r="D96">
        <v>5</v>
      </c>
    </row>
    <row r="97" spans="1:4" x14ac:dyDescent="0.3">
      <c r="A97" s="3">
        <v>34</v>
      </c>
      <c r="B97">
        <v>2</v>
      </c>
      <c r="C97">
        <v>3</v>
      </c>
      <c r="D97">
        <v>5</v>
      </c>
    </row>
    <row r="98" spans="1:4" x14ac:dyDescent="0.3">
      <c r="A98" s="4" t="s">
        <v>63</v>
      </c>
      <c r="B98">
        <v>2</v>
      </c>
      <c r="C98">
        <v>1</v>
      </c>
      <c r="D98">
        <v>3</v>
      </c>
    </row>
    <row r="99" spans="1:4" x14ac:dyDescent="0.3">
      <c r="A99" s="4" t="s">
        <v>62</v>
      </c>
      <c r="C99">
        <v>2</v>
      </c>
      <c r="D99">
        <v>2</v>
      </c>
    </row>
    <row r="100" spans="1:4" x14ac:dyDescent="0.3">
      <c r="A100" s="3">
        <v>35</v>
      </c>
      <c r="B100">
        <v>1</v>
      </c>
      <c r="D100">
        <v>1</v>
      </c>
    </row>
    <row r="101" spans="1:4" x14ac:dyDescent="0.3">
      <c r="A101" s="4" t="s">
        <v>61</v>
      </c>
      <c r="B101">
        <v>1</v>
      </c>
      <c r="D101">
        <v>1</v>
      </c>
    </row>
    <row r="102" spans="1:4" x14ac:dyDescent="0.3">
      <c r="A102" s="3">
        <v>36</v>
      </c>
      <c r="B102">
        <v>3</v>
      </c>
      <c r="C102">
        <v>1</v>
      </c>
      <c r="D102">
        <v>4</v>
      </c>
    </row>
    <row r="103" spans="1:4" x14ac:dyDescent="0.3">
      <c r="A103" s="4" t="s">
        <v>63</v>
      </c>
      <c r="C103">
        <v>1</v>
      </c>
      <c r="D103">
        <v>1</v>
      </c>
    </row>
    <row r="104" spans="1:4" x14ac:dyDescent="0.3">
      <c r="A104" s="4" t="s">
        <v>62</v>
      </c>
      <c r="B104">
        <v>1</v>
      </c>
      <c r="D104">
        <v>1</v>
      </c>
    </row>
    <row r="105" spans="1:4" x14ac:dyDescent="0.3">
      <c r="A105" s="4" t="s">
        <v>61</v>
      </c>
      <c r="B105">
        <v>2</v>
      </c>
      <c r="D105">
        <v>2</v>
      </c>
    </row>
    <row r="106" spans="1:4" x14ac:dyDescent="0.3">
      <c r="A106" s="3">
        <v>37</v>
      </c>
      <c r="B106">
        <v>1</v>
      </c>
      <c r="C106">
        <v>1</v>
      </c>
      <c r="D106">
        <v>2</v>
      </c>
    </row>
    <row r="107" spans="1:4" x14ac:dyDescent="0.3">
      <c r="A107" s="4" t="s">
        <v>63</v>
      </c>
      <c r="C107">
        <v>1</v>
      </c>
      <c r="D107">
        <v>1</v>
      </c>
    </row>
    <row r="108" spans="1:4" x14ac:dyDescent="0.3">
      <c r="A108" s="4" t="s">
        <v>62</v>
      </c>
      <c r="B108">
        <v>1</v>
      </c>
      <c r="D108">
        <v>1</v>
      </c>
    </row>
    <row r="109" spans="1:4" x14ac:dyDescent="0.3">
      <c r="A109" s="3">
        <v>38</v>
      </c>
      <c r="B109">
        <v>2</v>
      </c>
      <c r="D109">
        <v>2</v>
      </c>
    </row>
    <row r="110" spans="1:4" x14ac:dyDescent="0.3">
      <c r="A110" s="4" t="s">
        <v>62</v>
      </c>
      <c r="B110">
        <v>2</v>
      </c>
      <c r="D110">
        <v>2</v>
      </c>
    </row>
    <row r="111" spans="1:4" x14ac:dyDescent="0.3">
      <c r="A111" s="3">
        <v>39</v>
      </c>
      <c r="B111">
        <v>1</v>
      </c>
      <c r="C111">
        <v>1</v>
      </c>
      <c r="D111">
        <v>2</v>
      </c>
    </row>
    <row r="112" spans="1:4" x14ac:dyDescent="0.3">
      <c r="A112" s="4" t="s">
        <v>63</v>
      </c>
      <c r="B112">
        <v>1</v>
      </c>
      <c r="C112">
        <v>1</v>
      </c>
      <c r="D112">
        <v>2</v>
      </c>
    </row>
    <row r="113" spans="1:4" x14ac:dyDescent="0.3">
      <c r="A113" s="3">
        <v>40</v>
      </c>
      <c r="B113">
        <v>4</v>
      </c>
      <c r="C113">
        <v>5</v>
      </c>
      <c r="D113">
        <v>9</v>
      </c>
    </row>
    <row r="114" spans="1:4" x14ac:dyDescent="0.3">
      <c r="A114" s="4" t="s">
        <v>63</v>
      </c>
      <c r="B114">
        <v>2</v>
      </c>
      <c r="C114">
        <v>2</v>
      </c>
      <c r="D114">
        <v>4</v>
      </c>
    </row>
    <row r="115" spans="1:4" x14ac:dyDescent="0.3">
      <c r="A115" s="4" t="s">
        <v>62</v>
      </c>
      <c r="B115">
        <v>2</v>
      </c>
      <c r="C115">
        <v>1</v>
      </c>
      <c r="D115">
        <v>3</v>
      </c>
    </row>
    <row r="116" spans="1:4" x14ac:dyDescent="0.3">
      <c r="A116" s="4" t="s">
        <v>61</v>
      </c>
      <c r="C116">
        <v>2</v>
      </c>
      <c r="D116">
        <v>2</v>
      </c>
    </row>
    <row r="117" spans="1:4" x14ac:dyDescent="0.3">
      <c r="A117" s="3">
        <v>41</v>
      </c>
      <c r="C117">
        <v>3</v>
      </c>
      <c r="D117">
        <v>3</v>
      </c>
    </row>
    <row r="118" spans="1:4" x14ac:dyDescent="0.3">
      <c r="A118" s="4" t="s">
        <v>61</v>
      </c>
      <c r="C118">
        <v>3</v>
      </c>
      <c r="D118">
        <v>3</v>
      </c>
    </row>
    <row r="119" spans="1:4" x14ac:dyDescent="0.3">
      <c r="A119" s="3">
        <v>42</v>
      </c>
      <c r="B119">
        <v>5</v>
      </c>
      <c r="C119">
        <v>5</v>
      </c>
      <c r="D119">
        <v>10</v>
      </c>
    </row>
    <row r="120" spans="1:4" x14ac:dyDescent="0.3">
      <c r="A120" s="4" t="s">
        <v>63</v>
      </c>
      <c r="B120">
        <v>2</v>
      </c>
      <c r="C120">
        <v>3</v>
      </c>
      <c r="D120">
        <v>5</v>
      </c>
    </row>
    <row r="121" spans="1:4" x14ac:dyDescent="0.3">
      <c r="A121" s="4" t="s">
        <v>62</v>
      </c>
      <c r="B121">
        <v>3</v>
      </c>
      <c r="C121">
        <v>2</v>
      </c>
      <c r="D121">
        <v>5</v>
      </c>
    </row>
    <row r="122" spans="1:4" x14ac:dyDescent="0.3">
      <c r="A122" s="3">
        <v>43</v>
      </c>
      <c r="B122">
        <v>4</v>
      </c>
      <c r="C122">
        <v>6</v>
      </c>
      <c r="D122">
        <v>10</v>
      </c>
    </row>
    <row r="123" spans="1:4" x14ac:dyDescent="0.3">
      <c r="A123" s="4" t="s">
        <v>63</v>
      </c>
      <c r="B123">
        <v>1</v>
      </c>
      <c r="D123">
        <v>1</v>
      </c>
    </row>
    <row r="124" spans="1:4" x14ac:dyDescent="0.3">
      <c r="A124" s="4" t="s">
        <v>62</v>
      </c>
      <c r="B124">
        <v>2</v>
      </c>
      <c r="C124">
        <v>3</v>
      </c>
      <c r="D124">
        <v>5</v>
      </c>
    </row>
    <row r="125" spans="1:4" x14ac:dyDescent="0.3">
      <c r="A125" s="4" t="s">
        <v>61</v>
      </c>
      <c r="B125">
        <v>1</v>
      </c>
      <c r="C125">
        <v>3</v>
      </c>
      <c r="D125">
        <v>4</v>
      </c>
    </row>
    <row r="126" spans="1:4" x14ac:dyDescent="0.3">
      <c r="A126" s="3">
        <v>44</v>
      </c>
      <c r="C126">
        <v>1</v>
      </c>
      <c r="D126">
        <v>1</v>
      </c>
    </row>
    <row r="127" spans="1:4" x14ac:dyDescent="0.3">
      <c r="A127" s="4" t="s">
        <v>63</v>
      </c>
      <c r="C127">
        <v>1</v>
      </c>
      <c r="D127">
        <v>1</v>
      </c>
    </row>
    <row r="128" spans="1:4" x14ac:dyDescent="0.3">
      <c r="A128" s="3">
        <v>45</v>
      </c>
      <c r="C128">
        <v>1</v>
      </c>
      <c r="D128">
        <v>1</v>
      </c>
    </row>
    <row r="129" spans="1:4" x14ac:dyDescent="0.3">
      <c r="A129" s="4" t="s">
        <v>62</v>
      </c>
      <c r="C129">
        <v>1</v>
      </c>
      <c r="D129">
        <v>1</v>
      </c>
    </row>
    <row r="130" spans="1:4" x14ac:dyDescent="0.3">
      <c r="A130" s="3">
        <v>46</v>
      </c>
      <c r="B130">
        <v>2</v>
      </c>
      <c r="C130">
        <v>9</v>
      </c>
      <c r="D130">
        <v>11</v>
      </c>
    </row>
    <row r="131" spans="1:4" x14ac:dyDescent="0.3">
      <c r="A131" s="4" t="s">
        <v>63</v>
      </c>
      <c r="B131">
        <v>1</v>
      </c>
      <c r="C131">
        <v>4</v>
      </c>
      <c r="D131">
        <v>5</v>
      </c>
    </row>
    <row r="132" spans="1:4" x14ac:dyDescent="0.3">
      <c r="A132" s="4" t="s">
        <v>62</v>
      </c>
      <c r="C132">
        <v>2</v>
      </c>
      <c r="D132">
        <v>2</v>
      </c>
    </row>
    <row r="133" spans="1:4" x14ac:dyDescent="0.3">
      <c r="A133" s="4" t="s">
        <v>61</v>
      </c>
      <c r="B133">
        <v>1</v>
      </c>
      <c r="C133">
        <v>3</v>
      </c>
      <c r="D133">
        <v>4</v>
      </c>
    </row>
    <row r="134" spans="1:4" x14ac:dyDescent="0.3">
      <c r="A134" s="3">
        <v>47</v>
      </c>
      <c r="C134">
        <v>4</v>
      </c>
      <c r="D134">
        <v>4</v>
      </c>
    </row>
    <row r="135" spans="1:4" x14ac:dyDescent="0.3">
      <c r="A135" s="4" t="s">
        <v>62</v>
      </c>
      <c r="C135">
        <v>1</v>
      </c>
      <c r="D135">
        <v>1</v>
      </c>
    </row>
    <row r="136" spans="1:4" x14ac:dyDescent="0.3">
      <c r="A136" s="4" t="s">
        <v>61</v>
      </c>
      <c r="C136">
        <v>3</v>
      </c>
      <c r="D136">
        <v>3</v>
      </c>
    </row>
    <row r="137" spans="1:4" x14ac:dyDescent="0.3">
      <c r="A137" s="3">
        <v>48</v>
      </c>
      <c r="C137">
        <v>4</v>
      </c>
      <c r="D137">
        <v>4</v>
      </c>
    </row>
    <row r="138" spans="1:4" x14ac:dyDescent="0.3">
      <c r="A138" s="4" t="s">
        <v>63</v>
      </c>
      <c r="C138">
        <v>3</v>
      </c>
      <c r="D138">
        <v>3</v>
      </c>
    </row>
    <row r="139" spans="1:4" x14ac:dyDescent="0.3">
      <c r="A139" s="4" t="s">
        <v>62</v>
      </c>
      <c r="C139">
        <v>1</v>
      </c>
      <c r="D139">
        <v>1</v>
      </c>
    </row>
    <row r="140" spans="1:4" x14ac:dyDescent="0.3">
      <c r="A140" s="3">
        <v>49</v>
      </c>
      <c r="B140">
        <v>4</v>
      </c>
      <c r="C140">
        <v>3</v>
      </c>
      <c r="D140">
        <v>7</v>
      </c>
    </row>
    <row r="141" spans="1:4" x14ac:dyDescent="0.3">
      <c r="A141" s="4" t="s">
        <v>63</v>
      </c>
      <c r="B141">
        <v>3</v>
      </c>
      <c r="C141">
        <v>2</v>
      </c>
      <c r="D141">
        <v>5</v>
      </c>
    </row>
    <row r="142" spans="1:4" x14ac:dyDescent="0.3">
      <c r="A142" s="4" t="s">
        <v>62</v>
      </c>
      <c r="B142">
        <v>1</v>
      </c>
      <c r="D142">
        <v>1</v>
      </c>
    </row>
    <row r="143" spans="1:4" x14ac:dyDescent="0.3">
      <c r="A143" s="4" t="s">
        <v>61</v>
      </c>
      <c r="C143">
        <v>1</v>
      </c>
      <c r="D143">
        <v>1</v>
      </c>
    </row>
    <row r="144" spans="1:4" x14ac:dyDescent="0.3">
      <c r="A144" s="3">
        <v>50</v>
      </c>
      <c r="C144">
        <v>2</v>
      </c>
      <c r="D144">
        <v>2</v>
      </c>
    </row>
    <row r="145" spans="1:4" x14ac:dyDescent="0.3">
      <c r="A145" s="4" t="s">
        <v>62</v>
      </c>
      <c r="C145">
        <v>2</v>
      </c>
      <c r="D145">
        <v>2</v>
      </c>
    </row>
    <row r="146" spans="1:4" x14ac:dyDescent="0.3">
      <c r="A146" s="3">
        <v>51</v>
      </c>
      <c r="B146">
        <v>5</v>
      </c>
      <c r="C146">
        <v>3</v>
      </c>
      <c r="D146">
        <v>8</v>
      </c>
    </row>
    <row r="147" spans="1:4" x14ac:dyDescent="0.3">
      <c r="A147" s="4" t="s">
        <v>63</v>
      </c>
      <c r="B147">
        <v>4</v>
      </c>
      <c r="C147">
        <v>1</v>
      </c>
      <c r="D147">
        <v>5</v>
      </c>
    </row>
    <row r="148" spans="1:4" x14ac:dyDescent="0.3">
      <c r="A148" s="4" t="s">
        <v>62</v>
      </c>
      <c r="C148">
        <v>1</v>
      </c>
      <c r="D148">
        <v>1</v>
      </c>
    </row>
    <row r="149" spans="1:4" x14ac:dyDescent="0.3">
      <c r="A149" s="4" t="s">
        <v>61</v>
      </c>
      <c r="B149">
        <v>1</v>
      </c>
      <c r="C149">
        <v>1</v>
      </c>
      <c r="D149">
        <v>2</v>
      </c>
    </row>
    <row r="150" spans="1:4" x14ac:dyDescent="0.3">
      <c r="A150" s="3">
        <v>52</v>
      </c>
      <c r="B150">
        <v>4</v>
      </c>
      <c r="C150">
        <v>5</v>
      </c>
      <c r="D150">
        <v>9</v>
      </c>
    </row>
    <row r="151" spans="1:4" x14ac:dyDescent="0.3">
      <c r="A151" s="4" t="s">
        <v>63</v>
      </c>
      <c r="B151">
        <v>1</v>
      </c>
      <c r="C151">
        <v>2</v>
      </c>
      <c r="D151">
        <v>3</v>
      </c>
    </row>
    <row r="152" spans="1:4" x14ac:dyDescent="0.3">
      <c r="A152" s="4" t="s">
        <v>62</v>
      </c>
      <c r="B152">
        <v>2</v>
      </c>
      <c r="C152">
        <v>3</v>
      </c>
      <c r="D152">
        <v>5</v>
      </c>
    </row>
    <row r="153" spans="1:4" x14ac:dyDescent="0.3">
      <c r="A153" s="4" t="s">
        <v>61</v>
      </c>
      <c r="B153">
        <v>1</v>
      </c>
      <c r="D153">
        <v>1</v>
      </c>
    </row>
    <row r="154" spans="1:4" x14ac:dyDescent="0.3">
      <c r="A154" s="3">
        <v>53</v>
      </c>
      <c r="B154">
        <v>2</v>
      </c>
      <c r="C154">
        <v>3</v>
      </c>
      <c r="D154">
        <v>5</v>
      </c>
    </row>
    <row r="155" spans="1:4" x14ac:dyDescent="0.3">
      <c r="A155" s="4" t="s">
        <v>63</v>
      </c>
      <c r="B155">
        <v>1</v>
      </c>
      <c r="C155">
        <v>3</v>
      </c>
      <c r="D155">
        <v>4</v>
      </c>
    </row>
    <row r="156" spans="1:4" x14ac:dyDescent="0.3">
      <c r="A156" s="4" t="s">
        <v>62</v>
      </c>
      <c r="B156">
        <v>1</v>
      </c>
      <c r="D156">
        <v>1</v>
      </c>
    </row>
    <row r="157" spans="1:4" x14ac:dyDescent="0.3">
      <c r="A157" s="3">
        <v>54</v>
      </c>
      <c r="B157">
        <v>1</v>
      </c>
      <c r="C157">
        <v>4</v>
      </c>
      <c r="D157">
        <v>5</v>
      </c>
    </row>
    <row r="158" spans="1:4" x14ac:dyDescent="0.3">
      <c r="A158" s="4" t="s">
        <v>63</v>
      </c>
      <c r="C158">
        <v>1</v>
      </c>
      <c r="D158">
        <v>1</v>
      </c>
    </row>
    <row r="159" spans="1:4" x14ac:dyDescent="0.3">
      <c r="A159" s="4" t="s">
        <v>62</v>
      </c>
      <c r="C159">
        <v>2</v>
      </c>
      <c r="D159">
        <v>2</v>
      </c>
    </row>
    <row r="160" spans="1:4" x14ac:dyDescent="0.3">
      <c r="A160" s="4" t="s">
        <v>61</v>
      </c>
      <c r="B160">
        <v>1</v>
      </c>
      <c r="C160">
        <v>1</v>
      </c>
      <c r="D160">
        <v>2</v>
      </c>
    </row>
    <row r="161" spans="1:4" x14ac:dyDescent="0.3">
      <c r="A161" s="3">
        <v>55</v>
      </c>
      <c r="C161">
        <v>1</v>
      </c>
      <c r="D161">
        <v>1</v>
      </c>
    </row>
    <row r="162" spans="1:4" x14ac:dyDescent="0.3">
      <c r="A162" s="4" t="s">
        <v>62</v>
      </c>
      <c r="C162">
        <v>1</v>
      </c>
      <c r="D162">
        <v>1</v>
      </c>
    </row>
    <row r="163" spans="1:4" x14ac:dyDescent="0.3">
      <c r="A163" s="3">
        <v>56</v>
      </c>
      <c r="B163">
        <v>1</v>
      </c>
      <c r="C163">
        <v>3</v>
      </c>
      <c r="D163">
        <v>4</v>
      </c>
    </row>
    <row r="164" spans="1:4" x14ac:dyDescent="0.3">
      <c r="A164" s="4" t="s">
        <v>61</v>
      </c>
      <c r="B164">
        <v>1</v>
      </c>
      <c r="C164">
        <v>3</v>
      </c>
      <c r="D164">
        <v>4</v>
      </c>
    </row>
    <row r="165" spans="1:4" x14ac:dyDescent="0.3">
      <c r="A165" s="3">
        <v>57</v>
      </c>
      <c r="B165">
        <v>1</v>
      </c>
      <c r="C165">
        <v>3</v>
      </c>
      <c r="D165">
        <v>4</v>
      </c>
    </row>
    <row r="166" spans="1:4" x14ac:dyDescent="0.3">
      <c r="A166" s="4" t="s">
        <v>63</v>
      </c>
      <c r="C166">
        <v>3</v>
      </c>
      <c r="D166">
        <v>3</v>
      </c>
    </row>
    <row r="167" spans="1:4" x14ac:dyDescent="0.3">
      <c r="A167" s="4" t="s">
        <v>61</v>
      </c>
      <c r="B167">
        <v>1</v>
      </c>
      <c r="D167">
        <v>1</v>
      </c>
    </row>
    <row r="168" spans="1:4" x14ac:dyDescent="0.3">
      <c r="A168" s="3">
        <v>58</v>
      </c>
      <c r="B168">
        <v>3</v>
      </c>
      <c r="C168">
        <v>2</v>
      </c>
      <c r="D168">
        <v>5</v>
      </c>
    </row>
    <row r="169" spans="1:4" x14ac:dyDescent="0.3">
      <c r="A169" s="4" t="s">
        <v>61</v>
      </c>
      <c r="B169">
        <v>3</v>
      </c>
      <c r="C169">
        <v>2</v>
      </c>
      <c r="D169">
        <v>5</v>
      </c>
    </row>
    <row r="170" spans="1:4" x14ac:dyDescent="0.3">
      <c r="A170" s="3">
        <v>59</v>
      </c>
      <c r="B170">
        <v>3</v>
      </c>
      <c r="C170">
        <v>4</v>
      </c>
      <c r="D170">
        <v>7</v>
      </c>
    </row>
    <row r="171" spans="1:4" x14ac:dyDescent="0.3">
      <c r="A171" s="4" t="s">
        <v>62</v>
      </c>
      <c r="B171">
        <v>2</v>
      </c>
      <c r="C171">
        <v>1</v>
      </c>
      <c r="D171">
        <v>3</v>
      </c>
    </row>
    <row r="172" spans="1:4" x14ac:dyDescent="0.3">
      <c r="A172" s="4" t="s">
        <v>61</v>
      </c>
      <c r="B172">
        <v>1</v>
      </c>
      <c r="C172">
        <v>3</v>
      </c>
      <c r="D172">
        <v>4</v>
      </c>
    </row>
    <row r="173" spans="1:4" x14ac:dyDescent="0.3">
      <c r="A173" s="3">
        <v>60</v>
      </c>
      <c r="B173">
        <v>5</v>
      </c>
      <c r="C173">
        <v>5</v>
      </c>
      <c r="D173">
        <v>10</v>
      </c>
    </row>
    <row r="174" spans="1:4" x14ac:dyDescent="0.3">
      <c r="A174" s="4" t="s">
        <v>63</v>
      </c>
      <c r="C174">
        <v>1</v>
      </c>
      <c r="D174">
        <v>1</v>
      </c>
    </row>
    <row r="175" spans="1:4" x14ac:dyDescent="0.3">
      <c r="A175" s="4" t="s">
        <v>62</v>
      </c>
      <c r="B175">
        <v>3</v>
      </c>
      <c r="C175">
        <v>1</v>
      </c>
      <c r="D175">
        <v>4</v>
      </c>
    </row>
    <row r="176" spans="1:4" x14ac:dyDescent="0.3">
      <c r="A176" s="4" t="s">
        <v>61</v>
      </c>
      <c r="B176">
        <v>2</v>
      </c>
      <c r="C176">
        <v>3</v>
      </c>
      <c r="D176">
        <v>5</v>
      </c>
    </row>
    <row r="177" spans="1:4" x14ac:dyDescent="0.3">
      <c r="A177" s="3">
        <v>61</v>
      </c>
      <c r="B177">
        <v>9</v>
      </c>
      <c r="C177">
        <v>1</v>
      </c>
      <c r="D177">
        <v>10</v>
      </c>
    </row>
    <row r="178" spans="1:4" x14ac:dyDescent="0.3">
      <c r="A178" s="4" t="s">
        <v>63</v>
      </c>
      <c r="B178">
        <v>3</v>
      </c>
      <c r="D178">
        <v>3</v>
      </c>
    </row>
    <row r="179" spans="1:4" x14ac:dyDescent="0.3">
      <c r="A179" s="4" t="s">
        <v>62</v>
      </c>
      <c r="B179">
        <v>2</v>
      </c>
      <c r="D179">
        <v>2</v>
      </c>
    </row>
    <row r="180" spans="1:4" x14ac:dyDescent="0.3">
      <c r="A180" s="4" t="s">
        <v>61</v>
      </c>
      <c r="B180">
        <v>4</v>
      </c>
      <c r="C180">
        <v>1</v>
      </c>
      <c r="D180">
        <v>5</v>
      </c>
    </row>
    <row r="181" spans="1:4" x14ac:dyDescent="0.3">
      <c r="A181" s="3">
        <v>62</v>
      </c>
      <c r="B181">
        <v>4</v>
      </c>
      <c r="C181">
        <v>5</v>
      </c>
      <c r="D181">
        <v>9</v>
      </c>
    </row>
    <row r="182" spans="1:4" x14ac:dyDescent="0.3">
      <c r="A182" s="4" t="s">
        <v>62</v>
      </c>
      <c r="B182">
        <v>3</v>
      </c>
      <c r="C182">
        <v>1</v>
      </c>
      <c r="D182">
        <v>4</v>
      </c>
    </row>
    <row r="183" spans="1:4" x14ac:dyDescent="0.3">
      <c r="A183" s="4" t="s">
        <v>61</v>
      </c>
      <c r="B183">
        <v>1</v>
      </c>
      <c r="C183">
        <v>4</v>
      </c>
      <c r="D183">
        <v>5</v>
      </c>
    </row>
    <row r="184" spans="1:4" x14ac:dyDescent="0.3">
      <c r="A184" s="3">
        <v>63</v>
      </c>
      <c r="B184">
        <v>5</v>
      </c>
      <c r="C184">
        <v>5</v>
      </c>
      <c r="D184">
        <v>10</v>
      </c>
    </row>
    <row r="185" spans="1:4" x14ac:dyDescent="0.3">
      <c r="A185" s="4" t="s">
        <v>63</v>
      </c>
      <c r="B185">
        <v>3</v>
      </c>
      <c r="C185">
        <v>2</v>
      </c>
      <c r="D185">
        <v>5</v>
      </c>
    </row>
    <row r="186" spans="1:4" x14ac:dyDescent="0.3">
      <c r="A186" s="4" t="s">
        <v>62</v>
      </c>
      <c r="B186">
        <v>1</v>
      </c>
      <c r="D186">
        <v>1</v>
      </c>
    </row>
    <row r="187" spans="1:4" x14ac:dyDescent="0.3">
      <c r="A187" s="4" t="s">
        <v>61</v>
      </c>
      <c r="B187">
        <v>1</v>
      </c>
      <c r="C187">
        <v>3</v>
      </c>
      <c r="D187">
        <v>4</v>
      </c>
    </row>
    <row r="188" spans="1:4" x14ac:dyDescent="0.3">
      <c r="A188" s="3">
        <v>64</v>
      </c>
      <c r="B188">
        <v>1</v>
      </c>
      <c r="C188">
        <v>6</v>
      </c>
      <c r="D188">
        <v>7</v>
      </c>
    </row>
    <row r="189" spans="1:4" x14ac:dyDescent="0.3">
      <c r="A189" s="4" t="s">
        <v>63</v>
      </c>
      <c r="B189">
        <v>1</v>
      </c>
      <c r="C189">
        <v>4</v>
      </c>
      <c r="D189">
        <v>5</v>
      </c>
    </row>
    <row r="190" spans="1:4" x14ac:dyDescent="0.3">
      <c r="A190" s="4" t="s">
        <v>61</v>
      </c>
      <c r="C190">
        <v>2</v>
      </c>
      <c r="D190">
        <v>2</v>
      </c>
    </row>
    <row r="191" spans="1:4" x14ac:dyDescent="0.3">
      <c r="A191" s="3">
        <v>65</v>
      </c>
      <c r="B191">
        <v>1</v>
      </c>
      <c r="C191">
        <v>3</v>
      </c>
      <c r="D191">
        <v>4</v>
      </c>
    </row>
    <row r="192" spans="1:4" x14ac:dyDescent="0.3">
      <c r="A192" s="4" t="s">
        <v>63</v>
      </c>
      <c r="B192">
        <v>1</v>
      </c>
      <c r="C192">
        <v>2</v>
      </c>
      <c r="D192">
        <v>3</v>
      </c>
    </row>
    <row r="193" spans="1:4" x14ac:dyDescent="0.3">
      <c r="A193" s="4" t="s">
        <v>61</v>
      </c>
      <c r="C193">
        <v>1</v>
      </c>
      <c r="D193">
        <v>1</v>
      </c>
    </row>
    <row r="194" spans="1:4" x14ac:dyDescent="0.3">
      <c r="A194" s="3">
        <v>66</v>
      </c>
      <c r="B194">
        <v>2</v>
      </c>
      <c r="C194">
        <v>1</v>
      </c>
      <c r="D194">
        <v>3</v>
      </c>
    </row>
    <row r="195" spans="1:4" x14ac:dyDescent="0.3">
      <c r="A195" s="4" t="s">
        <v>63</v>
      </c>
      <c r="B195">
        <v>1</v>
      </c>
      <c r="C195">
        <v>1</v>
      </c>
      <c r="D195">
        <v>2</v>
      </c>
    </row>
    <row r="196" spans="1:4" x14ac:dyDescent="0.3">
      <c r="A196" s="4" t="s">
        <v>61</v>
      </c>
      <c r="B196">
        <v>1</v>
      </c>
      <c r="D196">
        <v>1</v>
      </c>
    </row>
    <row r="197" spans="1:4" x14ac:dyDescent="0.3">
      <c r="A197" s="3">
        <v>67</v>
      </c>
      <c r="B197">
        <v>2</v>
      </c>
      <c r="C197">
        <v>1</v>
      </c>
      <c r="D197">
        <v>3</v>
      </c>
    </row>
    <row r="198" spans="1:4" x14ac:dyDescent="0.3">
      <c r="A198" s="4" t="s">
        <v>62</v>
      </c>
      <c r="B198">
        <v>2</v>
      </c>
      <c r="C198">
        <v>1</v>
      </c>
      <c r="D198">
        <v>3</v>
      </c>
    </row>
    <row r="199" spans="1:4" x14ac:dyDescent="0.3">
      <c r="A199" s="3">
        <v>68</v>
      </c>
      <c r="B199">
        <v>3</v>
      </c>
      <c r="C199">
        <v>2</v>
      </c>
      <c r="D199">
        <v>5</v>
      </c>
    </row>
    <row r="200" spans="1:4" x14ac:dyDescent="0.3">
      <c r="A200" s="4" t="s">
        <v>63</v>
      </c>
      <c r="B200">
        <v>2</v>
      </c>
      <c r="C200">
        <v>1</v>
      </c>
      <c r="D200">
        <v>3</v>
      </c>
    </row>
    <row r="201" spans="1:4" x14ac:dyDescent="0.3">
      <c r="A201" s="4" t="s">
        <v>61</v>
      </c>
      <c r="B201">
        <v>1</v>
      </c>
      <c r="C201">
        <v>1</v>
      </c>
      <c r="D201">
        <v>2</v>
      </c>
    </row>
    <row r="202" spans="1:4" x14ac:dyDescent="0.3">
      <c r="A202" s="3">
        <v>69</v>
      </c>
      <c r="B202">
        <v>1</v>
      </c>
      <c r="D202">
        <v>1</v>
      </c>
    </row>
    <row r="203" spans="1:4" x14ac:dyDescent="0.3">
      <c r="A203" s="4" t="s">
        <v>61</v>
      </c>
      <c r="B203">
        <v>1</v>
      </c>
      <c r="D203">
        <v>1</v>
      </c>
    </row>
    <row r="204" spans="1:4" x14ac:dyDescent="0.3">
      <c r="A204" s="3">
        <v>70</v>
      </c>
      <c r="C204">
        <v>2</v>
      </c>
      <c r="D204">
        <v>2</v>
      </c>
    </row>
    <row r="205" spans="1:4" x14ac:dyDescent="0.3">
      <c r="A205" s="4" t="s">
        <v>61</v>
      </c>
      <c r="C205">
        <v>2</v>
      </c>
      <c r="D205">
        <v>2</v>
      </c>
    </row>
    <row r="206" spans="1:4" x14ac:dyDescent="0.3">
      <c r="A206" s="3">
        <v>71</v>
      </c>
      <c r="B206">
        <v>3</v>
      </c>
      <c r="C206">
        <v>2</v>
      </c>
      <c r="D206">
        <v>5</v>
      </c>
    </row>
    <row r="207" spans="1:4" x14ac:dyDescent="0.3">
      <c r="A207" s="4" t="s">
        <v>63</v>
      </c>
      <c r="B207">
        <v>2</v>
      </c>
      <c r="C207">
        <v>2</v>
      </c>
      <c r="D207">
        <v>4</v>
      </c>
    </row>
    <row r="208" spans="1:4" x14ac:dyDescent="0.3">
      <c r="A208" s="4" t="s">
        <v>62</v>
      </c>
      <c r="B208">
        <v>1</v>
      </c>
      <c r="D208">
        <v>1</v>
      </c>
    </row>
    <row r="209" spans="1:4" x14ac:dyDescent="0.3">
      <c r="A209" s="3">
        <v>72</v>
      </c>
      <c r="B209">
        <v>4</v>
      </c>
      <c r="C209">
        <v>4</v>
      </c>
      <c r="D209">
        <v>8</v>
      </c>
    </row>
    <row r="210" spans="1:4" x14ac:dyDescent="0.3">
      <c r="A210" s="4" t="s">
        <v>63</v>
      </c>
      <c r="B210">
        <v>2</v>
      </c>
      <c r="C210">
        <v>2</v>
      </c>
      <c r="D210">
        <v>4</v>
      </c>
    </row>
    <row r="211" spans="1:4" x14ac:dyDescent="0.3">
      <c r="A211" s="4" t="s">
        <v>62</v>
      </c>
      <c r="B211">
        <v>1</v>
      </c>
      <c r="C211">
        <v>2</v>
      </c>
      <c r="D211">
        <v>3</v>
      </c>
    </row>
    <row r="212" spans="1:4" x14ac:dyDescent="0.3">
      <c r="A212" s="4" t="s">
        <v>61</v>
      </c>
      <c r="B212">
        <v>1</v>
      </c>
      <c r="D212">
        <v>1</v>
      </c>
    </row>
    <row r="213" spans="1:4" x14ac:dyDescent="0.3">
      <c r="A213" s="3">
        <v>73</v>
      </c>
      <c r="B213">
        <v>4</v>
      </c>
      <c r="C213">
        <v>2</v>
      </c>
      <c r="D213">
        <v>6</v>
      </c>
    </row>
    <row r="214" spans="1:4" x14ac:dyDescent="0.3">
      <c r="A214" s="4" t="s">
        <v>63</v>
      </c>
      <c r="B214">
        <v>1</v>
      </c>
      <c r="D214">
        <v>1</v>
      </c>
    </row>
    <row r="215" spans="1:4" x14ac:dyDescent="0.3">
      <c r="A215" s="4" t="s">
        <v>62</v>
      </c>
      <c r="B215">
        <v>3</v>
      </c>
      <c r="C215">
        <v>2</v>
      </c>
      <c r="D215">
        <v>5</v>
      </c>
    </row>
    <row r="216" spans="1:4" x14ac:dyDescent="0.3">
      <c r="A216" s="3">
        <v>74</v>
      </c>
      <c r="B216">
        <v>1</v>
      </c>
      <c r="C216">
        <v>2</v>
      </c>
      <c r="D216">
        <v>3</v>
      </c>
    </row>
    <row r="217" spans="1:4" x14ac:dyDescent="0.3">
      <c r="A217" s="4" t="s">
        <v>63</v>
      </c>
      <c r="B217">
        <v>1</v>
      </c>
      <c r="C217">
        <v>2</v>
      </c>
      <c r="D217">
        <v>3</v>
      </c>
    </row>
    <row r="218" spans="1:4" x14ac:dyDescent="0.3">
      <c r="A218" s="3">
        <v>75</v>
      </c>
      <c r="B218">
        <v>1</v>
      </c>
      <c r="C218">
        <v>3</v>
      </c>
      <c r="D218">
        <v>4</v>
      </c>
    </row>
    <row r="219" spans="1:4" x14ac:dyDescent="0.3">
      <c r="A219" s="4" t="s">
        <v>62</v>
      </c>
      <c r="B219">
        <v>1</v>
      </c>
      <c r="C219">
        <v>3</v>
      </c>
      <c r="D219">
        <v>4</v>
      </c>
    </row>
    <row r="220" spans="1:4" x14ac:dyDescent="0.3">
      <c r="A220" s="3">
        <v>76</v>
      </c>
      <c r="C220">
        <v>4</v>
      </c>
      <c r="D220">
        <v>4</v>
      </c>
    </row>
    <row r="221" spans="1:4" x14ac:dyDescent="0.3">
      <c r="A221" s="4" t="s">
        <v>61</v>
      </c>
      <c r="C221">
        <v>4</v>
      </c>
      <c r="D221">
        <v>4</v>
      </c>
    </row>
    <row r="222" spans="1:4" x14ac:dyDescent="0.3">
      <c r="A222" s="3">
        <v>77</v>
      </c>
      <c r="B222">
        <v>5</v>
      </c>
      <c r="C222">
        <v>5</v>
      </c>
      <c r="D222">
        <v>10</v>
      </c>
    </row>
    <row r="223" spans="1:4" x14ac:dyDescent="0.3">
      <c r="A223" s="4" t="s">
        <v>63</v>
      </c>
      <c r="C223">
        <v>2</v>
      </c>
      <c r="D223">
        <v>2</v>
      </c>
    </row>
    <row r="224" spans="1:4" x14ac:dyDescent="0.3">
      <c r="A224" s="4" t="s">
        <v>62</v>
      </c>
      <c r="B224">
        <v>3</v>
      </c>
      <c r="C224">
        <v>1</v>
      </c>
      <c r="D224">
        <v>4</v>
      </c>
    </row>
    <row r="225" spans="1:4" x14ac:dyDescent="0.3">
      <c r="A225" s="4" t="s">
        <v>61</v>
      </c>
      <c r="B225">
        <v>2</v>
      </c>
      <c r="C225">
        <v>2</v>
      </c>
      <c r="D225">
        <v>4</v>
      </c>
    </row>
    <row r="226" spans="1:4" x14ac:dyDescent="0.3">
      <c r="A226" s="3">
        <v>78</v>
      </c>
      <c r="B226">
        <v>1</v>
      </c>
      <c r="C226">
        <v>3</v>
      </c>
      <c r="D226">
        <v>4</v>
      </c>
    </row>
    <row r="227" spans="1:4" x14ac:dyDescent="0.3">
      <c r="A227" s="4" t="s">
        <v>61</v>
      </c>
      <c r="B227">
        <v>1</v>
      </c>
      <c r="C227">
        <v>3</v>
      </c>
      <c r="D227">
        <v>4</v>
      </c>
    </row>
    <row r="228" spans="1:4" x14ac:dyDescent="0.3">
      <c r="A228" s="3">
        <v>79</v>
      </c>
      <c r="C228">
        <v>2</v>
      </c>
      <c r="D228">
        <v>2</v>
      </c>
    </row>
    <row r="229" spans="1:4" x14ac:dyDescent="0.3">
      <c r="A229" s="4" t="s">
        <v>61</v>
      </c>
      <c r="C229">
        <v>2</v>
      </c>
      <c r="D229">
        <v>2</v>
      </c>
    </row>
    <row r="230" spans="1:4" x14ac:dyDescent="0.3">
      <c r="A230" s="3">
        <v>80</v>
      </c>
      <c r="B230">
        <v>3</v>
      </c>
      <c r="C230">
        <v>6</v>
      </c>
      <c r="D230">
        <v>9</v>
      </c>
    </row>
    <row r="231" spans="1:4" x14ac:dyDescent="0.3">
      <c r="A231" s="4" t="s">
        <v>63</v>
      </c>
      <c r="C231">
        <v>2</v>
      </c>
      <c r="D231">
        <v>2</v>
      </c>
    </row>
    <row r="232" spans="1:4" x14ac:dyDescent="0.3">
      <c r="A232" s="4" t="s">
        <v>62</v>
      </c>
      <c r="B232">
        <v>1</v>
      </c>
      <c r="C232">
        <v>2</v>
      </c>
      <c r="D232">
        <v>3</v>
      </c>
    </row>
    <row r="233" spans="1:4" x14ac:dyDescent="0.3">
      <c r="A233" s="4" t="s">
        <v>61</v>
      </c>
      <c r="B233">
        <v>2</v>
      </c>
      <c r="C233">
        <v>2</v>
      </c>
      <c r="D233">
        <v>4</v>
      </c>
    </row>
    <row r="234" spans="1:4" x14ac:dyDescent="0.3">
      <c r="A234" s="3">
        <v>81</v>
      </c>
      <c r="B234">
        <v>3</v>
      </c>
      <c r="C234">
        <v>2</v>
      </c>
      <c r="D234">
        <v>5</v>
      </c>
    </row>
    <row r="235" spans="1:4" x14ac:dyDescent="0.3">
      <c r="A235" s="4" t="s">
        <v>62</v>
      </c>
      <c r="B235">
        <v>3</v>
      </c>
      <c r="C235">
        <v>2</v>
      </c>
      <c r="D235">
        <v>5</v>
      </c>
    </row>
    <row r="236" spans="1:4" x14ac:dyDescent="0.3">
      <c r="A236" s="3">
        <v>82</v>
      </c>
      <c r="B236">
        <v>3</v>
      </c>
      <c r="C236">
        <v>1</v>
      </c>
      <c r="D236">
        <v>4</v>
      </c>
    </row>
    <row r="237" spans="1:4" x14ac:dyDescent="0.3">
      <c r="A237" s="4" t="s">
        <v>62</v>
      </c>
      <c r="B237">
        <v>3</v>
      </c>
      <c r="C237">
        <v>1</v>
      </c>
      <c r="D237">
        <v>4</v>
      </c>
    </row>
    <row r="238" spans="1:4" x14ac:dyDescent="0.3">
      <c r="A238" s="3">
        <v>83</v>
      </c>
      <c r="B238">
        <v>5</v>
      </c>
      <c r="C238">
        <v>5</v>
      </c>
      <c r="D238">
        <v>10</v>
      </c>
    </row>
    <row r="239" spans="1:4" x14ac:dyDescent="0.3">
      <c r="A239" s="4" t="s">
        <v>63</v>
      </c>
      <c r="B239">
        <v>2</v>
      </c>
      <c r="C239">
        <v>3</v>
      </c>
      <c r="D239">
        <v>5</v>
      </c>
    </row>
    <row r="240" spans="1:4" x14ac:dyDescent="0.3">
      <c r="A240" s="4" t="s">
        <v>62</v>
      </c>
      <c r="B240">
        <v>3</v>
      </c>
      <c r="C240">
        <v>2</v>
      </c>
      <c r="D240">
        <v>5</v>
      </c>
    </row>
    <row r="241" spans="1:4" x14ac:dyDescent="0.3">
      <c r="A241" s="3">
        <v>84</v>
      </c>
      <c r="C241">
        <v>2</v>
      </c>
      <c r="D241">
        <v>2</v>
      </c>
    </row>
    <row r="242" spans="1:4" x14ac:dyDescent="0.3">
      <c r="A242" s="4" t="s">
        <v>63</v>
      </c>
      <c r="C242">
        <v>2</v>
      </c>
      <c r="D242">
        <v>2</v>
      </c>
    </row>
    <row r="243" spans="1:4" x14ac:dyDescent="0.3">
      <c r="A243" s="3">
        <v>85</v>
      </c>
      <c r="B243">
        <v>3</v>
      </c>
      <c r="C243">
        <v>1</v>
      </c>
      <c r="D243">
        <v>4</v>
      </c>
    </row>
    <row r="244" spans="1:4" x14ac:dyDescent="0.3">
      <c r="A244" s="4" t="s">
        <v>63</v>
      </c>
      <c r="B244">
        <v>3</v>
      </c>
      <c r="C244">
        <v>1</v>
      </c>
      <c r="D244">
        <v>4</v>
      </c>
    </row>
    <row r="245" spans="1:4" x14ac:dyDescent="0.3">
      <c r="A245" s="3">
        <v>86</v>
      </c>
      <c r="B245">
        <v>2</v>
      </c>
      <c r="C245">
        <v>1</v>
      </c>
      <c r="D245">
        <v>3</v>
      </c>
    </row>
    <row r="246" spans="1:4" x14ac:dyDescent="0.3">
      <c r="A246" s="4" t="s">
        <v>62</v>
      </c>
      <c r="B246">
        <v>2</v>
      </c>
      <c r="C246">
        <v>1</v>
      </c>
      <c r="D246">
        <v>3</v>
      </c>
    </row>
    <row r="247" spans="1:4" x14ac:dyDescent="0.3">
      <c r="A247" s="3">
        <v>87</v>
      </c>
      <c r="C247">
        <v>1</v>
      </c>
      <c r="D247">
        <v>1</v>
      </c>
    </row>
    <row r="248" spans="1:4" x14ac:dyDescent="0.3">
      <c r="A248" s="4" t="s">
        <v>62</v>
      </c>
      <c r="C248">
        <v>1</v>
      </c>
      <c r="D248">
        <v>1</v>
      </c>
    </row>
    <row r="249" spans="1:4" x14ac:dyDescent="0.3">
      <c r="A249" s="3">
        <v>88</v>
      </c>
      <c r="B249">
        <v>7</v>
      </c>
      <c r="D249">
        <v>7</v>
      </c>
    </row>
    <row r="250" spans="1:4" x14ac:dyDescent="0.3">
      <c r="A250" s="4" t="s">
        <v>63</v>
      </c>
      <c r="B250">
        <v>2</v>
      </c>
      <c r="D250">
        <v>2</v>
      </c>
    </row>
    <row r="251" spans="1:4" x14ac:dyDescent="0.3">
      <c r="A251" s="4" t="s">
        <v>62</v>
      </c>
      <c r="B251">
        <v>3</v>
      </c>
      <c r="D251">
        <v>3</v>
      </c>
    </row>
    <row r="252" spans="1:4" x14ac:dyDescent="0.3">
      <c r="A252" s="4" t="s">
        <v>61</v>
      </c>
      <c r="B252">
        <v>2</v>
      </c>
      <c r="D252">
        <v>2</v>
      </c>
    </row>
    <row r="253" spans="1:4" x14ac:dyDescent="0.3">
      <c r="A253" s="3">
        <v>89</v>
      </c>
      <c r="B253">
        <v>7</v>
      </c>
      <c r="C253">
        <v>3</v>
      </c>
      <c r="D253">
        <v>10</v>
      </c>
    </row>
    <row r="254" spans="1:4" x14ac:dyDescent="0.3">
      <c r="A254" s="4" t="s">
        <v>63</v>
      </c>
      <c r="B254">
        <v>2</v>
      </c>
      <c r="C254">
        <v>3</v>
      </c>
      <c r="D254">
        <v>5</v>
      </c>
    </row>
    <row r="255" spans="1:4" x14ac:dyDescent="0.3">
      <c r="A255" s="4" t="s">
        <v>61</v>
      </c>
      <c r="B255">
        <v>5</v>
      </c>
      <c r="D255">
        <v>5</v>
      </c>
    </row>
    <row r="256" spans="1:4" x14ac:dyDescent="0.3">
      <c r="A256" s="3">
        <v>90</v>
      </c>
      <c r="B256">
        <v>2</v>
      </c>
      <c r="C256">
        <v>4</v>
      </c>
      <c r="D256">
        <v>6</v>
      </c>
    </row>
    <row r="257" spans="1:4" x14ac:dyDescent="0.3">
      <c r="A257" s="4" t="s">
        <v>63</v>
      </c>
      <c r="B257">
        <v>1</v>
      </c>
      <c r="D257">
        <v>1</v>
      </c>
    </row>
    <row r="258" spans="1:4" x14ac:dyDescent="0.3">
      <c r="A258" s="4" t="s">
        <v>62</v>
      </c>
      <c r="B258">
        <v>1</v>
      </c>
      <c r="C258">
        <v>3</v>
      </c>
      <c r="D258">
        <v>4</v>
      </c>
    </row>
    <row r="259" spans="1:4" x14ac:dyDescent="0.3">
      <c r="A259" s="4" t="s">
        <v>61</v>
      </c>
      <c r="C259">
        <v>1</v>
      </c>
      <c r="D259">
        <v>1</v>
      </c>
    </row>
    <row r="260" spans="1:4" x14ac:dyDescent="0.3">
      <c r="A260" s="3">
        <v>91</v>
      </c>
      <c r="B260">
        <v>4</v>
      </c>
      <c r="C260">
        <v>5</v>
      </c>
      <c r="D260">
        <v>9</v>
      </c>
    </row>
    <row r="261" spans="1:4" x14ac:dyDescent="0.3">
      <c r="A261" s="4" t="s">
        <v>63</v>
      </c>
      <c r="B261">
        <v>2</v>
      </c>
      <c r="C261">
        <v>1</v>
      </c>
      <c r="D261">
        <v>3</v>
      </c>
    </row>
    <row r="262" spans="1:4" x14ac:dyDescent="0.3">
      <c r="A262" s="4" t="s">
        <v>62</v>
      </c>
      <c r="C262">
        <v>3</v>
      </c>
      <c r="D262">
        <v>3</v>
      </c>
    </row>
    <row r="263" spans="1:4" x14ac:dyDescent="0.3">
      <c r="A263" s="4" t="s">
        <v>61</v>
      </c>
      <c r="B263">
        <v>2</v>
      </c>
      <c r="C263">
        <v>1</v>
      </c>
      <c r="D263">
        <v>3</v>
      </c>
    </row>
    <row r="264" spans="1:4" x14ac:dyDescent="0.3">
      <c r="A264" s="3">
        <v>92</v>
      </c>
      <c r="B264">
        <v>2</v>
      </c>
      <c r="D264">
        <v>2</v>
      </c>
    </row>
    <row r="265" spans="1:4" x14ac:dyDescent="0.3">
      <c r="A265" s="4" t="s">
        <v>63</v>
      </c>
      <c r="B265">
        <v>2</v>
      </c>
      <c r="D265">
        <v>2</v>
      </c>
    </row>
    <row r="266" spans="1:4" x14ac:dyDescent="0.3">
      <c r="A266" s="3">
        <v>93</v>
      </c>
      <c r="C266">
        <v>1</v>
      </c>
      <c r="D266">
        <v>1</v>
      </c>
    </row>
    <row r="267" spans="1:4" x14ac:dyDescent="0.3">
      <c r="A267" s="4" t="s">
        <v>61</v>
      </c>
      <c r="C267">
        <v>1</v>
      </c>
      <c r="D267">
        <v>1</v>
      </c>
    </row>
    <row r="268" spans="1:4" x14ac:dyDescent="0.3">
      <c r="A268" s="3">
        <v>94</v>
      </c>
      <c r="B268">
        <v>5</v>
      </c>
      <c r="C268">
        <v>2</v>
      </c>
      <c r="D268">
        <v>7</v>
      </c>
    </row>
    <row r="269" spans="1:4" x14ac:dyDescent="0.3">
      <c r="A269" s="4" t="s">
        <v>62</v>
      </c>
      <c r="B269">
        <v>3</v>
      </c>
      <c r="D269">
        <v>3</v>
      </c>
    </row>
    <row r="270" spans="1:4" x14ac:dyDescent="0.3">
      <c r="A270" s="4" t="s">
        <v>61</v>
      </c>
      <c r="B270">
        <v>2</v>
      </c>
      <c r="C270">
        <v>2</v>
      </c>
      <c r="D270">
        <v>4</v>
      </c>
    </row>
    <row r="271" spans="1:4" x14ac:dyDescent="0.3">
      <c r="A271" s="3">
        <v>95</v>
      </c>
      <c r="B271">
        <v>5</v>
      </c>
      <c r="C271">
        <v>6</v>
      </c>
      <c r="D271">
        <v>11</v>
      </c>
    </row>
    <row r="272" spans="1:4" x14ac:dyDescent="0.3">
      <c r="A272" s="4" t="s">
        <v>63</v>
      </c>
      <c r="B272">
        <v>3</v>
      </c>
      <c r="C272">
        <v>2</v>
      </c>
      <c r="D272">
        <v>5</v>
      </c>
    </row>
    <row r="273" spans="1:4" x14ac:dyDescent="0.3">
      <c r="A273" s="4" t="s">
        <v>62</v>
      </c>
      <c r="B273">
        <v>1</v>
      </c>
      <c r="C273">
        <v>1</v>
      </c>
      <c r="D273">
        <v>2</v>
      </c>
    </row>
    <row r="274" spans="1:4" x14ac:dyDescent="0.3">
      <c r="A274" s="4" t="s">
        <v>61</v>
      </c>
      <c r="B274">
        <v>1</v>
      </c>
      <c r="C274">
        <v>3</v>
      </c>
      <c r="D274">
        <v>4</v>
      </c>
    </row>
    <row r="275" spans="1:4" x14ac:dyDescent="0.3">
      <c r="A275" s="3">
        <v>96</v>
      </c>
      <c r="B275">
        <v>7</v>
      </c>
      <c r="C275">
        <v>6</v>
      </c>
      <c r="D275">
        <v>13</v>
      </c>
    </row>
    <row r="276" spans="1:4" x14ac:dyDescent="0.3">
      <c r="A276" s="4" t="s">
        <v>63</v>
      </c>
      <c r="B276">
        <v>4</v>
      </c>
      <c r="C276">
        <v>1</v>
      </c>
      <c r="D276">
        <v>5</v>
      </c>
    </row>
    <row r="277" spans="1:4" x14ac:dyDescent="0.3">
      <c r="A277" s="4" t="s">
        <v>62</v>
      </c>
      <c r="B277">
        <v>1</v>
      </c>
      <c r="C277">
        <v>3</v>
      </c>
      <c r="D277">
        <v>4</v>
      </c>
    </row>
    <row r="278" spans="1:4" x14ac:dyDescent="0.3">
      <c r="A278" s="4" t="s">
        <v>61</v>
      </c>
      <c r="B278">
        <v>2</v>
      </c>
      <c r="C278">
        <v>2</v>
      </c>
      <c r="D278">
        <v>4</v>
      </c>
    </row>
    <row r="279" spans="1:4" x14ac:dyDescent="0.3">
      <c r="A279" s="3">
        <v>97</v>
      </c>
      <c r="B279">
        <v>2</v>
      </c>
      <c r="C279">
        <v>2</v>
      </c>
      <c r="D279">
        <v>4</v>
      </c>
    </row>
    <row r="280" spans="1:4" x14ac:dyDescent="0.3">
      <c r="A280" s="4" t="s">
        <v>61</v>
      </c>
      <c r="B280">
        <v>2</v>
      </c>
      <c r="C280">
        <v>2</v>
      </c>
      <c r="D280">
        <v>4</v>
      </c>
    </row>
    <row r="281" spans="1:4" x14ac:dyDescent="0.3">
      <c r="A281" s="3">
        <v>98</v>
      </c>
      <c r="B281">
        <v>5</v>
      </c>
      <c r="D281">
        <v>5</v>
      </c>
    </row>
    <row r="282" spans="1:4" x14ac:dyDescent="0.3">
      <c r="A282" s="4" t="s">
        <v>63</v>
      </c>
      <c r="B282">
        <v>3</v>
      </c>
      <c r="D282">
        <v>3</v>
      </c>
    </row>
    <row r="283" spans="1:4" x14ac:dyDescent="0.3">
      <c r="A283" s="4" t="s">
        <v>62</v>
      </c>
      <c r="B283">
        <v>2</v>
      </c>
      <c r="D283">
        <v>2</v>
      </c>
    </row>
    <row r="284" spans="1:4" x14ac:dyDescent="0.3">
      <c r="A284" s="3">
        <v>99</v>
      </c>
      <c r="B284">
        <v>3</v>
      </c>
      <c r="C284">
        <v>2</v>
      </c>
      <c r="D284">
        <v>5</v>
      </c>
    </row>
    <row r="285" spans="1:4" x14ac:dyDescent="0.3">
      <c r="A285" s="4" t="s">
        <v>63</v>
      </c>
      <c r="B285">
        <v>2</v>
      </c>
      <c r="C285">
        <v>1</v>
      </c>
      <c r="D285">
        <v>3</v>
      </c>
    </row>
    <row r="286" spans="1:4" x14ac:dyDescent="0.3">
      <c r="A286" s="4" t="s">
        <v>62</v>
      </c>
      <c r="B286">
        <v>1</v>
      </c>
      <c r="C286">
        <v>1</v>
      </c>
      <c r="D286">
        <v>2</v>
      </c>
    </row>
    <row r="287" spans="1:4" x14ac:dyDescent="0.3">
      <c r="A287" s="3">
        <v>100</v>
      </c>
      <c r="B287">
        <v>5</v>
      </c>
      <c r="C287">
        <v>2</v>
      </c>
      <c r="D287">
        <v>7</v>
      </c>
    </row>
    <row r="288" spans="1:4" x14ac:dyDescent="0.3">
      <c r="A288" s="4" t="s">
        <v>62</v>
      </c>
      <c r="B288">
        <v>4</v>
      </c>
      <c r="C288">
        <v>1</v>
      </c>
      <c r="D288">
        <v>5</v>
      </c>
    </row>
    <row r="289" spans="1:4" x14ac:dyDescent="0.3">
      <c r="A289" s="4" t="s">
        <v>61</v>
      </c>
      <c r="B289">
        <v>1</v>
      </c>
      <c r="C289">
        <v>1</v>
      </c>
      <c r="D289">
        <v>2</v>
      </c>
    </row>
    <row r="290" spans="1:4" x14ac:dyDescent="0.3">
      <c r="A290" s="3" t="s">
        <v>41</v>
      </c>
      <c r="B290">
        <v>260</v>
      </c>
      <c r="C290">
        <v>281</v>
      </c>
      <c r="D290">
        <v>541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EEE2A-2253-4610-B4A5-C3B44B37FB16}">
  <dimension ref="A1:G17"/>
  <sheetViews>
    <sheetView workbookViewId="0">
      <selection activeCell="G23" sqref="G23"/>
    </sheetView>
  </sheetViews>
  <sheetFormatPr defaultRowHeight="14.4" x14ac:dyDescent="0.3"/>
  <cols>
    <col min="1" max="1" width="23.109375" bestFit="1" customWidth="1"/>
    <col min="2" max="2" width="18" customWidth="1"/>
    <col min="3" max="3" width="20" customWidth="1"/>
    <col min="6" max="6" width="23.109375" bestFit="1" customWidth="1"/>
    <col min="7" max="7" width="24.88671875" bestFit="1" customWidth="1"/>
  </cols>
  <sheetData>
    <row r="1" spans="1:7" x14ac:dyDescent="0.3">
      <c r="A1" t="s">
        <v>2</v>
      </c>
      <c r="B1" t="s">
        <v>55</v>
      </c>
      <c r="C1" t="s">
        <v>67</v>
      </c>
    </row>
    <row r="2" spans="1:7" x14ac:dyDescent="0.3">
      <c r="A2" t="s">
        <v>9</v>
      </c>
      <c r="B2">
        <v>69</v>
      </c>
      <c r="C2">
        <v>28.28</v>
      </c>
    </row>
    <row r="3" spans="1:7" x14ac:dyDescent="0.3">
      <c r="A3" t="s">
        <v>15</v>
      </c>
      <c r="B3">
        <v>67</v>
      </c>
      <c r="C3">
        <v>27.46</v>
      </c>
    </row>
    <row r="4" spans="1:7" x14ac:dyDescent="0.3">
      <c r="A4" t="s">
        <v>18</v>
      </c>
      <c r="B4">
        <v>60</v>
      </c>
      <c r="C4">
        <v>24.59</v>
      </c>
    </row>
    <row r="5" spans="1:7" x14ac:dyDescent="0.3">
      <c r="A5" t="s">
        <v>14</v>
      </c>
      <c r="B5">
        <v>48</v>
      </c>
      <c r="C5">
        <v>19.670000000000002</v>
      </c>
    </row>
    <row r="12" spans="1:7" x14ac:dyDescent="0.3">
      <c r="F12" s="2" t="s">
        <v>40</v>
      </c>
      <c r="G12" t="s">
        <v>66</v>
      </c>
    </row>
    <row r="13" spans="1:7" x14ac:dyDescent="0.3">
      <c r="F13" s="3" t="s">
        <v>18</v>
      </c>
      <c r="G13">
        <v>24.59</v>
      </c>
    </row>
    <row r="14" spans="1:7" x14ac:dyDescent="0.3">
      <c r="F14" s="3" t="s">
        <v>9</v>
      </c>
      <c r="G14">
        <v>28.28</v>
      </c>
    </row>
    <row r="15" spans="1:7" x14ac:dyDescent="0.3">
      <c r="F15" s="3" t="s">
        <v>14</v>
      </c>
      <c r="G15">
        <v>19.670000000000002</v>
      </c>
    </row>
    <row r="16" spans="1:7" x14ac:dyDescent="0.3">
      <c r="F16" s="3" t="s">
        <v>15</v>
      </c>
      <c r="G16">
        <v>27.46</v>
      </c>
    </row>
    <row r="17" spans="6:7" x14ac:dyDescent="0.3">
      <c r="F17" s="3" t="s">
        <v>41</v>
      </c>
      <c r="G17">
        <v>100</v>
      </c>
    </row>
  </sheetData>
  <pageMargins left="0.7" right="0.7" top="0.75" bottom="0.75" header="0.3" footer="0.3"/>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2513B-093B-43EB-878A-F292CD4C6DA5}">
  <dimension ref="A5:D15"/>
  <sheetViews>
    <sheetView zoomScale="70" zoomScaleNormal="70" workbookViewId="0">
      <selection activeCell="G33" sqref="G33"/>
    </sheetView>
  </sheetViews>
  <sheetFormatPr defaultRowHeight="14.4" x14ac:dyDescent="0.3"/>
  <cols>
    <col min="1" max="1" width="17.44140625" bestFit="1" customWidth="1"/>
    <col min="2" max="2" width="15.5546875" bestFit="1" customWidth="1"/>
    <col min="3" max="4" width="12" bestFit="1" customWidth="1"/>
    <col min="5" max="5" width="31" bestFit="1" customWidth="1"/>
    <col min="6" max="6" width="25.77734375" bestFit="1" customWidth="1"/>
    <col min="7" max="7" width="28.5546875" bestFit="1" customWidth="1"/>
    <col min="8" max="8" width="24.88671875" bestFit="1" customWidth="1"/>
    <col min="9" max="9" width="27.6640625" bestFit="1" customWidth="1"/>
    <col min="10" max="10" width="10.77734375" bestFit="1" customWidth="1"/>
    <col min="11" max="11" width="26.21875" bestFit="1" customWidth="1"/>
    <col min="12" max="12" width="14.21875" bestFit="1" customWidth="1"/>
    <col min="13" max="13" width="26.21875" bestFit="1" customWidth="1"/>
    <col min="14" max="14" width="14.21875" bestFit="1" customWidth="1"/>
    <col min="15" max="15" width="26.21875" bestFit="1" customWidth="1"/>
    <col min="16" max="16" width="14.21875" bestFit="1" customWidth="1"/>
    <col min="17" max="17" width="26.21875" bestFit="1" customWidth="1"/>
    <col min="18" max="18" width="19" bestFit="1" customWidth="1"/>
    <col min="19" max="19" width="31" bestFit="1" customWidth="1"/>
  </cols>
  <sheetData>
    <row r="5" spans="1:4" x14ac:dyDescent="0.3">
      <c r="A5" s="2" t="s">
        <v>45</v>
      </c>
      <c r="B5" s="2" t="s">
        <v>42</v>
      </c>
    </row>
    <row r="6" spans="1:4" x14ac:dyDescent="0.3">
      <c r="A6" s="2" t="s">
        <v>40</v>
      </c>
      <c r="B6" t="s">
        <v>10</v>
      </c>
      <c r="C6" t="s">
        <v>12</v>
      </c>
      <c r="D6" t="s">
        <v>41</v>
      </c>
    </row>
    <row r="7" spans="1:4" x14ac:dyDescent="0.3">
      <c r="A7" s="3">
        <v>18</v>
      </c>
      <c r="B7">
        <v>2408.3383333333336</v>
      </c>
      <c r="C7">
        <v>2063.4876666666664</v>
      </c>
      <c r="D7">
        <v>2216.7546296296309</v>
      </c>
    </row>
    <row r="8" spans="1:4" x14ac:dyDescent="0.3">
      <c r="A8" s="3">
        <v>19</v>
      </c>
      <c r="B8">
        <v>2699.7993877551021</v>
      </c>
      <c r="C8">
        <v>2813.4498113207546</v>
      </c>
      <c r="D8">
        <v>2758.8530392156858</v>
      </c>
    </row>
    <row r="9" spans="1:4" x14ac:dyDescent="0.3">
      <c r="A9" s="3">
        <v>20</v>
      </c>
      <c r="B9">
        <v>2841.7679310344834</v>
      </c>
      <c r="C9">
        <v>2315.330857142857</v>
      </c>
      <c r="D9">
        <v>2553.8726562500005</v>
      </c>
    </row>
    <row r="10" spans="1:4" x14ac:dyDescent="0.3">
      <c r="A10" s="3">
        <v>21</v>
      </c>
      <c r="B10">
        <v>2511.8879310344823</v>
      </c>
      <c r="C10">
        <v>2079.9461111111113</v>
      </c>
      <c r="D10">
        <v>2272.6586153846147</v>
      </c>
    </row>
    <row r="11" spans="1:4" x14ac:dyDescent="0.3">
      <c r="A11" s="3">
        <v>22</v>
      </c>
      <c r="B11">
        <v>2083.7737499999998</v>
      </c>
      <c r="C11">
        <v>2887.2449999999999</v>
      </c>
      <c r="D11">
        <v>2468.0426086956522</v>
      </c>
    </row>
    <row r="12" spans="1:4" x14ac:dyDescent="0.3">
      <c r="A12" s="3">
        <v>23</v>
      </c>
      <c r="B12">
        <v>2816.7718518518518</v>
      </c>
      <c r="C12">
        <v>2753.3578571428575</v>
      </c>
      <c r="D12">
        <v>2784.4883636363634</v>
      </c>
    </row>
    <row r="13" spans="1:4" x14ac:dyDescent="0.3">
      <c r="A13" s="3">
        <v>24</v>
      </c>
      <c r="B13">
        <v>2663.5737777777767</v>
      </c>
      <c r="C13">
        <v>2798.645384615384</v>
      </c>
      <c r="D13">
        <v>2726.2855952380951</v>
      </c>
    </row>
    <row r="14" spans="1:4" x14ac:dyDescent="0.3">
      <c r="A14" s="3">
        <v>25</v>
      </c>
      <c r="B14">
        <v>2472.2642424242422</v>
      </c>
      <c r="C14">
        <v>2651.3373684210537</v>
      </c>
      <c r="D14">
        <v>2568.1061971830991</v>
      </c>
    </row>
    <row r="15" spans="1:4" x14ac:dyDescent="0.3">
      <c r="A15" s="3" t="s">
        <v>41</v>
      </c>
      <c r="B15">
        <v>2587.9048461538478</v>
      </c>
      <c r="C15">
        <v>2553.1797508896798</v>
      </c>
      <c r="D15">
        <v>2569.8683364140479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DF052-4E2C-4163-8590-35E8C4EBA147}">
  <dimension ref="A1:R542"/>
  <sheetViews>
    <sheetView topLeftCell="A510" zoomScale="85" zoomScaleNormal="85" workbookViewId="0">
      <selection activeCell="A2" sqref="A2:A542"/>
    </sheetView>
  </sheetViews>
  <sheetFormatPr defaultRowHeight="14.4" x14ac:dyDescent="0.3"/>
  <cols>
    <col min="1" max="1" width="9" customWidth="1"/>
    <col min="2" max="2" width="8.109375" customWidth="1"/>
    <col min="3" max="3" width="23.109375" bestFit="1" customWidth="1"/>
    <col min="4" max="4" width="19.88671875" customWidth="1"/>
    <col min="5" max="5" width="9.88671875" bestFit="1" customWidth="1"/>
    <col min="6" max="6" width="9.5546875" customWidth="1"/>
    <col min="7" max="7" width="16" customWidth="1"/>
    <col min="8" max="9" width="7.109375" customWidth="1"/>
    <col min="10" max="10" width="17.5546875" bestFit="1" customWidth="1"/>
    <col min="18" max="18" width="10.44140625" customWidth="1"/>
  </cols>
  <sheetData>
    <row r="1" spans="1:18" x14ac:dyDescent="0.3">
      <c r="A1" t="s">
        <v>0</v>
      </c>
      <c r="B1" t="s">
        <v>1</v>
      </c>
      <c r="C1" t="s">
        <v>2</v>
      </c>
      <c r="D1" t="s">
        <v>3</v>
      </c>
      <c r="E1" t="s">
        <v>4</v>
      </c>
      <c r="F1" t="s">
        <v>5</v>
      </c>
      <c r="G1" t="s">
        <v>6</v>
      </c>
      <c r="H1" t="s">
        <v>7</v>
      </c>
      <c r="I1" t="s">
        <v>8</v>
      </c>
      <c r="J1" t="s">
        <v>46</v>
      </c>
      <c r="R1" s="7" t="s">
        <v>47</v>
      </c>
    </row>
    <row r="2" spans="1:18" x14ac:dyDescent="0.3">
      <c r="A2">
        <v>1</v>
      </c>
      <c r="B2">
        <v>51441</v>
      </c>
      <c r="C2" t="s">
        <v>9</v>
      </c>
      <c r="D2" s="1">
        <v>45184</v>
      </c>
      <c r="E2" t="s">
        <v>10</v>
      </c>
      <c r="F2">
        <v>2345.6</v>
      </c>
      <c r="G2" s="1">
        <v>45171</v>
      </c>
      <c r="H2">
        <v>21</v>
      </c>
      <c r="I2" t="s">
        <v>11</v>
      </c>
      <c r="J2" t="str">
        <f>IF(COUNTIF(Table2[[#All],[Column1]], Table1[[#This Row],[user_id]]) &gt; 0, "Retained", "Not_Retained")</f>
        <v>Not_Retained</v>
      </c>
      <c r="R2" s="5">
        <v>5</v>
      </c>
    </row>
    <row r="3" spans="1:18" x14ac:dyDescent="0.3">
      <c r="A3">
        <v>1</v>
      </c>
      <c r="B3">
        <v>23104</v>
      </c>
      <c r="C3" t="s">
        <v>9</v>
      </c>
      <c r="D3" s="1">
        <v>45188</v>
      </c>
      <c r="E3" t="s">
        <v>10</v>
      </c>
      <c r="F3">
        <v>2578.84</v>
      </c>
      <c r="G3" s="1">
        <v>45171</v>
      </c>
      <c r="H3">
        <v>21</v>
      </c>
      <c r="I3" t="s">
        <v>11</v>
      </c>
      <c r="J3" t="str">
        <f>IF(COUNTIF(Table2[[#All],[Column1]], Table1[[#This Row],[user_id]]) &gt; 0, "Retained", "Not_Retained")</f>
        <v>Not_Retained</v>
      </c>
      <c r="R3" s="6">
        <v>12</v>
      </c>
    </row>
    <row r="4" spans="1:18" x14ac:dyDescent="0.3">
      <c r="A4">
        <v>1</v>
      </c>
      <c r="B4">
        <v>55745</v>
      </c>
      <c r="C4" t="s">
        <v>9</v>
      </c>
      <c r="D4" s="1">
        <v>45174</v>
      </c>
      <c r="E4" t="s">
        <v>10</v>
      </c>
      <c r="F4">
        <v>1910.68</v>
      </c>
      <c r="G4" s="1">
        <v>45171</v>
      </c>
      <c r="H4">
        <v>21</v>
      </c>
      <c r="I4" t="s">
        <v>11</v>
      </c>
      <c r="J4" t="str">
        <f>IF(COUNTIF(Table2[[#All],[Column1]], Table1[[#This Row],[user_id]]) &gt; 0, "Retained", "Not_Retained")</f>
        <v>Not_Retained</v>
      </c>
      <c r="R4" s="5">
        <v>13</v>
      </c>
    </row>
    <row r="5" spans="1:18" x14ac:dyDescent="0.3">
      <c r="A5">
        <v>2</v>
      </c>
      <c r="B5">
        <v>95717</v>
      </c>
      <c r="C5" t="s">
        <v>9</v>
      </c>
      <c r="D5" s="1">
        <v>45250</v>
      </c>
      <c r="E5" t="s">
        <v>12</v>
      </c>
      <c r="F5">
        <v>4665.6000000000004</v>
      </c>
      <c r="G5" s="1">
        <v>45170</v>
      </c>
      <c r="H5">
        <v>22</v>
      </c>
      <c r="I5" t="s">
        <v>13</v>
      </c>
      <c r="J5" t="str">
        <f>IF(COUNTIF(Table2[[#All],[Column1]], Table1[[#This Row],[user_id]]) &gt; 0, "Retained", "Not_Retained")</f>
        <v>Not_Retained</v>
      </c>
      <c r="R5" s="6">
        <v>14</v>
      </c>
    </row>
    <row r="6" spans="1:18" x14ac:dyDescent="0.3">
      <c r="A6">
        <v>2</v>
      </c>
      <c r="B6">
        <v>27601</v>
      </c>
      <c r="C6" t="s">
        <v>14</v>
      </c>
      <c r="D6" s="1">
        <v>45234</v>
      </c>
      <c r="E6" t="s">
        <v>10</v>
      </c>
      <c r="F6">
        <v>4459.59</v>
      </c>
      <c r="G6" s="1">
        <v>45170</v>
      </c>
      <c r="H6">
        <v>22</v>
      </c>
      <c r="I6" t="s">
        <v>13</v>
      </c>
      <c r="J6" t="str">
        <f>IF(COUNTIF(Table2[[#All],[Column1]], Table1[[#This Row],[user_id]]) &gt; 0, "Retained", "Not_Retained")</f>
        <v>Not_Retained</v>
      </c>
      <c r="R6" s="5">
        <v>16</v>
      </c>
    </row>
    <row r="7" spans="1:18" x14ac:dyDescent="0.3">
      <c r="A7">
        <v>2</v>
      </c>
      <c r="B7">
        <v>82512</v>
      </c>
      <c r="C7" t="s">
        <v>15</v>
      </c>
      <c r="D7" s="1">
        <v>45254</v>
      </c>
      <c r="E7" t="s">
        <v>12</v>
      </c>
      <c r="F7">
        <v>1480.61</v>
      </c>
      <c r="G7" s="1">
        <v>45170</v>
      </c>
      <c r="H7">
        <v>22</v>
      </c>
      <c r="I7" t="s">
        <v>13</v>
      </c>
      <c r="J7" t="str">
        <f>IF(COUNTIF(Table2[[#All],[Column1]], Table1[[#This Row],[user_id]]) &gt; 0, "Retained", "Not_Retained")</f>
        <v>Not_Retained</v>
      </c>
      <c r="R7" s="6">
        <v>17</v>
      </c>
    </row>
    <row r="8" spans="1:18" x14ac:dyDescent="0.3">
      <c r="A8">
        <v>3</v>
      </c>
      <c r="B8">
        <v>93130</v>
      </c>
      <c r="C8" t="s">
        <v>14</v>
      </c>
      <c r="D8" s="1">
        <v>45221</v>
      </c>
      <c r="E8" t="s">
        <v>12</v>
      </c>
      <c r="F8">
        <v>1330.49</v>
      </c>
      <c r="G8" s="1">
        <v>45174</v>
      </c>
      <c r="H8">
        <v>24</v>
      </c>
      <c r="I8" t="s">
        <v>16</v>
      </c>
      <c r="J8" t="str">
        <f>IF(COUNTIF(Table2[[#All],[Column1]], Table1[[#This Row],[user_id]]) &gt; 0, "Retained", "Not_Retained")</f>
        <v>Not_Retained</v>
      </c>
      <c r="R8" s="5">
        <v>23</v>
      </c>
    </row>
    <row r="9" spans="1:18" x14ac:dyDescent="0.3">
      <c r="A9">
        <v>3</v>
      </c>
      <c r="B9">
        <v>16658</v>
      </c>
      <c r="C9" t="s">
        <v>9</v>
      </c>
      <c r="D9" s="1">
        <v>45227</v>
      </c>
      <c r="E9" t="s">
        <v>12</v>
      </c>
      <c r="F9">
        <v>4163.8100000000004</v>
      </c>
      <c r="G9" s="1">
        <v>45174</v>
      </c>
      <c r="H9">
        <v>24</v>
      </c>
      <c r="I9" t="s">
        <v>16</v>
      </c>
      <c r="J9" t="str">
        <f>IF(COUNTIF(Table2[[#All],[Column1]], Table1[[#This Row],[user_id]]) &gt; 0, "Retained", "Not_Retained")</f>
        <v>Not_Retained</v>
      </c>
      <c r="R9" s="6">
        <v>31</v>
      </c>
    </row>
    <row r="10" spans="1:18" x14ac:dyDescent="0.3">
      <c r="A10">
        <v>4</v>
      </c>
      <c r="B10">
        <v>44335</v>
      </c>
      <c r="C10" t="s">
        <v>15</v>
      </c>
      <c r="D10" s="1">
        <v>45220</v>
      </c>
      <c r="E10" t="s">
        <v>12</v>
      </c>
      <c r="F10">
        <v>2803.23</v>
      </c>
      <c r="G10" s="1">
        <v>45173</v>
      </c>
      <c r="H10">
        <v>24</v>
      </c>
      <c r="I10" t="s">
        <v>17</v>
      </c>
      <c r="J10" t="str">
        <f>IF(COUNTIF(Table2[[#All],[Column1]], Table1[[#This Row],[user_id]]) &gt; 0, "Retained", "Not_Retained")</f>
        <v>Not_Retained</v>
      </c>
      <c r="R10" s="5">
        <v>36</v>
      </c>
    </row>
    <row r="11" spans="1:18" x14ac:dyDescent="0.3">
      <c r="A11">
        <v>4</v>
      </c>
      <c r="B11">
        <v>83519</v>
      </c>
      <c r="C11" t="s">
        <v>9</v>
      </c>
      <c r="D11" s="1">
        <v>45213</v>
      </c>
      <c r="E11" t="s">
        <v>10</v>
      </c>
      <c r="F11">
        <v>468.69</v>
      </c>
      <c r="G11" s="1">
        <v>45173</v>
      </c>
      <c r="H11">
        <v>24</v>
      </c>
      <c r="I11" t="s">
        <v>17</v>
      </c>
      <c r="J11" t="str">
        <f>IF(COUNTIF(Table2[[#All],[Column1]], Table1[[#This Row],[user_id]]) &gt; 0, "Retained", "Not_Retained")</f>
        <v>Not_Retained</v>
      </c>
      <c r="R11" s="6">
        <v>40</v>
      </c>
    </row>
    <row r="12" spans="1:18" x14ac:dyDescent="0.3">
      <c r="A12">
        <v>5</v>
      </c>
      <c r="B12">
        <v>29410</v>
      </c>
      <c r="C12" t="s">
        <v>18</v>
      </c>
      <c r="D12" s="1">
        <v>45187</v>
      </c>
      <c r="E12" t="s">
        <v>10</v>
      </c>
      <c r="F12">
        <v>304.95999999999998</v>
      </c>
      <c r="G12" s="1">
        <v>45173</v>
      </c>
      <c r="H12">
        <v>23</v>
      </c>
      <c r="I12" t="s">
        <v>19</v>
      </c>
      <c r="J12" t="str">
        <f>IF(COUNTIF(Table2[[#All],[Column1]], Table1[[#This Row],[user_id]]) &gt; 0, "Retained", "Not_Retained")</f>
        <v>Retained</v>
      </c>
      <c r="R12" s="5">
        <v>43</v>
      </c>
    </row>
    <row r="13" spans="1:18" x14ac:dyDescent="0.3">
      <c r="A13">
        <v>5</v>
      </c>
      <c r="B13">
        <v>15229</v>
      </c>
      <c r="C13" t="s">
        <v>14</v>
      </c>
      <c r="D13" s="1">
        <v>45181</v>
      </c>
      <c r="E13" t="s">
        <v>10</v>
      </c>
      <c r="F13">
        <v>3442.13</v>
      </c>
      <c r="G13" s="1">
        <v>45173</v>
      </c>
      <c r="H13">
        <v>23</v>
      </c>
      <c r="I13" t="s">
        <v>19</v>
      </c>
      <c r="J13" t="str">
        <f>IF(COUNTIF(Table2[[#All],[Column1]], Table1[[#This Row],[user_id]]) &gt; 0, "Retained", "Not_Retained")</f>
        <v>Retained</v>
      </c>
      <c r="R13" s="6">
        <v>46</v>
      </c>
    </row>
    <row r="14" spans="1:18" x14ac:dyDescent="0.3">
      <c r="A14">
        <v>5</v>
      </c>
      <c r="B14">
        <v>23473</v>
      </c>
      <c r="C14" t="s">
        <v>14</v>
      </c>
      <c r="D14" s="1">
        <v>45191</v>
      </c>
      <c r="E14" t="s">
        <v>12</v>
      </c>
      <c r="F14">
        <v>4871.8</v>
      </c>
      <c r="G14" s="1">
        <v>45173</v>
      </c>
      <c r="H14">
        <v>23</v>
      </c>
      <c r="I14" t="s">
        <v>19</v>
      </c>
      <c r="J14" t="str">
        <f>IF(COUNTIF(Table2[[#All],[Column1]], Table1[[#This Row],[user_id]]) &gt; 0, "Retained", "Not_Retained")</f>
        <v>Retained</v>
      </c>
      <c r="R14" s="5">
        <v>49</v>
      </c>
    </row>
    <row r="15" spans="1:18" x14ac:dyDescent="0.3">
      <c r="A15">
        <v>5</v>
      </c>
      <c r="B15">
        <v>30257</v>
      </c>
      <c r="C15" t="s">
        <v>15</v>
      </c>
      <c r="D15" s="1">
        <v>45193</v>
      </c>
      <c r="E15" t="s">
        <v>10</v>
      </c>
      <c r="F15">
        <v>4883.41</v>
      </c>
      <c r="G15" s="1">
        <v>45173</v>
      </c>
      <c r="H15">
        <v>23</v>
      </c>
      <c r="I15" t="s">
        <v>19</v>
      </c>
      <c r="J15" t="str">
        <f>IF(COUNTIF(Table2[[#All],[Column1]], Table1[[#This Row],[user_id]]) &gt; 0, "Retained", "Not_Retained")</f>
        <v>Retained</v>
      </c>
      <c r="R15" s="6">
        <v>51</v>
      </c>
    </row>
    <row r="16" spans="1:18" x14ac:dyDescent="0.3">
      <c r="A16">
        <v>5</v>
      </c>
      <c r="B16">
        <v>33206</v>
      </c>
      <c r="C16" t="s">
        <v>18</v>
      </c>
      <c r="D16" s="1">
        <v>45195</v>
      </c>
      <c r="E16" t="s">
        <v>10</v>
      </c>
      <c r="F16">
        <v>978.87</v>
      </c>
      <c r="G16" s="1">
        <v>45173</v>
      </c>
      <c r="H16">
        <v>23</v>
      </c>
      <c r="I16" t="s">
        <v>19</v>
      </c>
      <c r="J16" t="str">
        <f>IF(COUNTIF(Table2[[#All],[Column1]], Table1[[#This Row],[user_id]]) &gt; 0, "Retained", "Not_Retained")</f>
        <v>Retained</v>
      </c>
      <c r="R16" s="5">
        <v>52</v>
      </c>
    </row>
    <row r="17" spans="1:18" x14ac:dyDescent="0.3">
      <c r="A17">
        <v>5</v>
      </c>
      <c r="B17">
        <v>63964</v>
      </c>
      <c r="C17" t="s">
        <v>15</v>
      </c>
      <c r="D17" s="1">
        <v>45256</v>
      </c>
      <c r="E17" t="s">
        <v>12</v>
      </c>
      <c r="F17">
        <v>880.07</v>
      </c>
      <c r="G17" s="1">
        <v>45173</v>
      </c>
      <c r="H17">
        <v>23</v>
      </c>
      <c r="I17" t="s">
        <v>19</v>
      </c>
      <c r="J17" t="str">
        <f>IF(COUNTIF(Table2[[#All],[Column1]], Table1[[#This Row],[user_id]]) &gt; 0, "Retained", "Not_Retained")</f>
        <v>Retained</v>
      </c>
      <c r="R17" s="6">
        <v>54</v>
      </c>
    </row>
    <row r="18" spans="1:18" x14ac:dyDescent="0.3">
      <c r="A18">
        <v>5</v>
      </c>
      <c r="B18">
        <v>24168</v>
      </c>
      <c r="C18" t="s">
        <v>18</v>
      </c>
      <c r="D18" s="1">
        <v>45253</v>
      </c>
      <c r="E18" t="s">
        <v>10</v>
      </c>
      <c r="F18">
        <v>4307.1099999999997</v>
      </c>
      <c r="G18" s="1">
        <v>45173</v>
      </c>
      <c r="H18">
        <v>23</v>
      </c>
      <c r="I18" t="s">
        <v>19</v>
      </c>
      <c r="J18" t="str">
        <f>IF(COUNTIF(Table2[[#All],[Column1]], Table1[[#This Row],[user_id]]) &gt; 0, "Retained", "Not_Retained")</f>
        <v>Retained</v>
      </c>
      <c r="R18" s="5">
        <v>60</v>
      </c>
    </row>
    <row r="19" spans="1:18" x14ac:dyDescent="0.3">
      <c r="A19">
        <v>5</v>
      </c>
      <c r="B19">
        <v>36158</v>
      </c>
      <c r="C19" t="s">
        <v>18</v>
      </c>
      <c r="D19" s="1">
        <v>45238</v>
      </c>
      <c r="E19" t="s">
        <v>12</v>
      </c>
      <c r="F19">
        <v>1595.44</v>
      </c>
      <c r="G19" s="1">
        <v>45173</v>
      </c>
      <c r="H19">
        <v>23</v>
      </c>
      <c r="I19" t="s">
        <v>19</v>
      </c>
      <c r="J19" t="str">
        <f>IF(COUNTIF(Table2[[#All],[Column1]], Table1[[#This Row],[user_id]]) &gt; 0, "Retained", "Not_Retained")</f>
        <v>Retained</v>
      </c>
      <c r="R19" s="6">
        <v>61</v>
      </c>
    </row>
    <row r="20" spans="1:18" x14ac:dyDescent="0.3">
      <c r="A20">
        <v>5</v>
      </c>
      <c r="B20">
        <v>13101</v>
      </c>
      <c r="C20" t="s">
        <v>15</v>
      </c>
      <c r="D20" s="1">
        <v>45207</v>
      </c>
      <c r="E20" t="s">
        <v>12</v>
      </c>
      <c r="F20">
        <v>1708.48</v>
      </c>
      <c r="G20" s="1">
        <v>45173</v>
      </c>
      <c r="H20">
        <v>23</v>
      </c>
      <c r="I20" t="s">
        <v>19</v>
      </c>
      <c r="J20" t="str">
        <f>IF(COUNTIF(Table2[[#All],[Column1]], Table1[[#This Row],[user_id]]) &gt; 0, "Retained", "Not_Retained")</f>
        <v>Retained</v>
      </c>
      <c r="R20" s="5">
        <v>63</v>
      </c>
    </row>
    <row r="21" spans="1:18" x14ac:dyDescent="0.3">
      <c r="A21">
        <v>5</v>
      </c>
      <c r="B21">
        <v>19099</v>
      </c>
      <c r="C21" t="s">
        <v>14</v>
      </c>
      <c r="D21" s="1">
        <v>45227</v>
      </c>
      <c r="E21" t="s">
        <v>12</v>
      </c>
      <c r="F21">
        <v>3243.26</v>
      </c>
      <c r="G21" s="1">
        <v>45173</v>
      </c>
      <c r="H21">
        <v>23</v>
      </c>
      <c r="I21" t="s">
        <v>19</v>
      </c>
      <c r="J21" t="str">
        <f>IF(COUNTIF(Table2[[#All],[Column1]], Table1[[#This Row],[user_id]]) &gt; 0, "Retained", "Not_Retained")</f>
        <v>Retained</v>
      </c>
      <c r="R21" s="6">
        <v>72</v>
      </c>
    </row>
    <row r="22" spans="1:18" x14ac:dyDescent="0.3">
      <c r="A22">
        <v>6</v>
      </c>
      <c r="B22">
        <v>25118</v>
      </c>
      <c r="C22" t="s">
        <v>14</v>
      </c>
      <c r="D22" s="1">
        <v>45231</v>
      </c>
      <c r="E22" t="s">
        <v>10</v>
      </c>
      <c r="F22">
        <v>2944.89</v>
      </c>
      <c r="G22" s="1">
        <v>45172</v>
      </c>
      <c r="H22">
        <v>21</v>
      </c>
      <c r="I22" t="s">
        <v>20</v>
      </c>
      <c r="J22" t="str">
        <f>IF(COUNTIF(Table2[[#All],[Column1]], Table1[[#This Row],[user_id]]) &gt; 0, "Retained", "Not_Retained")</f>
        <v>Not_Retained</v>
      </c>
      <c r="R22" s="5">
        <v>77</v>
      </c>
    </row>
    <row r="23" spans="1:18" x14ac:dyDescent="0.3">
      <c r="A23">
        <v>6</v>
      </c>
      <c r="B23">
        <v>15014</v>
      </c>
      <c r="C23" t="s">
        <v>9</v>
      </c>
      <c r="D23" s="1">
        <v>45239</v>
      </c>
      <c r="E23" t="s">
        <v>12</v>
      </c>
      <c r="F23">
        <v>1793.87</v>
      </c>
      <c r="G23" s="1">
        <v>45172</v>
      </c>
      <c r="H23">
        <v>21</v>
      </c>
      <c r="I23" t="s">
        <v>20</v>
      </c>
      <c r="J23" t="str">
        <f>IF(COUNTIF(Table2[[#All],[Column1]], Table1[[#This Row],[user_id]]) &gt; 0, "Retained", "Not_Retained")</f>
        <v>Not_Retained</v>
      </c>
      <c r="R23" s="6">
        <v>80</v>
      </c>
    </row>
    <row r="24" spans="1:18" x14ac:dyDescent="0.3">
      <c r="A24">
        <v>6</v>
      </c>
      <c r="B24">
        <v>51114</v>
      </c>
      <c r="C24" t="s">
        <v>18</v>
      </c>
      <c r="D24" s="1">
        <v>45256</v>
      </c>
      <c r="E24" t="s">
        <v>10</v>
      </c>
      <c r="F24">
        <v>1987.46</v>
      </c>
      <c r="G24" s="1">
        <v>45172</v>
      </c>
      <c r="H24">
        <v>21</v>
      </c>
      <c r="I24" t="s">
        <v>20</v>
      </c>
      <c r="J24" t="str">
        <f>IF(COUNTIF(Table2[[#All],[Column1]], Table1[[#This Row],[user_id]]) &gt; 0, "Retained", "Not_Retained")</f>
        <v>Not_Retained</v>
      </c>
      <c r="R24" s="5">
        <v>88</v>
      </c>
    </row>
    <row r="25" spans="1:18" x14ac:dyDescent="0.3">
      <c r="A25">
        <v>7</v>
      </c>
      <c r="B25">
        <v>78146</v>
      </c>
      <c r="C25" t="s">
        <v>15</v>
      </c>
      <c r="D25" s="1">
        <v>45200</v>
      </c>
      <c r="E25" t="s">
        <v>12</v>
      </c>
      <c r="F25">
        <v>2213.36</v>
      </c>
      <c r="G25" s="1">
        <v>45171</v>
      </c>
      <c r="H25">
        <v>20</v>
      </c>
      <c r="I25" t="s">
        <v>21</v>
      </c>
      <c r="J25" t="str">
        <f>IF(COUNTIF(Table2[[#All],[Column1]], Table1[[#This Row],[user_id]]) &gt; 0, "Retained", "Not_Retained")</f>
        <v>Not_Retained</v>
      </c>
      <c r="R25" s="6">
        <v>90</v>
      </c>
    </row>
    <row r="26" spans="1:18" x14ac:dyDescent="0.3">
      <c r="A26">
        <v>7</v>
      </c>
      <c r="B26">
        <v>53279</v>
      </c>
      <c r="C26" t="s">
        <v>14</v>
      </c>
      <c r="D26" s="1">
        <v>45221</v>
      </c>
      <c r="E26" t="s">
        <v>10</v>
      </c>
      <c r="F26">
        <v>3626.8</v>
      </c>
      <c r="G26" s="1">
        <v>45171</v>
      </c>
      <c r="H26">
        <v>20</v>
      </c>
      <c r="I26" t="s">
        <v>21</v>
      </c>
      <c r="J26" t="str">
        <f>IF(COUNTIF(Table2[[#All],[Column1]], Table1[[#This Row],[user_id]]) &gt; 0, "Retained", "Not_Retained")</f>
        <v>Not_Retained</v>
      </c>
      <c r="R26" s="5">
        <v>91</v>
      </c>
    </row>
    <row r="27" spans="1:18" x14ac:dyDescent="0.3">
      <c r="A27">
        <v>7</v>
      </c>
      <c r="B27">
        <v>76469</v>
      </c>
      <c r="C27" t="s">
        <v>14</v>
      </c>
      <c r="D27" s="1">
        <v>45209</v>
      </c>
      <c r="E27" t="s">
        <v>12</v>
      </c>
      <c r="F27">
        <v>1698.3</v>
      </c>
      <c r="G27" s="1">
        <v>45171</v>
      </c>
      <c r="H27">
        <v>20</v>
      </c>
      <c r="I27" t="s">
        <v>21</v>
      </c>
      <c r="J27" t="str">
        <f>IF(COUNTIF(Table2[[#All],[Column1]], Table1[[#This Row],[user_id]]) &gt; 0, "Retained", "Not_Retained")</f>
        <v>Not_Retained</v>
      </c>
      <c r="R27" s="6">
        <v>95</v>
      </c>
    </row>
    <row r="28" spans="1:18" x14ac:dyDescent="0.3">
      <c r="A28">
        <v>7</v>
      </c>
      <c r="B28">
        <v>48752</v>
      </c>
      <c r="C28" t="s">
        <v>15</v>
      </c>
      <c r="D28" s="1">
        <v>45222</v>
      </c>
      <c r="E28" t="s">
        <v>10</v>
      </c>
      <c r="F28">
        <v>2160.19</v>
      </c>
      <c r="G28" s="1">
        <v>45171</v>
      </c>
      <c r="H28">
        <v>20</v>
      </c>
      <c r="I28" t="s">
        <v>21</v>
      </c>
      <c r="J28" t="str">
        <f>IF(COUNTIF(Table2[[#All],[Column1]], Table1[[#This Row],[user_id]]) &gt; 0, "Retained", "Not_Retained")</f>
        <v>Not_Retained</v>
      </c>
      <c r="R28" s="8">
        <v>96</v>
      </c>
    </row>
    <row r="29" spans="1:18" x14ac:dyDescent="0.3">
      <c r="A29">
        <v>7</v>
      </c>
      <c r="B29">
        <v>32810</v>
      </c>
      <c r="C29" t="s">
        <v>14</v>
      </c>
      <c r="D29" s="1">
        <v>45191</v>
      </c>
      <c r="E29" t="s">
        <v>12</v>
      </c>
      <c r="F29">
        <v>2784.89</v>
      </c>
      <c r="G29" s="1">
        <v>45171</v>
      </c>
      <c r="H29">
        <v>20</v>
      </c>
      <c r="I29" t="s">
        <v>21</v>
      </c>
      <c r="J29" t="str">
        <f>IF(COUNTIF(Table2[[#All],[Column1]], Table1[[#This Row],[user_id]]) &gt; 0, "Retained", "Not_Retained")</f>
        <v>Not_Retained</v>
      </c>
    </row>
    <row r="30" spans="1:18" x14ac:dyDescent="0.3">
      <c r="A30">
        <v>7</v>
      </c>
      <c r="B30">
        <v>49829</v>
      </c>
      <c r="C30" t="s">
        <v>14</v>
      </c>
      <c r="D30" s="1">
        <v>45170</v>
      </c>
      <c r="E30" t="s">
        <v>10</v>
      </c>
      <c r="F30">
        <v>2206.4499999999998</v>
      </c>
      <c r="G30" s="1">
        <v>45171</v>
      </c>
      <c r="H30">
        <v>20</v>
      </c>
      <c r="I30" t="s">
        <v>21</v>
      </c>
      <c r="J30" t="str">
        <f>IF(COUNTIF(Table2[[#All],[Column1]], Table1[[#This Row],[user_id]]) &gt; 0, "Retained", "Not_Retained")</f>
        <v>Not_Retained</v>
      </c>
    </row>
    <row r="31" spans="1:18" x14ac:dyDescent="0.3">
      <c r="A31">
        <v>7</v>
      </c>
      <c r="B31">
        <v>89516</v>
      </c>
      <c r="C31" t="s">
        <v>14</v>
      </c>
      <c r="D31" s="1">
        <v>45188</v>
      </c>
      <c r="E31" t="s">
        <v>12</v>
      </c>
      <c r="F31">
        <v>2264.75</v>
      </c>
      <c r="G31" s="1">
        <v>45171</v>
      </c>
      <c r="H31">
        <v>20</v>
      </c>
      <c r="I31" t="s">
        <v>21</v>
      </c>
      <c r="J31" t="str">
        <f>IF(COUNTIF(Table2[[#All],[Column1]], Table1[[#This Row],[user_id]]) &gt; 0, "Retained", "Not_Retained")</f>
        <v>Not_Retained</v>
      </c>
    </row>
    <row r="32" spans="1:18" x14ac:dyDescent="0.3">
      <c r="A32">
        <v>7</v>
      </c>
      <c r="B32">
        <v>38010</v>
      </c>
      <c r="C32" t="s">
        <v>18</v>
      </c>
      <c r="D32" s="1">
        <v>45191</v>
      </c>
      <c r="E32" t="s">
        <v>10</v>
      </c>
      <c r="F32">
        <v>3328.37</v>
      </c>
      <c r="G32" s="1">
        <v>45171</v>
      </c>
      <c r="H32">
        <v>20</v>
      </c>
      <c r="I32" t="s">
        <v>21</v>
      </c>
      <c r="J32" t="str">
        <f>IF(COUNTIF(Table2[[#All],[Column1]], Table1[[#This Row],[user_id]]) &gt; 0, "Retained", "Not_Retained")</f>
        <v>Not_Retained</v>
      </c>
    </row>
    <row r="33" spans="1:10" x14ac:dyDescent="0.3">
      <c r="A33">
        <v>8</v>
      </c>
      <c r="B33">
        <v>22240</v>
      </c>
      <c r="C33" t="s">
        <v>15</v>
      </c>
      <c r="D33" s="1">
        <v>45241</v>
      </c>
      <c r="E33" t="s">
        <v>12</v>
      </c>
      <c r="F33">
        <v>1200.74</v>
      </c>
      <c r="G33" s="1">
        <v>45178</v>
      </c>
      <c r="H33">
        <v>25</v>
      </c>
      <c r="I33" t="s">
        <v>21</v>
      </c>
      <c r="J33" t="str">
        <f>IF(COUNTIF(Table2[[#All],[Column1]], Table1[[#This Row],[user_id]]) &gt; 0, "Retained", "Not_Retained")</f>
        <v>Not_Retained</v>
      </c>
    </row>
    <row r="34" spans="1:10" x14ac:dyDescent="0.3">
      <c r="A34">
        <v>8</v>
      </c>
      <c r="B34">
        <v>29313</v>
      </c>
      <c r="C34" t="s">
        <v>9</v>
      </c>
      <c r="D34" s="1">
        <v>45237</v>
      </c>
      <c r="E34" t="s">
        <v>10</v>
      </c>
      <c r="F34">
        <v>1299.73</v>
      </c>
      <c r="G34" s="1">
        <v>45178</v>
      </c>
      <c r="H34">
        <v>25</v>
      </c>
      <c r="I34" t="s">
        <v>21</v>
      </c>
      <c r="J34" t="str">
        <f>IF(COUNTIF(Table2[[#All],[Column1]], Table1[[#This Row],[user_id]]) &gt; 0, "Retained", "Not_Retained")</f>
        <v>Not_Retained</v>
      </c>
    </row>
    <row r="35" spans="1:10" x14ac:dyDescent="0.3">
      <c r="A35">
        <v>8</v>
      </c>
      <c r="B35">
        <v>90120</v>
      </c>
      <c r="C35" t="s">
        <v>9</v>
      </c>
      <c r="D35" s="1">
        <v>45246</v>
      </c>
      <c r="E35" t="s">
        <v>12</v>
      </c>
      <c r="F35">
        <v>2130.7600000000002</v>
      </c>
      <c r="G35" s="1">
        <v>45178</v>
      </c>
      <c r="H35">
        <v>25</v>
      </c>
      <c r="I35" t="s">
        <v>21</v>
      </c>
      <c r="J35" t="str">
        <f>IF(COUNTIF(Table2[[#All],[Column1]], Table1[[#This Row],[user_id]]) &gt; 0, "Retained", "Not_Retained")</f>
        <v>Not_Retained</v>
      </c>
    </row>
    <row r="36" spans="1:10" x14ac:dyDescent="0.3">
      <c r="A36">
        <v>8</v>
      </c>
      <c r="B36">
        <v>85454</v>
      </c>
      <c r="C36" t="s">
        <v>15</v>
      </c>
      <c r="D36" s="1">
        <v>45251</v>
      </c>
      <c r="E36" t="s">
        <v>12</v>
      </c>
      <c r="F36">
        <v>2522.4499999999998</v>
      </c>
      <c r="G36" s="1">
        <v>45178</v>
      </c>
      <c r="H36">
        <v>25</v>
      </c>
      <c r="I36" t="s">
        <v>21</v>
      </c>
      <c r="J36" t="str">
        <f>IF(COUNTIF(Table2[[#All],[Column1]], Table1[[#This Row],[user_id]]) &gt; 0, "Retained", "Not_Retained")</f>
        <v>Not_Retained</v>
      </c>
    </row>
    <row r="37" spans="1:10" x14ac:dyDescent="0.3">
      <c r="A37">
        <v>8</v>
      </c>
      <c r="B37">
        <v>29342</v>
      </c>
      <c r="C37" t="s">
        <v>9</v>
      </c>
      <c r="D37" s="1">
        <v>45238</v>
      </c>
      <c r="E37" t="s">
        <v>10</v>
      </c>
      <c r="F37">
        <v>3914.26</v>
      </c>
      <c r="G37" s="1">
        <v>45178</v>
      </c>
      <c r="H37">
        <v>25</v>
      </c>
      <c r="I37" t="s">
        <v>21</v>
      </c>
      <c r="J37" t="str">
        <f>IF(COUNTIF(Table2[[#All],[Column1]], Table1[[#This Row],[user_id]]) &gt; 0, "Retained", "Not_Retained")</f>
        <v>Not_Retained</v>
      </c>
    </row>
    <row r="38" spans="1:10" x14ac:dyDescent="0.3">
      <c r="A38">
        <v>9</v>
      </c>
      <c r="B38">
        <v>16582</v>
      </c>
      <c r="C38" t="s">
        <v>15</v>
      </c>
      <c r="D38" s="1">
        <v>45245</v>
      </c>
      <c r="E38" t="s">
        <v>10</v>
      </c>
      <c r="F38">
        <v>2336.66</v>
      </c>
      <c r="G38" s="1">
        <v>45171</v>
      </c>
      <c r="H38">
        <v>19</v>
      </c>
      <c r="I38" t="s">
        <v>22</v>
      </c>
      <c r="J38" t="str">
        <f>IF(COUNTIF(Table2[[#All],[Column1]], Table1[[#This Row],[user_id]]) &gt; 0, "Retained", "Not_Retained")</f>
        <v>Not_Retained</v>
      </c>
    </row>
    <row r="39" spans="1:10" x14ac:dyDescent="0.3">
      <c r="A39">
        <v>9</v>
      </c>
      <c r="B39">
        <v>70901</v>
      </c>
      <c r="C39" t="s">
        <v>14</v>
      </c>
      <c r="D39" s="1">
        <v>45256</v>
      </c>
      <c r="E39" t="s">
        <v>12</v>
      </c>
      <c r="F39">
        <v>3102</v>
      </c>
      <c r="G39" s="1">
        <v>45171</v>
      </c>
      <c r="H39">
        <v>19</v>
      </c>
      <c r="I39" t="s">
        <v>22</v>
      </c>
      <c r="J39" t="str">
        <f>IF(COUNTIF(Table2[[#All],[Column1]], Table1[[#This Row],[user_id]]) &gt; 0, "Retained", "Not_Retained")</f>
        <v>Not_Retained</v>
      </c>
    </row>
    <row r="40" spans="1:10" x14ac:dyDescent="0.3">
      <c r="A40">
        <v>9</v>
      </c>
      <c r="B40">
        <v>76162</v>
      </c>
      <c r="C40" t="s">
        <v>18</v>
      </c>
      <c r="D40" s="1">
        <v>45254</v>
      </c>
      <c r="E40" t="s">
        <v>12</v>
      </c>
      <c r="F40">
        <v>4496.32</v>
      </c>
      <c r="G40" s="1">
        <v>45171</v>
      </c>
      <c r="H40">
        <v>19</v>
      </c>
      <c r="I40" t="s">
        <v>22</v>
      </c>
      <c r="J40" t="str">
        <f>IF(COUNTIF(Table2[[#All],[Column1]], Table1[[#This Row],[user_id]]) &gt; 0, "Retained", "Not_Retained")</f>
        <v>Not_Retained</v>
      </c>
    </row>
    <row r="41" spans="1:10" x14ac:dyDescent="0.3">
      <c r="A41">
        <v>9</v>
      </c>
      <c r="B41">
        <v>72216</v>
      </c>
      <c r="C41" t="s">
        <v>18</v>
      </c>
      <c r="D41" s="1">
        <v>45254</v>
      </c>
      <c r="E41" t="s">
        <v>12</v>
      </c>
      <c r="F41">
        <v>3783.71</v>
      </c>
      <c r="G41" s="1">
        <v>45171</v>
      </c>
      <c r="H41">
        <v>19</v>
      </c>
      <c r="I41" t="s">
        <v>22</v>
      </c>
      <c r="J41" t="str">
        <f>IF(COUNTIF(Table2[[#All],[Column1]], Table1[[#This Row],[user_id]]) &gt; 0, "Retained", "Not_Retained")</f>
        <v>Not_Retained</v>
      </c>
    </row>
    <row r="42" spans="1:10" x14ac:dyDescent="0.3">
      <c r="A42">
        <v>9</v>
      </c>
      <c r="B42">
        <v>93579</v>
      </c>
      <c r="C42" t="s">
        <v>14</v>
      </c>
      <c r="D42" s="1">
        <v>45257</v>
      </c>
      <c r="E42" t="s">
        <v>12</v>
      </c>
      <c r="F42">
        <v>3171.07</v>
      </c>
      <c r="G42" s="1">
        <v>45171</v>
      </c>
      <c r="H42">
        <v>19</v>
      </c>
      <c r="I42" t="s">
        <v>22</v>
      </c>
      <c r="J42" t="str">
        <f>IF(COUNTIF(Table2[[#All],[Column1]], Table1[[#This Row],[user_id]]) &gt; 0, "Retained", "Not_Retained")</f>
        <v>Not_Retained</v>
      </c>
    </row>
    <row r="43" spans="1:10" x14ac:dyDescent="0.3">
      <c r="A43">
        <v>10</v>
      </c>
      <c r="B43">
        <v>45614</v>
      </c>
      <c r="C43" t="s">
        <v>14</v>
      </c>
      <c r="D43" s="1">
        <v>45177</v>
      </c>
      <c r="E43" t="s">
        <v>12</v>
      </c>
      <c r="F43">
        <v>4475.83</v>
      </c>
      <c r="G43" s="1">
        <v>45179</v>
      </c>
      <c r="H43">
        <v>18</v>
      </c>
      <c r="I43" t="s">
        <v>23</v>
      </c>
      <c r="J43" t="str">
        <f>IF(COUNTIF(Table2[[#All],[Column1]], Table1[[#This Row],[user_id]]) &gt; 0, "Retained", "Not_Retained")</f>
        <v>Not_Retained</v>
      </c>
    </row>
    <row r="44" spans="1:10" x14ac:dyDescent="0.3">
      <c r="A44">
        <v>10</v>
      </c>
      <c r="B44">
        <v>28136</v>
      </c>
      <c r="C44" t="s">
        <v>15</v>
      </c>
      <c r="D44" s="1">
        <v>45172</v>
      </c>
      <c r="E44" t="s">
        <v>10</v>
      </c>
      <c r="F44">
        <v>1976.87</v>
      </c>
      <c r="G44" s="1">
        <v>45179</v>
      </c>
      <c r="H44">
        <v>18</v>
      </c>
      <c r="I44" t="s">
        <v>23</v>
      </c>
      <c r="J44" t="str">
        <f>IF(COUNTIF(Table2[[#All],[Column1]], Table1[[#This Row],[user_id]]) &gt; 0, "Retained", "Not_Retained")</f>
        <v>Not_Retained</v>
      </c>
    </row>
    <row r="45" spans="1:10" x14ac:dyDescent="0.3">
      <c r="A45">
        <v>10</v>
      </c>
      <c r="B45">
        <v>38043</v>
      </c>
      <c r="C45" t="s">
        <v>9</v>
      </c>
      <c r="D45" s="1">
        <v>45174</v>
      </c>
      <c r="E45" t="s">
        <v>12</v>
      </c>
      <c r="F45">
        <v>2097.2399999999998</v>
      </c>
      <c r="G45" s="1">
        <v>45179</v>
      </c>
      <c r="H45">
        <v>18</v>
      </c>
      <c r="I45" t="s">
        <v>23</v>
      </c>
      <c r="J45" t="str">
        <f>IF(COUNTIF(Table2[[#All],[Column1]], Table1[[#This Row],[user_id]]) &gt; 0, "Retained", "Not_Retained")</f>
        <v>Not_Retained</v>
      </c>
    </row>
    <row r="46" spans="1:10" x14ac:dyDescent="0.3">
      <c r="A46">
        <v>11</v>
      </c>
      <c r="B46">
        <v>65069</v>
      </c>
      <c r="C46" t="s">
        <v>18</v>
      </c>
      <c r="D46" s="1">
        <v>45226</v>
      </c>
      <c r="E46" t="s">
        <v>10</v>
      </c>
      <c r="F46">
        <v>4297.99</v>
      </c>
      <c r="G46" s="1">
        <v>45176</v>
      </c>
      <c r="H46">
        <v>19</v>
      </c>
      <c r="I46" t="s">
        <v>24</v>
      </c>
      <c r="J46" t="str">
        <f>IF(COUNTIF(Table2[[#All],[Column1]], Table1[[#This Row],[user_id]]) &gt; 0, "Retained", "Not_Retained")</f>
        <v>Not_Retained</v>
      </c>
    </row>
    <row r="47" spans="1:10" x14ac:dyDescent="0.3">
      <c r="A47">
        <v>11</v>
      </c>
      <c r="B47">
        <v>85456</v>
      </c>
      <c r="C47" t="s">
        <v>18</v>
      </c>
      <c r="D47" s="1">
        <v>45224</v>
      </c>
      <c r="E47" t="s">
        <v>12</v>
      </c>
      <c r="F47">
        <v>128.88999999999999</v>
      </c>
      <c r="G47" s="1">
        <v>45176</v>
      </c>
      <c r="H47">
        <v>19</v>
      </c>
      <c r="I47" t="s">
        <v>24</v>
      </c>
      <c r="J47" t="str">
        <f>IF(COUNTIF(Table2[[#All],[Column1]], Table1[[#This Row],[user_id]]) &gt; 0, "Retained", "Not_Retained")</f>
        <v>Not_Retained</v>
      </c>
    </row>
    <row r="48" spans="1:10" x14ac:dyDescent="0.3">
      <c r="A48">
        <v>11</v>
      </c>
      <c r="B48">
        <v>61116</v>
      </c>
      <c r="C48" t="s">
        <v>18</v>
      </c>
      <c r="D48" s="1">
        <v>45179</v>
      </c>
      <c r="E48" t="s">
        <v>10</v>
      </c>
      <c r="F48">
        <v>2492.3200000000002</v>
      </c>
      <c r="G48" s="1">
        <v>45176</v>
      </c>
      <c r="H48">
        <v>19</v>
      </c>
      <c r="I48" t="s">
        <v>24</v>
      </c>
      <c r="J48" t="str">
        <f>IF(COUNTIF(Table2[[#All],[Column1]], Table1[[#This Row],[user_id]]) &gt; 0, "Retained", "Not_Retained")</f>
        <v>Not_Retained</v>
      </c>
    </row>
    <row r="49" spans="1:10" x14ac:dyDescent="0.3">
      <c r="A49">
        <v>11</v>
      </c>
      <c r="B49">
        <v>67125</v>
      </c>
      <c r="C49" t="s">
        <v>18</v>
      </c>
      <c r="D49" s="1">
        <v>45178</v>
      </c>
      <c r="E49" t="s">
        <v>10</v>
      </c>
      <c r="F49">
        <v>2005.4</v>
      </c>
      <c r="G49" s="1">
        <v>45176</v>
      </c>
      <c r="H49">
        <v>19</v>
      </c>
      <c r="I49" t="s">
        <v>24</v>
      </c>
      <c r="J49" t="str">
        <f>IF(COUNTIF(Table2[[#All],[Column1]], Table1[[#This Row],[user_id]]) &gt; 0, "Retained", "Not_Retained")</f>
        <v>Not_Retained</v>
      </c>
    </row>
    <row r="50" spans="1:10" x14ac:dyDescent="0.3">
      <c r="A50">
        <v>11</v>
      </c>
      <c r="B50">
        <v>99016</v>
      </c>
      <c r="C50" t="s">
        <v>18</v>
      </c>
      <c r="D50" s="1">
        <v>45191</v>
      </c>
      <c r="E50" t="s">
        <v>10</v>
      </c>
      <c r="F50">
        <v>4218.4799999999996</v>
      </c>
      <c r="G50" s="1">
        <v>45176</v>
      </c>
      <c r="H50">
        <v>19</v>
      </c>
      <c r="I50" t="s">
        <v>24</v>
      </c>
      <c r="J50" t="str">
        <f>IF(COUNTIF(Table2[[#All],[Column1]], Table1[[#This Row],[user_id]]) &gt; 0, "Retained", "Not_Retained")</f>
        <v>Not_Retained</v>
      </c>
    </row>
    <row r="51" spans="1:10" x14ac:dyDescent="0.3">
      <c r="A51">
        <v>12</v>
      </c>
      <c r="B51">
        <v>96900</v>
      </c>
      <c r="C51" t="s">
        <v>9</v>
      </c>
      <c r="D51" s="1">
        <v>45249</v>
      </c>
      <c r="E51" t="s">
        <v>10</v>
      </c>
      <c r="F51">
        <v>3249.47</v>
      </c>
      <c r="G51" s="1">
        <v>45170</v>
      </c>
      <c r="H51">
        <v>20</v>
      </c>
      <c r="I51" t="s">
        <v>25</v>
      </c>
      <c r="J51" t="str">
        <f>IF(COUNTIF(Table2[[#All],[Column1]], Table1[[#This Row],[user_id]]) &gt; 0, "Retained", "Not_Retained")</f>
        <v>Retained</v>
      </c>
    </row>
    <row r="52" spans="1:10" x14ac:dyDescent="0.3">
      <c r="A52">
        <v>12</v>
      </c>
      <c r="B52">
        <v>70515</v>
      </c>
      <c r="C52" t="s">
        <v>15</v>
      </c>
      <c r="D52" s="1">
        <v>45235</v>
      </c>
      <c r="E52" t="s">
        <v>10</v>
      </c>
      <c r="F52">
        <v>1374.77</v>
      </c>
      <c r="G52" s="1">
        <v>45170</v>
      </c>
      <c r="H52">
        <v>20</v>
      </c>
      <c r="I52" t="s">
        <v>25</v>
      </c>
      <c r="J52" t="str">
        <f>IF(COUNTIF(Table2[[#All],[Column1]], Table1[[#This Row],[user_id]]) &gt; 0, "Retained", "Not_Retained")</f>
        <v>Retained</v>
      </c>
    </row>
    <row r="53" spans="1:10" x14ac:dyDescent="0.3">
      <c r="A53">
        <v>12</v>
      </c>
      <c r="B53">
        <v>37742</v>
      </c>
      <c r="C53" t="s">
        <v>18</v>
      </c>
      <c r="D53" s="1">
        <v>45241</v>
      </c>
      <c r="E53" t="s">
        <v>12</v>
      </c>
      <c r="F53">
        <v>1753.75</v>
      </c>
      <c r="G53" s="1">
        <v>45170</v>
      </c>
      <c r="H53">
        <v>20</v>
      </c>
      <c r="I53" t="s">
        <v>25</v>
      </c>
      <c r="J53" t="str">
        <f>IF(COUNTIF(Table2[[#All],[Column1]], Table1[[#This Row],[user_id]]) &gt; 0, "Retained", "Not_Retained")</f>
        <v>Retained</v>
      </c>
    </row>
    <row r="54" spans="1:10" x14ac:dyDescent="0.3">
      <c r="A54">
        <v>12</v>
      </c>
      <c r="B54">
        <v>46471</v>
      </c>
      <c r="C54" t="s">
        <v>18</v>
      </c>
      <c r="D54" s="1">
        <v>45243</v>
      </c>
      <c r="E54" t="s">
        <v>12</v>
      </c>
      <c r="F54">
        <v>4191.0600000000004</v>
      </c>
      <c r="G54" s="1">
        <v>45170</v>
      </c>
      <c r="H54">
        <v>20</v>
      </c>
      <c r="I54" t="s">
        <v>25</v>
      </c>
      <c r="J54" t="str">
        <f>IF(COUNTIF(Table2[[#All],[Column1]], Table1[[#This Row],[user_id]]) &gt; 0, "Retained", "Not_Retained")</f>
        <v>Retained</v>
      </c>
    </row>
    <row r="55" spans="1:10" x14ac:dyDescent="0.3">
      <c r="A55">
        <v>12</v>
      </c>
      <c r="B55">
        <v>12540</v>
      </c>
      <c r="C55" t="s">
        <v>9</v>
      </c>
      <c r="D55" s="1">
        <v>45246</v>
      </c>
      <c r="E55" t="s">
        <v>12</v>
      </c>
      <c r="F55">
        <v>1198.69</v>
      </c>
      <c r="G55" s="1">
        <v>45170</v>
      </c>
      <c r="H55">
        <v>20</v>
      </c>
      <c r="I55" t="s">
        <v>25</v>
      </c>
      <c r="J55" t="str">
        <f>IF(COUNTIF(Table2[[#All],[Column1]], Table1[[#This Row],[user_id]]) &gt; 0, "Retained", "Not_Retained")</f>
        <v>Retained</v>
      </c>
    </row>
    <row r="56" spans="1:10" x14ac:dyDescent="0.3">
      <c r="A56">
        <v>12</v>
      </c>
      <c r="B56">
        <v>95426</v>
      </c>
      <c r="C56" t="s">
        <v>9</v>
      </c>
      <c r="D56" s="1">
        <v>45194</v>
      </c>
      <c r="E56" t="s">
        <v>10</v>
      </c>
      <c r="F56">
        <v>4753.1000000000004</v>
      </c>
      <c r="G56" s="1">
        <v>45170</v>
      </c>
      <c r="H56">
        <v>20</v>
      </c>
      <c r="I56" t="s">
        <v>25</v>
      </c>
      <c r="J56" t="str">
        <f>IF(COUNTIF(Table2[[#All],[Column1]], Table1[[#This Row],[user_id]]) &gt; 0, "Retained", "Not_Retained")</f>
        <v>Retained</v>
      </c>
    </row>
    <row r="57" spans="1:10" x14ac:dyDescent="0.3">
      <c r="A57">
        <v>12</v>
      </c>
      <c r="B57">
        <v>12671</v>
      </c>
      <c r="C57" t="s">
        <v>15</v>
      </c>
      <c r="D57" s="1">
        <v>45226</v>
      </c>
      <c r="E57" t="s">
        <v>10</v>
      </c>
      <c r="F57">
        <v>718.48</v>
      </c>
      <c r="G57" s="1">
        <v>45170</v>
      </c>
      <c r="H57">
        <v>20</v>
      </c>
      <c r="I57" t="s">
        <v>25</v>
      </c>
      <c r="J57" t="str">
        <f>IF(COUNTIF(Table2[[#All],[Column1]], Table1[[#This Row],[user_id]]) &gt; 0, "Retained", "Not_Retained")</f>
        <v>Retained</v>
      </c>
    </row>
    <row r="58" spans="1:10" x14ac:dyDescent="0.3">
      <c r="A58">
        <v>12</v>
      </c>
      <c r="B58">
        <v>24993</v>
      </c>
      <c r="C58" t="s">
        <v>15</v>
      </c>
      <c r="D58" s="1">
        <v>45221</v>
      </c>
      <c r="E58" t="s">
        <v>12</v>
      </c>
      <c r="F58">
        <v>3527.38</v>
      </c>
      <c r="G58" s="1">
        <v>45170</v>
      </c>
      <c r="H58">
        <v>20</v>
      </c>
      <c r="I58" t="s">
        <v>25</v>
      </c>
      <c r="J58" t="str">
        <f>IF(COUNTIF(Table2[[#All],[Column1]], Table1[[#This Row],[user_id]]) &gt; 0, "Retained", "Not_Retained")</f>
        <v>Retained</v>
      </c>
    </row>
    <row r="59" spans="1:10" x14ac:dyDescent="0.3">
      <c r="A59">
        <v>13</v>
      </c>
      <c r="B59">
        <v>85849</v>
      </c>
      <c r="C59" t="s">
        <v>9</v>
      </c>
      <c r="D59" s="1">
        <v>45173</v>
      </c>
      <c r="E59" t="s">
        <v>12</v>
      </c>
      <c r="F59">
        <v>2921.4</v>
      </c>
      <c r="G59" s="1">
        <v>45170</v>
      </c>
      <c r="H59">
        <v>20</v>
      </c>
      <c r="I59" t="s">
        <v>26</v>
      </c>
      <c r="J59" t="str">
        <f>IF(COUNTIF(Table2[[#All],[Column1]], Table1[[#This Row],[user_id]]) &gt; 0, "Retained", "Not_Retained")</f>
        <v>Retained</v>
      </c>
    </row>
    <row r="60" spans="1:10" x14ac:dyDescent="0.3">
      <c r="A60">
        <v>13</v>
      </c>
      <c r="B60">
        <v>61990</v>
      </c>
      <c r="C60" t="s">
        <v>15</v>
      </c>
      <c r="D60" s="1">
        <v>45182</v>
      </c>
      <c r="E60" t="s">
        <v>10</v>
      </c>
      <c r="F60">
        <v>3001.28</v>
      </c>
      <c r="G60" s="1">
        <v>45170</v>
      </c>
      <c r="H60">
        <v>20</v>
      </c>
      <c r="I60" t="s">
        <v>26</v>
      </c>
      <c r="J60" t="str">
        <f>IF(COUNTIF(Table2[[#All],[Column1]], Table1[[#This Row],[user_id]]) &gt; 0, "Retained", "Not_Retained")</f>
        <v>Retained</v>
      </c>
    </row>
    <row r="61" spans="1:10" x14ac:dyDescent="0.3">
      <c r="A61">
        <v>13</v>
      </c>
      <c r="B61">
        <v>92213</v>
      </c>
      <c r="C61" t="s">
        <v>15</v>
      </c>
      <c r="D61" s="1">
        <v>45196</v>
      </c>
      <c r="E61" t="s">
        <v>10</v>
      </c>
      <c r="F61">
        <v>3516.25</v>
      </c>
      <c r="G61" s="1">
        <v>45170</v>
      </c>
      <c r="H61">
        <v>20</v>
      </c>
      <c r="I61" t="s">
        <v>26</v>
      </c>
      <c r="J61" t="str">
        <f>IF(COUNTIF(Table2[[#All],[Column1]], Table1[[#This Row],[user_id]]) &gt; 0, "Retained", "Not_Retained")</f>
        <v>Retained</v>
      </c>
    </row>
    <row r="62" spans="1:10" x14ac:dyDescent="0.3">
      <c r="A62">
        <v>13</v>
      </c>
      <c r="B62">
        <v>99687</v>
      </c>
      <c r="C62" t="s">
        <v>9</v>
      </c>
      <c r="D62" s="1">
        <v>45258</v>
      </c>
      <c r="E62" t="s">
        <v>10</v>
      </c>
      <c r="F62">
        <v>1801.3</v>
      </c>
      <c r="G62" s="1">
        <v>45170</v>
      </c>
      <c r="H62">
        <v>20</v>
      </c>
      <c r="I62" t="s">
        <v>26</v>
      </c>
      <c r="J62" t="str">
        <f>IF(COUNTIF(Table2[[#All],[Column1]], Table1[[#This Row],[user_id]]) &gt; 0, "Retained", "Not_Retained")</f>
        <v>Retained</v>
      </c>
    </row>
    <row r="63" spans="1:10" x14ac:dyDescent="0.3">
      <c r="A63">
        <v>13</v>
      </c>
      <c r="B63">
        <v>96706</v>
      </c>
      <c r="C63" t="s">
        <v>14</v>
      </c>
      <c r="D63" s="1">
        <v>45244</v>
      </c>
      <c r="E63" t="s">
        <v>10</v>
      </c>
      <c r="F63">
        <v>2579.21</v>
      </c>
      <c r="G63" s="1">
        <v>45170</v>
      </c>
      <c r="H63">
        <v>20</v>
      </c>
      <c r="I63" t="s">
        <v>26</v>
      </c>
      <c r="J63" t="str">
        <f>IF(COUNTIF(Table2[[#All],[Column1]], Table1[[#This Row],[user_id]]) &gt; 0, "Retained", "Not_Retained")</f>
        <v>Retained</v>
      </c>
    </row>
    <row r="64" spans="1:10" x14ac:dyDescent="0.3">
      <c r="A64">
        <v>13</v>
      </c>
      <c r="B64">
        <v>11658</v>
      </c>
      <c r="C64" t="s">
        <v>18</v>
      </c>
      <c r="D64" s="1">
        <v>45241</v>
      </c>
      <c r="E64" t="s">
        <v>12</v>
      </c>
      <c r="F64">
        <v>617.14</v>
      </c>
      <c r="G64" s="1">
        <v>45170</v>
      </c>
      <c r="H64">
        <v>20</v>
      </c>
      <c r="I64" t="s">
        <v>26</v>
      </c>
      <c r="J64" t="str">
        <f>IF(COUNTIF(Table2[[#All],[Column1]], Table1[[#This Row],[user_id]]) &gt; 0, "Retained", "Not_Retained")</f>
        <v>Retained</v>
      </c>
    </row>
    <row r="65" spans="1:10" x14ac:dyDescent="0.3">
      <c r="A65">
        <v>13</v>
      </c>
      <c r="B65">
        <v>70258</v>
      </c>
      <c r="C65" t="s">
        <v>15</v>
      </c>
      <c r="D65" s="1">
        <v>45220</v>
      </c>
      <c r="E65" t="s">
        <v>12</v>
      </c>
      <c r="F65">
        <v>963.07</v>
      </c>
      <c r="G65" s="1">
        <v>45170</v>
      </c>
      <c r="H65">
        <v>20</v>
      </c>
      <c r="I65" t="s">
        <v>26</v>
      </c>
      <c r="J65" t="str">
        <f>IF(COUNTIF(Table2[[#All],[Column1]], Table1[[#This Row],[user_id]]) &gt; 0, "Retained", "Not_Retained")</f>
        <v>Retained</v>
      </c>
    </row>
    <row r="66" spans="1:10" x14ac:dyDescent="0.3">
      <c r="A66">
        <v>13</v>
      </c>
      <c r="B66">
        <v>95256</v>
      </c>
      <c r="C66" t="s">
        <v>14</v>
      </c>
      <c r="D66" s="1">
        <v>45216</v>
      </c>
      <c r="E66" t="s">
        <v>12</v>
      </c>
      <c r="F66">
        <v>2377.88</v>
      </c>
      <c r="G66" s="1">
        <v>45170</v>
      </c>
      <c r="H66">
        <v>20</v>
      </c>
      <c r="I66" t="s">
        <v>26</v>
      </c>
      <c r="J66" t="str">
        <f>IF(COUNTIF(Table2[[#All],[Column1]], Table1[[#This Row],[user_id]]) &gt; 0, "Retained", "Not_Retained")</f>
        <v>Retained</v>
      </c>
    </row>
    <row r="67" spans="1:10" x14ac:dyDescent="0.3">
      <c r="A67">
        <v>13</v>
      </c>
      <c r="B67">
        <v>87656</v>
      </c>
      <c r="C67" t="s">
        <v>14</v>
      </c>
      <c r="D67" s="1">
        <v>45226</v>
      </c>
      <c r="E67" t="s">
        <v>12</v>
      </c>
      <c r="F67">
        <v>4273.3900000000003</v>
      </c>
      <c r="G67" s="1">
        <v>45170</v>
      </c>
      <c r="H67">
        <v>20</v>
      </c>
      <c r="I67" t="s">
        <v>26</v>
      </c>
      <c r="J67" t="str">
        <f>IF(COUNTIF(Table2[[#All],[Column1]], Table1[[#This Row],[user_id]]) &gt; 0, "Retained", "Not_Retained")</f>
        <v>Retained</v>
      </c>
    </row>
    <row r="68" spans="1:10" x14ac:dyDescent="0.3">
      <c r="A68">
        <v>14</v>
      </c>
      <c r="B68">
        <v>70910</v>
      </c>
      <c r="C68" t="s">
        <v>18</v>
      </c>
      <c r="D68" s="1">
        <v>45194</v>
      </c>
      <c r="E68" t="s">
        <v>12</v>
      </c>
      <c r="F68">
        <v>240.63</v>
      </c>
      <c r="G68" s="1">
        <v>45171</v>
      </c>
      <c r="H68">
        <v>24</v>
      </c>
      <c r="I68" t="s">
        <v>27</v>
      </c>
      <c r="J68" t="str">
        <f>IF(COUNTIF(Table2[[#All],[Column1]], Table1[[#This Row],[user_id]]) &gt; 0, "Retained", "Not_Retained")</f>
        <v>Retained</v>
      </c>
    </row>
    <row r="69" spans="1:10" x14ac:dyDescent="0.3">
      <c r="A69">
        <v>14</v>
      </c>
      <c r="B69">
        <v>52600</v>
      </c>
      <c r="C69" t="s">
        <v>15</v>
      </c>
      <c r="D69" s="1">
        <v>45197</v>
      </c>
      <c r="E69" t="s">
        <v>12</v>
      </c>
      <c r="F69">
        <v>1139.3900000000001</v>
      </c>
      <c r="G69" s="1">
        <v>45171</v>
      </c>
      <c r="H69">
        <v>24</v>
      </c>
      <c r="I69" t="s">
        <v>27</v>
      </c>
      <c r="J69" t="str">
        <f>IF(COUNTIF(Table2[[#All],[Column1]], Table1[[#This Row],[user_id]]) &gt; 0, "Retained", "Not_Retained")</f>
        <v>Retained</v>
      </c>
    </row>
    <row r="70" spans="1:10" x14ac:dyDescent="0.3">
      <c r="A70">
        <v>14</v>
      </c>
      <c r="B70">
        <v>46655</v>
      </c>
      <c r="C70" t="s">
        <v>14</v>
      </c>
      <c r="D70" s="1">
        <v>45210</v>
      </c>
      <c r="E70" t="s">
        <v>10</v>
      </c>
      <c r="F70">
        <v>2631.47</v>
      </c>
      <c r="G70" s="1">
        <v>45171</v>
      </c>
      <c r="H70">
        <v>24</v>
      </c>
      <c r="I70" t="s">
        <v>27</v>
      </c>
      <c r="J70" t="str">
        <f>IF(COUNTIF(Table2[[#All],[Column1]], Table1[[#This Row],[user_id]]) &gt; 0, "Retained", "Not_Retained")</f>
        <v>Retained</v>
      </c>
    </row>
    <row r="71" spans="1:10" x14ac:dyDescent="0.3">
      <c r="A71">
        <v>14</v>
      </c>
      <c r="B71">
        <v>21221</v>
      </c>
      <c r="C71" t="s">
        <v>15</v>
      </c>
      <c r="D71" s="1">
        <v>45206</v>
      </c>
      <c r="E71" t="s">
        <v>12</v>
      </c>
      <c r="F71">
        <v>2494.0300000000002</v>
      </c>
      <c r="G71" s="1">
        <v>45171</v>
      </c>
      <c r="H71">
        <v>24</v>
      </c>
      <c r="I71" t="s">
        <v>27</v>
      </c>
      <c r="J71" t="str">
        <f>IF(COUNTIF(Table2[[#All],[Column1]], Table1[[#This Row],[user_id]]) &gt; 0, "Retained", "Not_Retained")</f>
        <v>Retained</v>
      </c>
    </row>
    <row r="72" spans="1:10" x14ac:dyDescent="0.3">
      <c r="A72">
        <v>14</v>
      </c>
      <c r="B72">
        <v>41499</v>
      </c>
      <c r="C72" t="s">
        <v>18</v>
      </c>
      <c r="D72" s="1">
        <v>45224</v>
      </c>
      <c r="E72" t="s">
        <v>12</v>
      </c>
      <c r="F72">
        <v>2296.06</v>
      </c>
      <c r="G72" s="1">
        <v>45171</v>
      </c>
      <c r="H72">
        <v>24</v>
      </c>
      <c r="I72" t="s">
        <v>27</v>
      </c>
      <c r="J72" t="str">
        <f>IF(COUNTIF(Table2[[#All],[Column1]], Table1[[#This Row],[user_id]]) &gt; 0, "Retained", "Not_Retained")</f>
        <v>Retained</v>
      </c>
    </row>
    <row r="73" spans="1:10" x14ac:dyDescent="0.3">
      <c r="A73">
        <v>14</v>
      </c>
      <c r="B73">
        <v>48566</v>
      </c>
      <c r="C73" t="s">
        <v>15</v>
      </c>
      <c r="D73" s="1">
        <v>45233</v>
      </c>
      <c r="E73" t="s">
        <v>12</v>
      </c>
      <c r="F73">
        <v>3489.76</v>
      </c>
      <c r="G73" s="1">
        <v>45171</v>
      </c>
      <c r="H73">
        <v>24</v>
      </c>
      <c r="I73" t="s">
        <v>27</v>
      </c>
      <c r="J73" t="str">
        <f>IF(COUNTIF(Table2[[#All],[Column1]], Table1[[#This Row],[user_id]]) &gt; 0, "Retained", "Not_Retained")</f>
        <v>Retained</v>
      </c>
    </row>
    <row r="74" spans="1:10" x14ac:dyDescent="0.3">
      <c r="A74">
        <v>15</v>
      </c>
      <c r="B74">
        <v>82544</v>
      </c>
      <c r="C74" t="s">
        <v>14</v>
      </c>
      <c r="D74" s="1">
        <v>45246</v>
      </c>
      <c r="E74" t="s">
        <v>12</v>
      </c>
      <c r="F74">
        <v>4983.49</v>
      </c>
      <c r="G74" s="1">
        <v>45173</v>
      </c>
      <c r="H74">
        <v>19</v>
      </c>
      <c r="I74" t="s">
        <v>23</v>
      </c>
      <c r="J74" t="str">
        <f>IF(COUNTIF(Table2[[#All],[Column1]], Table1[[#This Row],[user_id]]) &gt; 0, "Retained", "Not_Retained")</f>
        <v>Not_Retained</v>
      </c>
    </row>
    <row r="75" spans="1:10" x14ac:dyDescent="0.3">
      <c r="A75">
        <v>15</v>
      </c>
      <c r="B75">
        <v>53357</v>
      </c>
      <c r="C75" t="s">
        <v>14</v>
      </c>
      <c r="D75" s="1">
        <v>45248</v>
      </c>
      <c r="E75" t="s">
        <v>12</v>
      </c>
      <c r="F75">
        <v>1427.49</v>
      </c>
      <c r="G75" s="1">
        <v>45173</v>
      </c>
      <c r="H75">
        <v>19</v>
      </c>
      <c r="I75" t="s">
        <v>23</v>
      </c>
      <c r="J75" t="str">
        <f>IF(COUNTIF(Table2[[#All],[Column1]], Table1[[#This Row],[user_id]]) &gt; 0, "Retained", "Not_Retained")</f>
        <v>Not_Retained</v>
      </c>
    </row>
    <row r="76" spans="1:10" x14ac:dyDescent="0.3">
      <c r="A76">
        <v>15</v>
      </c>
      <c r="B76">
        <v>40217</v>
      </c>
      <c r="C76" t="s">
        <v>9</v>
      </c>
      <c r="D76" s="1">
        <v>45239</v>
      </c>
      <c r="E76" t="s">
        <v>10</v>
      </c>
      <c r="F76">
        <v>1646.18</v>
      </c>
      <c r="G76" s="1">
        <v>45173</v>
      </c>
      <c r="H76">
        <v>19</v>
      </c>
      <c r="I76" t="s">
        <v>23</v>
      </c>
      <c r="J76" t="str">
        <f>IF(COUNTIF(Table2[[#All],[Column1]], Table1[[#This Row],[user_id]]) &gt; 0, "Retained", "Not_Retained")</f>
        <v>Not_Retained</v>
      </c>
    </row>
    <row r="77" spans="1:10" x14ac:dyDescent="0.3">
      <c r="A77">
        <v>16</v>
      </c>
      <c r="B77">
        <v>73464</v>
      </c>
      <c r="C77" t="s">
        <v>14</v>
      </c>
      <c r="D77" s="1">
        <v>45254</v>
      </c>
      <c r="E77" t="s">
        <v>12</v>
      </c>
      <c r="F77">
        <v>4904.5</v>
      </c>
      <c r="G77" s="1">
        <v>45173</v>
      </c>
      <c r="H77">
        <v>24</v>
      </c>
      <c r="I77" t="s">
        <v>20</v>
      </c>
      <c r="J77" t="str">
        <f>IF(COUNTIF(Table2[[#All],[Column1]], Table1[[#This Row],[user_id]]) &gt; 0, "Retained", "Not_Retained")</f>
        <v>Retained</v>
      </c>
    </row>
    <row r="78" spans="1:10" x14ac:dyDescent="0.3">
      <c r="A78">
        <v>16</v>
      </c>
      <c r="B78">
        <v>35443</v>
      </c>
      <c r="C78" t="s">
        <v>14</v>
      </c>
      <c r="D78" s="1">
        <v>45257</v>
      </c>
      <c r="E78" t="s">
        <v>10</v>
      </c>
      <c r="F78">
        <v>1868.32</v>
      </c>
      <c r="G78" s="1">
        <v>45173</v>
      </c>
      <c r="H78">
        <v>24</v>
      </c>
      <c r="I78" t="s">
        <v>20</v>
      </c>
      <c r="J78" t="str">
        <f>IF(COUNTIF(Table2[[#All],[Column1]], Table1[[#This Row],[user_id]]) &gt; 0, "Retained", "Not_Retained")</f>
        <v>Retained</v>
      </c>
    </row>
    <row r="79" spans="1:10" x14ac:dyDescent="0.3">
      <c r="A79">
        <v>16</v>
      </c>
      <c r="B79">
        <v>80010</v>
      </c>
      <c r="C79" t="s">
        <v>15</v>
      </c>
      <c r="D79" s="1">
        <v>45170</v>
      </c>
      <c r="E79" t="s">
        <v>12</v>
      </c>
      <c r="F79">
        <v>323.02999999999997</v>
      </c>
      <c r="G79" s="1">
        <v>45173</v>
      </c>
      <c r="H79">
        <v>24</v>
      </c>
      <c r="I79" t="s">
        <v>20</v>
      </c>
      <c r="J79" t="str">
        <f>IF(COUNTIF(Table2[[#All],[Column1]], Table1[[#This Row],[user_id]]) &gt; 0, "Retained", "Not_Retained")</f>
        <v>Retained</v>
      </c>
    </row>
    <row r="80" spans="1:10" x14ac:dyDescent="0.3">
      <c r="A80">
        <v>16</v>
      </c>
      <c r="B80">
        <v>82529</v>
      </c>
      <c r="C80" t="s">
        <v>14</v>
      </c>
      <c r="D80" s="1">
        <v>45171</v>
      </c>
      <c r="E80" t="s">
        <v>10</v>
      </c>
      <c r="F80">
        <v>3225.56</v>
      </c>
      <c r="G80" s="1">
        <v>45173</v>
      </c>
      <c r="H80">
        <v>24</v>
      </c>
      <c r="I80" t="s">
        <v>20</v>
      </c>
      <c r="J80" t="str">
        <f>IF(COUNTIF(Table2[[#All],[Column1]], Table1[[#This Row],[user_id]]) &gt; 0, "Retained", "Not_Retained")</f>
        <v>Retained</v>
      </c>
    </row>
    <row r="81" spans="1:10" x14ac:dyDescent="0.3">
      <c r="A81">
        <v>16</v>
      </c>
      <c r="B81">
        <v>74340</v>
      </c>
      <c r="C81" t="s">
        <v>9</v>
      </c>
      <c r="D81" s="1">
        <v>45194</v>
      </c>
      <c r="E81" t="s">
        <v>10</v>
      </c>
      <c r="F81">
        <v>2912.91</v>
      </c>
      <c r="G81" s="1">
        <v>45173</v>
      </c>
      <c r="H81">
        <v>24</v>
      </c>
      <c r="I81" t="s">
        <v>20</v>
      </c>
      <c r="J81" t="str">
        <f>IF(COUNTIF(Table2[[#All],[Column1]], Table1[[#This Row],[user_id]]) &gt; 0, "Retained", "Not_Retained")</f>
        <v>Retained</v>
      </c>
    </row>
    <row r="82" spans="1:10" x14ac:dyDescent="0.3">
      <c r="A82">
        <v>16</v>
      </c>
      <c r="B82">
        <v>67733</v>
      </c>
      <c r="C82" t="s">
        <v>14</v>
      </c>
      <c r="D82" s="1">
        <v>45215</v>
      </c>
      <c r="E82" t="s">
        <v>10</v>
      </c>
      <c r="F82">
        <v>4830.9399999999996</v>
      </c>
      <c r="G82" s="1">
        <v>45173</v>
      </c>
      <c r="H82">
        <v>24</v>
      </c>
      <c r="I82" t="s">
        <v>20</v>
      </c>
      <c r="J82" t="str">
        <f>IF(COUNTIF(Table2[[#All],[Column1]], Table1[[#This Row],[user_id]]) &gt; 0, "Retained", "Not_Retained")</f>
        <v>Retained</v>
      </c>
    </row>
    <row r="83" spans="1:10" x14ac:dyDescent="0.3">
      <c r="A83">
        <v>16</v>
      </c>
      <c r="B83">
        <v>72616</v>
      </c>
      <c r="C83" t="s">
        <v>9</v>
      </c>
      <c r="D83" s="1">
        <v>45208</v>
      </c>
      <c r="E83" t="s">
        <v>10</v>
      </c>
      <c r="F83">
        <v>2063.4699999999998</v>
      </c>
      <c r="G83" s="1">
        <v>45173</v>
      </c>
      <c r="H83">
        <v>24</v>
      </c>
      <c r="I83" t="s">
        <v>20</v>
      </c>
      <c r="J83" t="str">
        <f>IF(COUNTIF(Table2[[#All],[Column1]], Table1[[#This Row],[user_id]]) &gt; 0, "Retained", "Not_Retained")</f>
        <v>Retained</v>
      </c>
    </row>
    <row r="84" spans="1:10" x14ac:dyDescent="0.3">
      <c r="A84">
        <v>16</v>
      </c>
      <c r="B84">
        <v>85631</v>
      </c>
      <c r="C84" t="s">
        <v>9</v>
      </c>
      <c r="D84" s="1">
        <v>45202</v>
      </c>
      <c r="E84" t="s">
        <v>10</v>
      </c>
      <c r="F84">
        <v>831.07</v>
      </c>
      <c r="G84" s="1">
        <v>45173</v>
      </c>
      <c r="H84">
        <v>24</v>
      </c>
      <c r="I84" t="s">
        <v>20</v>
      </c>
      <c r="J84" t="str">
        <f>IF(COUNTIF(Table2[[#All],[Column1]], Table1[[#This Row],[user_id]]) &gt; 0, "Retained", "Not_Retained")</f>
        <v>Retained</v>
      </c>
    </row>
    <row r="85" spans="1:10" x14ac:dyDescent="0.3">
      <c r="A85">
        <v>16</v>
      </c>
      <c r="B85">
        <v>49824</v>
      </c>
      <c r="C85" t="s">
        <v>9</v>
      </c>
      <c r="D85" s="1">
        <v>45218</v>
      </c>
      <c r="E85" t="s">
        <v>10</v>
      </c>
      <c r="F85">
        <v>680.41</v>
      </c>
      <c r="G85" s="1">
        <v>45173</v>
      </c>
      <c r="H85">
        <v>24</v>
      </c>
      <c r="I85" t="s">
        <v>20</v>
      </c>
      <c r="J85" t="str">
        <f>IF(COUNTIF(Table2[[#All],[Column1]], Table1[[#This Row],[user_id]]) &gt; 0, "Retained", "Not_Retained")</f>
        <v>Retained</v>
      </c>
    </row>
    <row r="86" spans="1:10" x14ac:dyDescent="0.3">
      <c r="A86">
        <v>17</v>
      </c>
      <c r="B86">
        <v>48974</v>
      </c>
      <c r="C86" t="s">
        <v>18</v>
      </c>
      <c r="D86" s="1">
        <v>45245</v>
      </c>
      <c r="E86" t="s">
        <v>12</v>
      </c>
      <c r="F86">
        <v>2886.28</v>
      </c>
      <c r="G86" s="1">
        <v>45178</v>
      </c>
      <c r="H86">
        <v>24</v>
      </c>
      <c r="I86" t="s">
        <v>28</v>
      </c>
      <c r="J86" t="str">
        <f>IF(COUNTIF(Table2[[#All],[Column1]], Table1[[#This Row],[user_id]]) &gt; 0, "Retained", "Not_Retained")</f>
        <v>Retained</v>
      </c>
    </row>
    <row r="87" spans="1:10" x14ac:dyDescent="0.3">
      <c r="A87">
        <v>17</v>
      </c>
      <c r="B87">
        <v>89905</v>
      </c>
      <c r="C87" t="s">
        <v>9</v>
      </c>
      <c r="D87" s="1">
        <v>45232</v>
      </c>
      <c r="E87" t="s">
        <v>10</v>
      </c>
      <c r="F87">
        <v>3165.02</v>
      </c>
      <c r="G87" s="1">
        <v>45178</v>
      </c>
      <c r="H87">
        <v>24</v>
      </c>
      <c r="I87" t="s">
        <v>28</v>
      </c>
      <c r="J87" t="str">
        <f>IF(COUNTIF(Table2[[#All],[Column1]], Table1[[#This Row],[user_id]]) &gt; 0, "Retained", "Not_Retained")</f>
        <v>Retained</v>
      </c>
    </row>
    <row r="88" spans="1:10" x14ac:dyDescent="0.3">
      <c r="A88">
        <v>17</v>
      </c>
      <c r="B88">
        <v>96563</v>
      </c>
      <c r="C88" t="s">
        <v>9</v>
      </c>
      <c r="D88" s="1">
        <v>45239</v>
      </c>
      <c r="E88" t="s">
        <v>10</v>
      </c>
      <c r="F88">
        <v>1275.3399999999999</v>
      </c>
      <c r="G88" s="1">
        <v>45178</v>
      </c>
      <c r="H88">
        <v>24</v>
      </c>
      <c r="I88" t="s">
        <v>28</v>
      </c>
      <c r="J88" t="str">
        <f>IF(COUNTIF(Table2[[#All],[Column1]], Table1[[#This Row],[user_id]]) &gt; 0, "Retained", "Not_Retained")</f>
        <v>Retained</v>
      </c>
    </row>
    <row r="89" spans="1:10" x14ac:dyDescent="0.3">
      <c r="A89">
        <v>17</v>
      </c>
      <c r="B89">
        <v>19838</v>
      </c>
      <c r="C89" t="s">
        <v>15</v>
      </c>
      <c r="D89" s="1">
        <v>45248</v>
      </c>
      <c r="E89" t="s">
        <v>10</v>
      </c>
      <c r="F89">
        <v>2101.7399999999998</v>
      </c>
      <c r="G89" s="1">
        <v>45178</v>
      </c>
      <c r="H89">
        <v>24</v>
      </c>
      <c r="I89" t="s">
        <v>28</v>
      </c>
      <c r="J89" t="str">
        <f>IF(COUNTIF(Table2[[#All],[Column1]], Table1[[#This Row],[user_id]]) &gt; 0, "Retained", "Not_Retained")</f>
        <v>Retained</v>
      </c>
    </row>
    <row r="90" spans="1:10" x14ac:dyDescent="0.3">
      <c r="A90">
        <v>17</v>
      </c>
      <c r="B90">
        <v>48175</v>
      </c>
      <c r="C90" t="s">
        <v>9</v>
      </c>
      <c r="D90" s="1">
        <v>45185</v>
      </c>
      <c r="E90" t="s">
        <v>10</v>
      </c>
      <c r="F90">
        <v>1511.71</v>
      </c>
      <c r="G90" s="1">
        <v>45178</v>
      </c>
      <c r="H90">
        <v>24</v>
      </c>
      <c r="I90" t="s">
        <v>28</v>
      </c>
      <c r="J90" t="str">
        <f>IF(COUNTIF(Table2[[#All],[Column1]], Table1[[#This Row],[user_id]]) &gt; 0, "Retained", "Not_Retained")</f>
        <v>Retained</v>
      </c>
    </row>
    <row r="91" spans="1:10" x14ac:dyDescent="0.3">
      <c r="A91">
        <v>17</v>
      </c>
      <c r="B91">
        <v>69510</v>
      </c>
      <c r="C91" t="s">
        <v>9</v>
      </c>
      <c r="D91" s="1">
        <v>45179</v>
      </c>
      <c r="E91" t="s">
        <v>10</v>
      </c>
      <c r="F91">
        <v>4627.16</v>
      </c>
      <c r="G91" s="1">
        <v>45178</v>
      </c>
      <c r="H91">
        <v>24</v>
      </c>
      <c r="I91" t="s">
        <v>28</v>
      </c>
      <c r="J91" t="str">
        <f>IF(COUNTIF(Table2[[#All],[Column1]], Table1[[#This Row],[user_id]]) &gt; 0, "Retained", "Not_Retained")</f>
        <v>Retained</v>
      </c>
    </row>
    <row r="92" spans="1:10" x14ac:dyDescent="0.3">
      <c r="A92">
        <v>17</v>
      </c>
      <c r="B92">
        <v>91927</v>
      </c>
      <c r="C92" t="s">
        <v>15</v>
      </c>
      <c r="D92" s="1">
        <v>45195</v>
      </c>
      <c r="E92" t="s">
        <v>12</v>
      </c>
      <c r="F92">
        <v>662.4</v>
      </c>
      <c r="G92" s="1">
        <v>45178</v>
      </c>
      <c r="H92">
        <v>24</v>
      </c>
      <c r="I92" t="s">
        <v>28</v>
      </c>
      <c r="J92" t="str">
        <f>IF(COUNTIF(Table2[[#All],[Column1]], Table1[[#This Row],[user_id]]) &gt; 0, "Retained", "Not_Retained")</f>
        <v>Retained</v>
      </c>
    </row>
    <row r="93" spans="1:10" x14ac:dyDescent="0.3">
      <c r="A93">
        <v>17</v>
      </c>
      <c r="B93">
        <v>94886</v>
      </c>
      <c r="C93" t="s">
        <v>15</v>
      </c>
      <c r="D93" s="1">
        <v>45177</v>
      </c>
      <c r="E93" t="s">
        <v>12</v>
      </c>
      <c r="F93">
        <v>4150.49</v>
      </c>
      <c r="G93" s="1">
        <v>45178</v>
      </c>
      <c r="H93">
        <v>24</v>
      </c>
      <c r="I93" t="s">
        <v>28</v>
      </c>
      <c r="J93" t="str">
        <f>IF(COUNTIF(Table2[[#All],[Column1]], Table1[[#This Row],[user_id]]) &gt; 0, "Retained", "Not_Retained")</f>
        <v>Retained</v>
      </c>
    </row>
    <row r="94" spans="1:10" x14ac:dyDescent="0.3">
      <c r="A94">
        <v>17</v>
      </c>
      <c r="B94">
        <v>17816</v>
      </c>
      <c r="C94" t="s">
        <v>15</v>
      </c>
      <c r="D94" s="1">
        <v>45172</v>
      </c>
      <c r="E94" t="s">
        <v>12</v>
      </c>
      <c r="F94">
        <v>3015.72</v>
      </c>
      <c r="G94" s="1">
        <v>45178</v>
      </c>
      <c r="H94">
        <v>24</v>
      </c>
      <c r="I94" t="s">
        <v>28</v>
      </c>
      <c r="J94" t="str">
        <f>IF(COUNTIF(Table2[[#All],[Column1]], Table1[[#This Row],[user_id]]) &gt; 0, "Retained", "Not_Retained")</f>
        <v>Retained</v>
      </c>
    </row>
    <row r="95" spans="1:10" x14ac:dyDescent="0.3">
      <c r="A95">
        <v>17</v>
      </c>
      <c r="B95">
        <v>67560</v>
      </c>
      <c r="C95" t="s">
        <v>9</v>
      </c>
      <c r="D95" s="1">
        <v>45209</v>
      </c>
      <c r="E95" t="s">
        <v>12</v>
      </c>
      <c r="F95">
        <v>3474.52</v>
      </c>
      <c r="G95" s="1">
        <v>45178</v>
      </c>
      <c r="H95">
        <v>24</v>
      </c>
      <c r="I95" t="s">
        <v>28</v>
      </c>
      <c r="J95" t="str">
        <f>IF(COUNTIF(Table2[[#All],[Column1]], Table1[[#This Row],[user_id]]) &gt; 0, "Retained", "Not_Retained")</f>
        <v>Retained</v>
      </c>
    </row>
    <row r="96" spans="1:10" x14ac:dyDescent="0.3">
      <c r="A96">
        <v>17</v>
      </c>
      <c r="B96">
        <v>62757</v>
      </c>
      <c r="C96" t="s">
        <v>14</v>
      </c>
      <c r="D96" s="1">
        <v>45222</v>
      </c>
      <c r="E96" t="s">
        <v>12</v>
      </c>
      <c r="F96">
        <v>2245.02</v>
      </c>
      <c r="G96" s="1">
        <v>45178</v>
      </c>
      <c r="H96">
        <v>24</v>
      </c>
      <c r="I96" t="s">
        <v>28</v>
      </c>
      <c r="J96" t="str">
        <f>IF(COUNTIF(Table2[[#All],[Column1]], Table1[[#This Row],[user_id]]) &gt; 0, "Retained", "Not_Retained")</f>
        <v>Retained</v>
      </c>
    </row>
    <row r="97" spans="1:10" x14ac:dyDescent="0.3">
      <c r="A97">
        <v>17</v>
      </c>
      <c r="B97">
        <v>15224</v>
      </c>
      <c r="C97" t="s">
        <v>18</v>
      </c>
      <c r="D97" s="1">
        <v>45219</v>
      </c>
      <c r="E97" t="s">
        <v>12</v>
      </c>
      <c r="F97">
        <v>3058.2</v>
      </c>
      <c r="G97" s="1">
        <v>45178</v>
      </c>
      <c r="H97">
        <v>24</v>
      </c>
      <c r="I97" t="s">
        <v>28</v>
      </c>
      <c r="J97" t="str">
        <f>IF(COUNTIF(Table2[[#All],[Column1]], Table1[[#This Row],[user_id]]) &gt; 0, "Retained", "Not_Retained")</f>
        <v>Retained</v>
      </c>
    </row>
    <row r="98" spans="1:10" x14ac:dyDescent="0.3">
      <c r="A98">
        <v>17</v>
      </c>
      <c r="B98">
        <v>21970</v>
      </c>
      <c r="C98" t="s">
        <v>15</v>
      </c>
      <c r="D98" s="1">
        <v>45200</v>
      </c>
      <c r="E98" t="s">
        <v>10</v>
      </c>
      <c r="F98">
        <v>4997.8999999999996</v>
      </c>
      <c r="G98" s="1">
        <v>45178</v>
      </c>
      <c r="H98">
        <v>24</v>
      </c>
      <c r="I98" t="s">
        <v>28</v>
      </c>
      <c r="J98" t="str">
        <f>IF(COUNTIF(Table2[[#All],[Column1]], Table1[[#This Row],[user_id]]) &gt; 0, "Retained", "Not_Retained")</f>
        <v>Retained</v>
      </c>
    </row>
    <row r="99" spans="1:10" x14ac:dyDescent="0.3">
      <c r="A99">
        <v>17</v>
      </c>
      <c r="B99">
        <v>45325</v>
      </c>
      <c r="C99" t="s">
        <v>9</v>
      </c>
      <c r="D99" s="1">
        <v>45221</v>
      </c>
      <c r="E99" t="s">
        <v>10</v>
      </c>
      <c r="F99">
        <v>2405.4499999999998</v>
      </c>
      <c r="G99" s="1">
        <v>45178</v>
      </c>
      <c r="H99">
        <v>24</v>
      </c>
      <c r="I99" t="s">
        <v>28</v>
      </c>
      <c r="J99" t="str">
        <f>IF(COUNTIF(Table2[[#All],[Column1]], Table1[[#This Row],[user_id]]) &gt; 0, "Retained", "Not_Retained")</f>
        <v>Retained</v>
      </c>
    </row>
    <row r="100" spans="1:10" x14ac:dyDescent="0.3">
      <c r="A100">
        <v>18</v>
      </c>
      <c r="B100">
        <v>93202</v>
      </c>
      <c r="C100" t="s">
        <v>18</v>
      </c>
      <c r="D100" s="1">
        <v>45213</v>
      </c>
      <c r="E100" t="s">
        <v>10</v>
      </c>
      <c r="F100">
        <v>2403.0500000000002</v>
      </c>
      <c r="G100" s="1">
        <v>45179</v>
      </c>
      <c r="H100">
        <v>25</v>
      </c>
      <c r="I100" t="s">
        <v>23</v>
      </c>
      <c r="J100" t="str">
        <f>IF(COUNTIF(Table2[[#All],[Column1]], Table1[[#This Row],[user_id]]) &gt; 0, "Retained", "Not_Retained")</f>
        <v>Not_Retained</v>
      </c>
    </row>
    <row r="101" spans="1:10" x14ac:dyDescent="0.3">
      <c r="A101">
        <v>18</v>
      </c>
      <c r="B101">
        <v>53687</v>
      </c>
      <c r="C101" t="s">
        <v>14</v>
      </c>
      <c r="D101" s="1">
        <v>45213</v>
      </c>
      <c r="E101" t="s">
        <v>10</v>
      </c>
      <c r="F101">
        <v>4302.8900000000003</v>
      </c>
      <c r="G101" s="1">
        <v>45179</v>
      </c>
      <c r="H101">
        <v>25</v>
      </c>
      <c r="I101" t="s">
        <v>23</v>
      </c>
      <c r="J101" t="str">
        <f>IF(COUNTIF(Table2[[#All],[Column1]], Table1[[#This Row],[user_id]]) &gt; 0, "Retained", "Not_Retained")</f>
        <v>Not_Retained</v>
      </c>
    </row>
    <row r="102" spans="1:10" x14ac:dyDescent="0.3">
      <c r="A102">
        <v>18</v>
      </c>
      <c r="B102">
        <v>63955</v>
      </c>
      <c r="C102" t="s">
        <v>18</v>
      </c>
      <c r="D102" s="1">
        <v>45210</v>
      </c>
      <c r="E102" t="s">
        <v>12</v>
      </c>
      <c r="F102">
        <v>3346.66</v>
      </c>
      <c r="G102" s="1">
        <v>45179</v>
      </c>
      <c r="H102">
        <v>25</v>
      </c>
      <c r="I102" t="s">
        <v>23</v>
      </c>
      <c r="J102" t="str">
        <f>IF(COUNTIF(Table2[[#All],[Column1]], Table1[[#This Row],[user_id]]) &gt; 0, "Retained", "Not_Retained")</f>
        <v>Not_Retained</v>
      </c>
    </row>
    <row r="103" spans="1:10" x14ac:dyDescent="0.3">
      <c r="A103">
        <v>18</v>
      </c>
      <c r="B103">
        <v>82102</v>
      </c>
      <c r="C103" t="s">
        <v>9</v>
      </c>
      <c r="D103" s="1">
        <v>45212</v>
      </c>
      <c r="E103" t="s">
        <v>12</v>
      </c>
      <c r="F103">
        <v>531.49</v>
      </c>
      <c r="G103" s="1">
        <v>45179</v>
      </c>
      <c r="H103">
        <v>25</v>
      </c>
      <c r="I103" t="s">
        <v>23</v>
      </c>
      <c r="J103" t="str">
        <f>IF(COUNTIF(Table2[[#All],[Column1]], Table1[[#This Row],[user_id]]) &gt; 0, "Retained", "Not_Retained")</f>
        <v>Not_Retained</v>
      </c>
    </row>
    <row r="104" spans="1:10" x14ac:dyDescent="0.3">
      <c r="A104">
        <v>18</v>
      </c>
      <c r="B104">
        <v>52372</v>
      </c>
      <c r="C104" t="s">
        <v>9</v>
      </c>
      <c r="D104" s="1">
        <v>45208</v>
      </c>
      <c r="E104" t="s">
        <v>12</v>
      </c>
      <c r="F104">
        <v>4338.0600000000004</v>
      </c>
      <c r="G104" s="1">
        <v>45179</v>
      </c>
      <c r="H104">
        <v>25</v>
      </c>
      <c r="I104" t="s">
        <v>23</v>
      </c>
      <c r="J104" t="str">
        <f>IF(COUNTIF(Table2[[#All],[Column1]], Table1[[#This Row],[user_id]]) &gt; 0, "Retained", "Not_Retained")</f>
        <v>Not_Retained</v>
      </c>
    </row>
    <row r="105" spans="1:10" x14ac:dyDescent="0.3">
      <c r="A105">
        <v>18</v>
      </c>
      <c r="B105">
        <v>81118</v>
      </c>
      <c r="C105" t="s">
        <v>18</v>
      </c>
      <c r="D105" s="1">
        <v>45191</v>
      </c>
      <c r="E105" t="s">
        <v>12</v>
      </c>
      <c r="F105">
        <v>365.6</v>
      </c>
      <c r="G105" s="1">
        <v>45179</v>
      </c>
      <c r="H105">
        <v>25</v>
      </c>
      <c r="I105" t="s">
        <v>23</v>
      </c>
      <c r="J105" t="str">
        <f>IF(COUNTIF(Table2[[#All],[Column1]], Table1[[#This Row],[user_id]]) &gt; 0, "Retained", "Not_Retained")</f>
        <v>Not_Retained</v>
      </c>
    </row>
    <row r="106" spans="1:10" x14ac:dyDescent="0.3">
      <c r="A106">
        <v>19</v>
      </c>
      <c r="B106">
        <v>16764</v>
      </c>
      <c r="C106" t="s">
        <v>15</v>
      </c>
      <c r="D106" s="1">
        <v>45255</v>
      </c>
      <c r="E106" t="s">
        <v>12</v>
      </c>
      <c r="F106">
        <v>2791.18</v>
      </c>
      <c r="G106" s="1">
        <v>45170</v>
      </c>
      <c r="H106">
        <v>22</v>
      </c>
      <c r="I106" t="s">
        <v>17</v>
      </c>
      <c r="J106" t="str">
        <f>IF(COUNTIF(Table2[[#All],[Column1]], Table1[[#This Row],[user_id]]) &gt; 0, "Retained", "Not_Retained")</f>
        <v>Not_Retained</v>
      </c>
    </row>
    <row r="107" spans="1:10" x14ac:dyDescent="0.3">
      <c r="A107">
        <v>19</v>
      </c>
      <c r="B107">
        <v>67424</v>
      </c>
      <c r="C107" t="s">
        <v>18</v>
      </c>
      <c r="D107" s="1">
        <v>45240</v>
      </c>
      <c r="E107" t="s">
        <v>10</v>
      </c>
      <c r="F107">
        <v>241.46</v>
      </c>
      <c r="G107" s="1">
        <v>45170</v>
      </c>
      <c r="H107">
        <v>22</v>
      </c>
      <c r="I107" t="s">
        <v>17</v>
      </c>
      <c r="J107" t="str">
        <f>IF(COUNTIF(Table2[[#All],[Column1]], Table1[[#This Row],[user_id]]) &gt; 0, "Retained", "Not_Retained")</f>
        <v>Not_Retained</v>
      </c>
    </row>
    <row r="108" spans="1:10" x14ac:dyDescent="0.3">
      <c r="A108">
        <v>19</v>
      </c>
      <c r="B108">
        <v>89806</v>
      </c>
      <c r="C108" t="s">
        <v>15</v>
      </c>
      <c r="D108" s="1">
        <v>45251</v>
      </c>
      <c r="E108" t="s">
        <v>10</v>
      </c>
      <c r="F108">
        <v>1622.68</v>
      </c>
      <c r="G108" s="1">
        <v>45170</v>
      </c>
      <c r="H108">
        <v>22</v>
      </c>
      <c r="I108" t="s">
        <v>17</v>
      </c>
      <c r="J108" t="str">
        <f>IF(COUNTIF(Table2[[#All],[Column1]], Table1[[#This Row],[user_id]]) &gt; 0, "Retained", "Not_Retained")</f>
        <v>Not_Retained</v>
      </c>
    </row>
    <row r="109" spans="1:10" x14ac:dyDescent="0.3">
      <c r="A109">
        <v>19</v>
      </c>
      <c r="B109">
        <v>82384</v>
      </c>
      <c r="C109" t="s">
        <v>18</v>
      </c>
      <c r="D109" s="1">
        <v>45231</v>
      </c>
      <c r="E109" t="s">
        <v>10</v>
      </c>
      <c r="F109">
        <v>1201.03</v>
      </c>
      <c r="G109" s="1">
        <v>45170</v>
      </c>
      <c r="H109">
        <v>22</v>
      </c>
      <c r="I109" t="s">
        <v>17</v>
      </c>
      <c r="J109" t="str">
        <f>IF(COUNTIF(Table2[[#All],[Column1]], Table1[[#This Row],[user_id]]) &gt; 0, "Retained", "Not_Retained")</f>
        <v>Not_Retained</v>
      </c>
    </row>
    <row r="110" spans="1:10" x14ac:dyDescent="0.3">
      <c r="A110">
        <v>19</v>
      </c>
      <c r="B110">
        <v>25396</v>
      </c>
      <c r="C110" t="s">
        <v>15</v>
      </c>
      <c r="D110" s="1">
        <v>45214</v>
      </c>
      <c r="E110" t="s">
        <v>12</v>
      </c>
      <c r="F110">
        <v>4670</v>
      </c>
      <c r="G110" s="1">
        <v>45170</v>
      </c>
      <c r="H110">
        <v>22</v>
      </c>
      <c r="I110" t="s">
        <v>17</v>
      </c>
      <c r="J110" t="str">
        <f>IF(COUNTIF(Table2[[#All],[Column1]], Table1[[#This Row],[user_id]]) &gt; 0, "Retained", "Not_Retained")</f>
        <v>Not_Retained</v>
      </c>
    </row>
    <row r="111" spans="1:10" x14ac:dyDescent="0.3">
      <c r="A111">
        <v>20</v>
      </c>
      <c r="B111">
        <v>73242</v>
      </c>
      <c r="C111" t="s">
        <v>18</v>
      </c>
      <c r="D111" s="1">
        <v>45244</v>
      </c>
      <c r="E111" t="s">
        <v>10</v>
      </c>
      <c r="F111">
        <v>2338.25</v>
      </c>
      <c r="G111" s="1">
        <v>45178</v>
      </c>
      <c r="H111">
        <v>18</v>
      </c>
      <c r="I111" t="s">
        <v>22</v>
      </c>
      <c r="J111" t="str">
        <f>IF(COUNTIF(Table2[[#All],[Column1]], Table1[[#This Row],[user_id]]) &gt; 0, "Retained", "Not_Retained")</f>
        <v>Not_Retained</v>
      </c>
    </row>
    <row r="112" spans="1:10" x14ac:dyDescent="0.3">
      <c r="A112">
        <v>20</v>
      </c>
      <c r="B112">
        <v>60277</v>
      </c>
      <c r="C112" t="s">
        <v>15</v>
      </c>
      <c r="D112" s="1">
        <v>45235</v>
      </c>
      <c r="E112" t="s">
        <v>10</v>
      </c>
      <c r="F112">
        <v>4333.7299999999996</v>
      </c>
      <c r="G112" s="1">
        <v>45178</v>
      </c>
      <c r="H112">
        <v>18</v>
      </c>
      <c r="I112" t="s">
        <v>22</v>
      </c>
      <c r="J112" t="str">
        <f>IF(COUNTIF(Table2[[#All],[Column1]], Table1[[#This Row],[user_id]]) &gt; 0, "Retained", "Not_Retained")</f>
        <v>Not_Retained</v>
      </c>
    </row>
    <row r="113" spans="1:10" x14ac:dyDescent="0.3">
      <c r="A113">
        <v>20</v>
      </c>
      <c r="B113">
        <v>64387</v>
      </c>
      <c r="C113" t="s">
        <v>14</v>
      </c>
      <c r="D113" s="1">
        <v>45239</v>
      </c>
      <c r="E113" t="s">
        <v>12</v>
      </c>
      <c r="F113">
        <v>4120.6899999999996</v>
      </c>
      <c r="G113" s="1">
        <v>45178</v>
      </c>
      <c r="H113">
        <v>18</v>
      </c>
      <c r="I113" t="s">
        <v>22</v>
      </c>
      <c r="J113" t="str">
        <f>IF(COUNTIF(Table2[[#All],[Column1]], Table1[[#This Row],[user_id]]) &gt; 0, "Retained", "Not_Retained")</f>
        <v>Not_Retained</v>
      </c>
    </row>
    <row r="114" spans="1:10" x14ac:dyDescent="0.3">
      <c r="A114">
        <v>21</v>
      </c>
      <c r="B114">
        <v>96499</v>
      </c>
      <c r="C114" t="s">
        <v>18</v>
      </c>
      <c r="D114" s="1">
        <v>45218</v>
      </c>
      <c r="E114" t="s">
        <v>10</v>
      </c>
      <c r="F114">
        <v>2288.08</v>
      </c>
      <c r="G114" s="1">
        <v>45173</v>
      </c>
      <c r="H114">
        <v>19</v>
      </c>
      <c r="I114" t="s">
        <v>19</v>
      </c>
      <c r="J114" t="str">
        <f>IF(COUNTIF(Table2[[#All],[Column1]], Table1[[#This Row],[user_id]]) &gt; 0, "Retained", "Not_Retained")</f>
        <v>Not_Retained</v>
      </c>
    </row>
    <row r="115" spans="1:10" x14ac:dyDescent="0.3">
      <c r="A115">
        <v>21</v>
      </c>
      <c r="B115">
        <v>55236</v>
      </c>
      <c r="C115" t="s">
        <v>14</v>
      </c>
      <c r="D115" s="1">
        <v>45215</v>
      </c>
      <c r="E115" t="s">
        <v>12</v>
      </c>
      <c r="F115">
        <v>2331.19</v>
      </c>
      <c r="G115" s="1">
        <v>45173</v>
      </c>
      <c r="H115">
        <v>19</v>
      </c>
      <c r="I115" t="s">
        <v>19</v>
      </c>
      <c r="J115" t="str">
        <f>IF(COUNTIF(Table2[[#All],[Column1]], Table1[[#This Row],[user_id]]) &gt; 0, "Retained", "Not_Retained")</f>
        <v>Not_Retained</v>
      </c>
    </row>
    <row r="116" spans="1:10" x14ac:dyDescent="0.3">
      <c r="A116">
        <v>21</v>
      </c>
      <c r="B116">
        <v>34727</v>
      </c>
      <c r="C116" t="s">
        <v>15</v>
      </c>
      <c r="D116" s="1">
        <v>45210</v>
      </c>
      <c r="E116" t="s">
        <v>12</v>
      </c>
      <c r="F116">
        <v>1244.46</v>
      </c>
      <c r="G116" s="1">
        <v>45173</v>
      </c>
      <c r="H116">
        <v>19</v>
      </c>
      <c r="I116" t="s">
        <v>19</v>
      </c>
      <c r="J116" t="str">
        <f>IF(COUNTIF(Table2[[#All],[Column1]], Table1[[#This Row],[user_id]]) &gt; 0, "Retained", "Not_Retained")</f>
        <v>Not_Retained</v>
      </c>
    </row>
    <row r="117" spans="1:10" x14ac:dyDescent="0.3">
      <c r="A117">
        <v>21</v>
      </c>
      <c r="B117">
        <v>63841</v>
      </c>
      <c r="C117" t="s">
        <v>9</v>
      </c>
      <c r="D117" s="1">
        <v>45224</v>
      </c>
      <c r="E117" t="s">
        <v>12</v>
      </c>
      <c r="F117">
        <v>3749.06</v>
      </c>
      <c r="G117" s="1">
        <v>45173</v>
      </c>
      <c r="H117">
        <v>19</v>
      </c>
      <c r="I117" t="s">
        <v>19</v>
      </c>
      <c r="J117" t="str">
        <f>IF(COUNTIF(Table2[[#All],[Column1]], Table1[[#This Row],[user_id]]) &gt; 0, "Retained", "Not_Retained")</f>
        <v>Not_Retained</v>
      </c>
    </row>
    <row r="118" spans="1:10" x14ac:dyDescent="0.3">
      <c r="A118">
        <v>21</v>
      </c>
      <c r="B118">
        <v>59968</v>
      </c>
      <c r="C118" t="s">
        <v>18</v>
      </c>
      <c r="D118" s="1">
        <v>45222</v>
      </c>
      <c r="E118" t="s">
        <v>10</v>
      </c>
      <c r="F118">
        <v>2527.11</v>
      </c>
      <c r="G118" s="1">
        <v>45173</v>
      </c>
      <c r="H118">
        <v>19</v>
      </c>
      <c r="I118" t="s">
        <v>19</v>
      </c>
      <c r="J118" t="str">
        <f>IF(COUNTIF(Table2[[#All],[Column1]], Table1[[#This Row],[user_id]]) &gt; 0, "Retained", "Not_Retained")</f>
        <v>Not_Retained</v>
      </c>
    </row>
    <row r="119" spans="1:10" x14ac:dyDescent="0.3">
      <c r="A119">
        <v>22</v>
      </c>
      <c r="B119">
        <v>23154</v>
      </c>
      <c r="C119" t="s">
        <v>18</v>
      </c>
      <c r="D119" s="1">
        <v>45241</v>
      </c>
      <c r="E119" t="s">
        <v>10</v>
      </c>
      <c r="F119">
        <v>2677.16</v>
      </c>
      <c r="G119" s="1">
        <v>45178</v>
      </c>
      <c r="H119">
        <v>22</v>
      </c>
      <c r="I119" t="s">
        <v>29</v>
      </c>
      <c r="J119" t="str">
        <f>IF(COUNTIF(Table2[[#All],[Column1]], Table1[[#This Row],[user_id]]) &gt; 0, "Retained", "Not_Retained")</f>
        <v>Not_Retained</v>
      </c>
    </row>
    <row r="120" spans="1:10" x14ac:dyDescent="0.3">
      <c r="A120">
        <v>22</v>
      </c>
      <c r="B120">
        <v>12011</v>
      </c>
      <c r="C120" t="s">
        <v>15</v>
      </c>
      <c r="D120" s="1">
        <v>45245</v>
      </c>
      <c r="E120" t="s">
        <v>12</v>
      </c>
      <c r="F120">
        <v>4367.57</v>
      </c>
      <c r="G120" s="1">
        <v>45178</v>
      </c>
      <c r="H120">
        <v>22</v>
      </c>
      <c r="I120" t="s">
        <v>29</v>
      </c>
      <c r="J120" t="str">
        <f>IF(COUNTIF(Table2[[#All],[Column1]], Table1[[#This Row],[user_id]]) &gt; 0, "Retained", "Not_Retained")</f>
        <v>Not_Retained</v>
      </c>
    </row>
    <row r="121" spans="1:10" x14ac:dyDescent="0.3">
      <c r="A121">
        <v>22</v>
      </c>
      <c r="B121">
        <v>19807</v>
      </c>
      <c r="C121" t="s">
        <v>18</v>
      </c>
      <c r="D121" s="1">
        <v>45235</v>
      </c>
      <c r="E121" t="s">
        <v>12</v>
      </c>
      <c r="F121">
        <v>1758.95</v>
      </c>
      <c r="G121" s="1">
        <v>45178</v>
      </c>
      <c r="H121">
        <v>22</v>
      </c>
      <c r="I121" t="s">
        <v>29</v>
      </c>
      <c r="J121" t="str">
        <f>IF(COUNTIF(Table2[[#All],[Column1]], Table1[[#This Row],[user_id]]) &gt; 0, "Retained", "Not_Retained")</f>
        <v>Not_Retained</v>
      </c>
    </row>
    <row r="122" spans="1:10" x14ac:dyDescent="0.3">
      <c r="A122">
        <v>22</v>
      </c>
      <c r="B122">
        <v>62098</v>
      </c>
      <c r="C122" t="s">
        <v>9</v>
      </c>
      <c r="D122" s="1">
        <v>45253</v>
      </c>
      <c r="E122" t="s">
        <v>12</v>
      </c>
      <c r="F122">
        <v>4276.47</v>
      </c>
      <c r="G122" s="1">
        <v>45178</v>
      </c>
      <c r="H122">
        <v>22</v>
      </c>
      <c r="I122" t="s">
        <v>29</v>
      </c>
      <c r="J122" t="str">
        <f>IF(COUNTIF(Table2[[#All],[Column1]], Table1[[#This Row],[user_id]]) &gt; 0, "Retained", "Not_Retained")</f>
        <v>Not_Retained</v>
      </c>
    </row>
    <row r="123" spans="1:10" x14ac:dyDescent="0.3">
      <c r="A123">
        <v>22</v>
      </c>
      <c r="B123">
        <v>79942</v>
      </c>
      <c r="C123" t="s">
        <v>18</v>
      </c>
      <c r="D123" s="1">
        <v>45258</v>
      </c>
      <c r="E123" t="s">
        <v>12</v>
      </c>
      <c r="F123">
        <v>3171.32</v>
      </c>
      <c r="G123" s="1">
        <v>45178</v>
      </c>
      <c r="H123">
        <v>22</v>
      </c>
      <c r="I123" t="s">
        <v>29</v>
      </c>
      <c r="J123" t="str">
        <f>IF(COUNTIF(Table2[[#All],[Column1]], Table1[[#This Row],[user_id]]) &gt; 0, "Retained", "Not_Retained")</f>
        <v>Not_Retained</v>
      </c>
    </row>
    <row r="124" spans="1:10" x14ac:dyDescent="0.3">
      <c r="A124">
        <v>23</v>
      </c>
      <c r="B124">
        <v>99705</v>
      </c>
      <c r="C124" t="s">
        <v>14</v>
      </c>
      <c r="D124" s="1">
        <v>45220</v>
      </c>
      <c r="E124" t="s">
        <v>10</v>
      </c>
      <c r="F124">
        <v>3759.16</v>
      </c>
      <c r="G124" s="1">
        <v>45176</v>
      </c>
      <c r="H124">
        <v>23</v>
      </c>
      <c r="I124" t="s">
        <v>30</v>
      </c>
      <c r="J124" t="str">
        <f>IF(COUNTIF(Table2[[#All],[Column1]], Table1[[#This Row],[user_id]]) &gt; 0, "Retained", "Not_Retained")</f>
        <v>Retained</v>
      </c>
    </row>
    <row r="125" spans="1:10" x14ac:dyDescent="0.3">
      <c r="A125">
        <v>23</v>
      </c>
      <c r="B125">
        <v>22903</v>
      </c>
      <c r="C125" t="s">
        <v>9</v>
      </c>
      <c r="D125" s="1">
        <v>45213</v>
      </c>
      <c r="E125" t="s">
        <v>12</v>
      </c>
      <c r="F125">
        <v>915.19</v>
      </c>
      <c r="G125" s="1">
        <v>45176</v>
      </c>
      <c r="H125">
        <v>23</v>
      </c>
      <c r="I125" t="s">
        <v>30</v>
      </c>
      <c r="J125" t="str">
        <f>IF(COUNTIF(Table2[[#All],[Column1]], Table1[[#This Row],[user_id]]) &gt; 0, "Retained", "Not_Retained")</f>
        <v>Retained</v>
      </c>
    </row>
    <row r="126" spans="1:10" x14ac:dyDescent="0.3">
      <c r="A126">
        <v>23</v>
      </c>
      <c r="B126">
        <v>16028</v>
      </c>
      <c r="C126" t="s">
        <v>14</v>
      </c>
      <c r="D126" s="1">
        <v>45170</v>
      </c>
      <c r="E126" t="s">
        <v>10</v>
      </c>
      <c r="F126">
        <v>1537.5</v>
      </c>
      <c r="G126" s="1">
        <v>45176</v>
      </c>
      <c r="H126">
        <v>23</v>
      </c>
      <c r="I126" t="s">
        <v>30</v>
      </c>
      <c r="J126" t="str">
        <f>IF(COUNTIF(Table2[[#All],[Column1]], Table1[[#This Row],[user_id]]) &gt; 0, "Retained", "Not_Retained")</f>
        <v>Retained</v>
      </c>
    </row>
    <row r="127" spans="1:10" x14ac:dyDescent="0.3">
      <c r="A127">
        <v>23</v>
      </c>
      <c r="B127">
        <v>66450</v>
      </c>
      <c r="C127" t="s">
        <v>15</v>
      </c>
      <c r="D127" s="1">
        <v>45181</v>
      </c>
      <c r="E127" t="s">
        <v>10</v>
      </c>
      <c r="F127">
        <v>2702.71</v>
      </c>
      <c r="G127" s="1">
        <v>45176</v>
      </c>
      <c r="H127">
        <v>23</v>
      </c>
      <c r="I127" t="s">
        <v>30</v>
      </c>
      <c r="J127" t="str">
        <f>IF(COUNTIF(Table2[[#All],[Column1]], Table1[[#This Row],[user_id]]) &gt; 0, "Retained", "Not_Retained")</f>
        <v>Retained</v>
      </c>
    </row>
    <row r="128" spans="1:10" x14ac:dyDescent="0.3">
      <c r="A128">
        <v>23</v>
      </c>
      <c r="B128">
        <v>99364</v>
      </c>
      <c r="C128" t="s">
        <v>15</v>
      </c>
      <c r="D128" s="1">
        <v>45188</v>
      </c>
      <c r="E128" t="s">
        <v>10</v>
      </c>
      <c r="F128">
        <v>957.84</v>
      </c>
      <c r="G128" s="1">
        <v>45176</v>
      </c>
      <c r="H128">
        <v>23</v>
      </c>
      <c r="I128" t="s">
        <v>30</v>
      </c>
      <c r="J128" t="str">
        <f>IF(COUNTIF(Table2[[#All],[Column1]], Table1[[#This Row],[user_id]]) &gt; 0, "Retained", "Not_Retained")</f>
        <v>Retained</v>
      </c>
    </row>
    <row r="129" spans="1:10" x14ac:dyDescent="0.3">
      <c r="A129">
        <v>23</v>
      </c>
      <c r="B129">
        <v>60140</v>
      </c>
      <c r="C129" t="s">
        <v>15</v>
      </c>
      <c r="D129" s="1">
        <v>45258</v>
      </c>
      <c r="E129" t="s">
        <v>12</v>
      </c>
      <c r="F129">
        <v>4572.8599999999997</v>
      </c>
      <c r="G129" s="1">
        <v>45176</v>
      </c>
      <c r="H129">
        <v>23</v>
      </c>
      <c r="I129" t="s">
        <v>30</v>
      </c>
      <c r="J129" t="str">
        <f>IF(COUNTIF(Table2[[#All],[Column1]], Table1[[#This Row],[user_id]]) &gt; 0, "Retained", "Not_Retained")</f>
        <v>Retained</v>
      </c>
    </row>
    <row r="130" spans="1:10" x14ac:dyDescent="0.3">
      <c r="A130">
        <v>23</v>
      </c>
      <c r="B130">
        <v>40433</v>
      </c>
      <c r="C130" t="s">
        <v>18</v>
      </c>
      <c r="D130" s="1">
        <v>45235</v>
      </c>
      <c r="E130" t="s">
        <v>12</v>
      </c>
      <c r="F130">
        <v>2351.9</v>
      </c>
      <c r="G130" s="1">
        <v>45176</v>
      </c>
      <c r="H130">
        <v>23</v>
      </c>
      <c r="I130" t="s">
        <v>30</v>
      </c>
      <c r="J130" t="str">
        <f>IF(COUNTIF(Table2[[#All],[Column1]], Table1[[#This Row],[user_id]]) &gt; 0, "Retained", "Not_Retained")</f>
        <v>Retained</v>
      </c>
    </row>
    <row r="131" spans="1:10" x14ac:dyDescent="0.3">
      <c r="A131">
        <v>23</v>
      </c>
      <c r="B131">
        <v>11231</v>
      </c>
      <c r="C131" t="s">
        <v>18</v>
      </c>
      <c r="D131" s="1">
        <v>45252</v>
      </c>
      <c r="E131" t="s">
        <v>12</v>
      </c>
      <c r="F131">
        <v>3420.29</v>
      </c>
      <c r="G131" s="1">
        <v>45176</v>
      </c>
      <c r="H131">
        <v>23</v>
      </c>
      <c r="I131" t="s">
        <v>30</v>
      </c>
      <c r="J131" t="str">
        <f>IF(COUNTIF(Table2[[#All],[Column1]], Table1[[#This Row],[user_id]]) &gt; 0, "Retained", "Not_Retained")</f>
        <v>Retained</v>
      </c>
    </row>
    <row r="132" spans="1:10" x14ac:dyDescent="0.3">
      <c r="A132">
        <v>23</v>
      </c>
      <c r="B132">
        <v>19681</v>
      </c>
      <c r="C132" t="s">
        <v>18</v>
      </c>
      <c r="D132" s="1">
        <v>45236</v>
      </c>
      <c r="E132" t="s">
        <v>12</v>
      </c>
      <c r="F132">
        <v>4939.49</v>
      </c>
      <c r="G132" s="1">
        <v>45176</v>
      </c>
      <c r="H132">
        <v>23</v>
      </c>
      <c r="I132" t="s">
        <v>30</v>
      </c>
      <c r="J132" t="str">
        <f>IF(COUNTIF(Table2[[#All],[Column1]], Table1[[#This Row],[user_id]]) &gt; 0, "Retained", "Not_Retained")</f>
        <v>Retained</v>
      </c>
    </row>
    <row r="133" spans="1:10" x14ac:dyDescent="0.3">
      <c r="A133">
        <v>23</v>
      </c>
      <c r="B133">
        <v>93746</v>
      </c>
      <c r="C133" t="s">
        <v>18</v>
      </c>
      <c r="D133" s="1">
        <v>45240</v>
      </c>
      <c r="E133" t="s">
        <v>12</v>
      </c>
      <c r="F133">
        <v>2338.5</v>
      </c>
      <c r="G133" s="1">
        <v>45176</v>
      </c>
      <c r="H133">
        <v>23</v>
      </c>
      <c r="I133" t="s">
        <v>30</v>
      </c>
      <c r="J133" t="str">
        <f>IF(COUNTIF(Table2[[#All],[Column1]], Table1[[#This Row],[user_id]]) &gt; 0, "Retained", "Not_Retained")</f>
        <v>Retained</v>
      </c>
    </row>
    <row r="134" spans="1:10" x14ac:dyDescent="0.3">
      <c r="A134">
        <v>24</v>
      </c>
      <c r="B134">
        <v>41091</v>
      </c>
      <c r="C134" t="s">
        <v>18</v>
      </c>
      <c r="D134" s="1">
        <v>45203</v>
      </c>
      <c r="E134" t="s">
        <v>12</v>
      </c>
      <c r="F134">
        <v>2916.58</v>
      </c>
      <c r="G134" s="1">
        <v>45173</v>
      </c>
      <c r="H134">
        <v>19</v>
      </c>
      <c r="I134" t="s">
        <v>22</v>
      </c>
      <c r="J134" t="str">
        <f>IF(COUNTIF(Table2[[#All],[Column1]], Table1[[#This Row],[user_id]]) &gt; 0, "Retained", "Not_Retained")</f>
        <v>Not_Retained</v>
      </c>
    </row>
    <row r="135" spans="1:10" x14ac:dyDescent="0.3">
      <c r="A135">
        <v>24</v>
      </c>
      <c r="B135">
        <v>48696</v>
      </c>
      <c r="C135" t="s">
        <v>9</v>
      </c>
      <c r="D135" s="1">
        <v>45222</v>
      </c>
      <c r="E135" t="s">
        <v>12</v>
      </c>
      <c r="F135">
        <v>1444.95</v>
      </c>
      <c r="G135" s="1">
        <v>45173</v>
      </c>
      <c r="H135">
        <v>19</v>
      </c>
      <c r="I135" t="s">
        <v>22</v>
      </c>
      <c r="J135" t="str">
        <f>IF(COUNTIF(Table2[[#All],[Column1]], Table1[[#This Row],[user_id]]) &gt; 0, "Retained", "Not_Retained")</f>
        <v>Not_Retained</v>
      </c>
    </row>
    <row r="136" spans="1:10" x14ac:dyDescent="0.3">
      <c r="A136">
        <v>24</v>
      </c>
      <c r="B136">
        <v>99889</v>
      </c>
      <c r="C136" t="s">
        <v>9</v>
      </c>
      <c r="D136" s="1">
        <v>45218</v>
      </c>
      <c r="E136" t="s">
        <v>12</v>
      </c>
      <c r="F136">
        <v>4180.91</v>
      </c>
      <c r="G136" s="1">
        <v>45173</v>
      </c>
      <c r="H136">
        <v>19</v>
      </c>
      <c r="I136" t="s">
        <v>22</v>
      </c>
      <c r="J136" t="str">
        <f>IF(COUNTIF(Table2[[#All],[Column1]], Table1[[#This Row],[user_id]]) &gt; 0, "Retained", "Not_Retained")</f>
        <v>Not_Retained</v>
      </c>
    </row>
    <row r="137" spans="1:10" x14ac:dyDescent="0.3">
      <c r="A137">
        <v>24</v>
      </c>
      <c r="B137">
        <v>40162</v>
      </c>
      <c r="C137" t="s">
        <v>14</v>
      </c>
      <c r="D137" s="1">
        <v>45209</v>
      </c>
      <c r="E137" t="s">
        <v>10</v>
      </c>
      <c r="F137">
        <v>3219.43</v>
      </c>
      <c r="G137" s="1">
        <v>45173</v>
      </c>
      <c r="H137">
        <v>19</v>
      </c>
      <c r="I137" t="s">
        <v>22</v>
      </c>
      <c r="J137" t="str">
        <f>IF(COUNTIF(Table2[[#All],[Column1]], Table1[[#This Row],[user_id]]) &gt; 0, "Retained", "Not_Retained")</f>
        <v>Not_Retained</v>
      </c>
    </row>
    <row r="138" spans="1:10" x14ac:dyDescent="0.3">
      <c r="A138">
        <v>25</v>
      </c>
      <c r="B138">
        <v>94717</v>
      </c>
      <c r="C138" t="s">
        <v>9</v>
      </c>
      <c r="D138" s="1">
        <v>45251</v>
      </c>
      <c r="E138" t="s">
        <v>12</v>
      </c>
      <c r="F138">
        <v>3964.19</v>
      </c>
      <c r="G138" s="1">
        <v>45177</v>
      </c>
      <c r="H138">
        <v>22</v>
      </c>
      <c r="I138" t="s">
        <v>31</v>
      </c>
      <c r="J138" t="str">
        <f>IF(COUNTIF(Table2[[#All],[Column1]], Table1[[#This Row],[user_id]]) &gt; 0, "Retained", "Not_Retained")</f>
        <v>Not_Retained</v>
      </c>
    </row>
    <row r="139" spans="1:10" x14ac:dyDescent="0.3">
      <c r="A139">
        <v>25</v>
      </c>
      <c r="B139">
        <v>57823</v>
      </c>
      <c r="C139" t="s">
        <v>15</v>
      </c>
      <c r="D139" s="1">
        <v>45188</v>
      </c>
      <c r="E139" t="s">
        <v>10</v>
      </c>
      <c r="F139">
        <v>4557.18</v>
      </c>
      <c r="G139" s="1">
        <v>45177</v>
      </c>
      <c r="H139">
        <v>22</v>
      </c>
      <c r="I139" t="s">
        <v>31</v>
      </c>
      <c r="J139" t="str">
        <f>IF(COUNTIF(Table2[[#All],[Column1]], Table1[[#This Row],[user_id]]) &gt; 0, "Retained", "Not_Retained")</f>
        <v>Not_Retained</v>
      </c>
    </row>
    <row r="140" spans="1:10" x14ac:dyDescent="0.3">
      <c r="A140">
        <v>26</v>
      </c>
      <c r="B140">
        <v>27322</v>
      </c>
      <c r="C140" t="s">
        <v>14</v>
      </c>
      <c r="D140" s="1">
        <v>45206</v>
      </c>
      <c r="E140" t="s">
        <v>12</v>
      </c>
      <c r="F140">
        <v>4169.32</v>
      </c>
      <c r="G140" s="1">
        <v>45179</v>
      </c>
      <c r="H140">
        <v>24</v>
      </c>
      <c r="I140" t="s">
        <v>28</v>
      </c>
      <c r="J140" t="str">
        <f>IF(COUNTIF(Table2[[#All],[Column1]], Table1[[#This Row],[user_id]]) &gt; 0, "Retained", "Not_Retained")</f>
        <v>Not_Retained</v>
      </c>
    </row>
    <row r="141" spans="1:10" x14ac:dyDescent="0.3">
      <c r="A141">
        <v>26</v>
      </c>
      <c r="B141">
        <v>73156</v>
      </c>
      <c r="C141" t="s">
        <v>14</v>
      </c>
      <c r="D141" s="1">
        <v>45208</v>
      </c>
      <c r="E141" t="s">
        <v>12</v>
      </c>
      <c r="F141">
        <v>4040.74</v>
      </c>
      <c r="G141" s="1">
        <v>45179</v>
      </c>
      <c r="H141">
        <v>24</v>
      </c>
      <c r="I141" t="s">
        <v>28</v>
      </c>
      <c r="J141" t="str">
        <f>IF(COUNTIF(Table2[[#All],[Column1]], Table1[[#This Row],[user_id]]) &gt; 0, "Retained", "Not_Retained")</f>
        <v>Not_Retained</v>
      </c>
    </row>
    <row r="142" spans="1:10" x14ac:dyDescent="0.3">
      <c r="A142">
        <v>27</v>
      </c>
      <c r="B142">
        <v>98647</v>
      </c>
      <c r="C142" t="s">
        <v>18</v>
      </c>
      <c r="D142" s="1">
        <v>45197</v>
      </c>
      <c r="E142" t="s">
        <v>12</v>
      </c>
      <c r="F142">
        <v>542.48</v>
      </c>
      <c r="G142" s="1">
        <v>45174</v>
      </c>
      <c r="H142">
        <v>20</v>
      </c>
      <c r="I142" t="s">
        <v>32</v>
      </c>
      <c r="J142" t="str">
        <f>IF(COUNTIF(Table2[[#All],[Column1]], Table1[[#This Row],[user_id]]) &gt; 0, "Retained", "Not_Retained")</f>
        <v>Not_Retained</v>
      </c>
    </row>
    <row r="143" spans="1:10" x14ac:dyDescent="0.3">
      <c r="A143">
        <v>27</v>
      </c>
      <c r="B143">
        <v>11824</v>
      </c>
      <c r="C143" t="s">
        <v>14</v>
      </c>
      <c r="D143" s="1">
        <v>45182</v>
      </c>
      <c r="E143" t="s">
        <v>10</v>
      </c>
      <c r="F143">
        <v>2328.4499999999998</v>
      </c>
      <c r="G143" s="1">
        <v>45174</v>
      </c>
      <c r="H143">
        <v>20</v>
      </c>
      <c r="I143" t="s">
        <v>32</v>
      </c>
      <c r="J143" t="str">
        <f>IF(COUNTIF(Table2[[#All],[Column1]], Table1[[#This Row],[user_id]]) &gt; 0, "Retained", "Not_Retained")</f>
        <v>Not_Retained</v>
      </c>
    </row>
    <row r="144" spans="1:10" x14ac:dyDescent="0.3">
      <c r="A144">
        <v>27</v>
      </c>
      <c r="B144">
        <v>59941</v>
      </c>
      <c r="C144" t="s">
        <v>14</v>
      </c>
      <c r="D144" s="1">
        <v>45249</v>
      </c>
      <c r="E144" t="s">
        <v>10</v>
      </c>
      <c r="F144">
        <v>3406.7</v>
      </c>
      <c r="G144" s="1">
        <v>45174</v>
      </c>
      <c r="H144">
        <v>20</v>
      </c>
      <c r="I144" t="s">
        <v>32</v>
      </c>
      <c r="J144" t="str">
        <f>IF(COUNTIF(Table2[[#All],[Column1]], Table1[[#This Row],[user_id]]) &gt; 0, "Retained", "Not_Retained")</f>
        <v>Not_Retained</v>
      </c>
    </row>
    <row r="145" spans="1:10" x14ac:dyDescent="0.3">
      <c r="A145">
        <v>27</v>
      </c>
      <c r="B145">
        <v>13280</v>
      </c>
      <c r="C145" t="s">
        <v>14</v>
      </c>
      <c r="D145" s="1">
        <v>45246</v>
      </c>
      <c r="E145" t="s">
        <v>10</v>
      </c>
      <c r="F145">
        <v>3273.5</v>
      </c>
      <c r="G145" s="1">
        <v>45174</v>
      </c>
      <c r="H145">
        <v>20</v>
      </c>
      <c r="I145" t="s">
        <v>32</v>
      </c>
      <c r="J145" t="str">
        <f>IF(COUNTIF(Table2[[#All],[Column1]], Table1[[#This Row],[user_id]]) &gt; 0, "Retained", "Not_Retained")</f>
        <v>Not_Retained</v>
      </c>
    </row>
    <row r="146" spans="1:10" x14ac:dyDescent="0.3">
      <c r="A146">
        <v>27</v>
      </c>
      <c r="B146">
        <v>70852</v>
      </c>
      <c r="C146" t="s">
        <v>14</v>
      </c>
      <c r="D146" s="1">
        <v>45251</v>
      </c>
      <c r="E146" t="s">
        <v>12</v>
      </c>
      <c r="F146">
        <v>671.71</v>
      </c>
      <c r="G146" s="1">
        <v>45174</v>
      </c>
      <c r="H146">
        <v>20</v>
      </c>
      <c r="I146" t="s">
        <v>32</v>
      </c>
      <c r="J146" t="str">
        <f>IF(COUNTIF(Table2[[#All],[Column1]], Table1[[#This Row],[user_id]]) &gt; 0, "Retained", "Not_Retained")</f>
        <v>Not_Retained</v>
      </c>
    </row>
    <row r="147" spans="1:10" x14ac:dyDescent="0.3">
      <c r="A147">
        <v>28</v>
      </c>
      <c r="B147">
        <v>25220</v>
      </c>
      <c r="C147" t="s">
        <v>9</v>
      </c>
      <c r="D147" s="1">
        <v>45185</v>
      </c>
      <c r="E147" t="s">
        <v>10</v>
      </c>
      <c r="F147">
        <v>4447.57</v>
      </c>
      <c r="G147" s="1">
        <v>45170</v>
      </c>
      <c r="H147">
        <v>25</v>
      </c>
      <c r="I147" t="s">
        <v>20</v>
      </c>
      <c r="J147" t="str">
        <f>IF(COUNTIF(Table2[[#All],[Column1]], Table1[[#This Row],[user_id]]) &gt; 0, "Retained", "Not_Retained")</f>
        <v>Not_Retained</v>
      </c>
    </row>
    <row r="148" spans="1:10" x14ac:dyDescent="0.3">
      <c r="A148">
        <v>28</v>
      </c>
      <c r="B148">
        <v>60940</v>
      </c>
      <c r="C148" t="s">
        <v>18</v>
      </c>
      <c r="D148" s="1">
        <v>45174</v>
      </c>
      <c r="E148" t="s">
        <v>12</v>
      </c>
      <c r="F148">
        <v>3385.38</v>
      </c>
      <c r="G148" s="1">
        <v>45170</v>
      </c>
      <c r="H148">
        <v>25</v>
      </c>
      <c r="I148" t="s">
        <v>20</v>
      </c>
      <c r="J148" t="str">
        <f>IF(COUNTIF(Table2[[#All],[Column1]], Table1[[#This Row],[user_id]]) &gt; 0, "Retained", "Not_Retained")</f>
        <v>Not_Retained</v>
      </c>
    </row>
    <row r="149" spans="1:10" x14ac:dyDescent="0.3">
      <c r="A149">
        <v>28</v>
      </c>
      <c r="B149">
        <v>80804</v>
      </c>
      <c r="C149" t="s">
        <v>18</v>
      </c>
      <c r="D149" s="1">
        <v>45193</v>
      </c>
      <c r="E149" t="s">
        <v>10</v>
      </c>
      <c r="F149">
        <v>4438.53</v>
      </c>
      <c r="G149" s="1">
        <v>45170</v>
      </c>
      <c r="H149">
        <v>25</v>
      </c>
      <c r="I149" t="s">
        <v>20</v>
      </c>
      <c r="J149" t="str">
        <f>IF(COUNTIF(Table2[[#All],[Column1]], Table1[[#This Row],[user_id]]) &gt; 0, "Retained", "Not_Retained")</f>
        <v>Not_Retained</v>
      </c>
    </row>
    <row r="150" spans="1:10" x14ac:dyDescent="0.3">
      <c r="A150">
        <v>29</v>
      </c>
      <c r="B150">
        <v>58566</v>
      </c>
      <c r="C150" t="s">
        <v>15</v>
      </c>
      <c r="D150" s="1">
        <v>45201</v>
      </c>
      <c r="E150" t="s">
        <v>12</v>
      </c>
      <c r="F150">
        <v>2279.0100000000002</v>
      </c>
      <c r="G150" s="1">
        <v>45172</v>
      </c>
      <c r="H150">
        <v>18</v>
      </c>
      <c r="I150" t="s">
        <v>26</v>
      </c>
      <c r="J150" t="str">
        <f>IF(COUNTIF(Table2[[#All],[Column1]], Table1[[#This Row],[user_id]]) &gt; 0, "Retained", "Not_Retained")</f>
        <v>Not_Retained</v>
      </c>
    </row>
    <row r="151" spans="1:10" x14ac:dyDescent="0.3">
      <c r="A151">
        <v>29</v>
      </c>
      <c r="B151">
        <v>57537</v>
      </c>
      <c r="C151" t="s">
        <v>9</v>
      </c>
      <c r="D151" s="1">
        <v>45207</v>
      </c>
      <c r="E151" t="s">
        <v>12</v>
      </c>
      <c r="F151">
        <v>2767.88</v>
      </c>
      <c r="G151" s="1">
        <v>45172</v>
      </c>
      <c r="H151">
        <v>18</v>
      </c>
      <c r="I151" t="s">
        <v>26</v>
      </c>
      <c r="J151" t="str">
        <f>IF(COUNTIF(Table2[[#All],[Column1]], Table1[[#This Row],[user_id]]) &gt; 0, "Retained", "Not_Retained")</f>
        <v>Not_Retained</v>
      </c>
    </row>
    <row r="152" spans="1:10" x14ac:dyDescent="0.3">
      <c r="A152">
        <v>29</v>
      </c>
      <c r="B152">
        <v>57012</v>
      </c>
      <c r="C152" t="s">
        <v>9</v>
      </c>
      <c r="D152" s="1">
        <v>45220</v>
      </c>
      <c r="E152" t="s">
        <v>12</v>
      </c>
      <c r="F152">
        <v>1451.82</v>
      </c>
      <c r="G152" s="1">
        <v>45172</v>
      </c>
      <c r="H152">
        <v>18</v>
      </c>
      <c r="I152" t="s">
        <v>26</v>
      </c>
      <c r="J152" t="str">
        <f>IF(COUNTIF(Table2[[#All],[Column1]], Table1[[#This Row],[user_id]]) &gt; 0, "Retained", "Not_Retained")</f>
        <v>Not_Retained</v>
      </c>
    </row>
    <row r="153" spans="1:10" x14ac:dyDescent="0.3">
      <c r="A153">
        <v>29</v>
      </c>
      <c r="B153">
        <v>69600</v>
      </c>
      <c r="C153" t="s">
        <v>9</v>
      </c>
      <c r="D153" s="1">
        <v>45258</v>
      </c>
      <c r="E153" t="s">
        <v>10</v>
      </c>
      <c r="F153">
        <v>3244.35</v>
      </c>
      <c r="G153" s="1">
        <v>45172</v>
      </c>
      <c r="H153">
        <v>18</v>
      </c>
      <c r="I153" t="s">
        <v>26</v>
      </c>
      <c r="J153" t="str">
        <f>IF(COUNTIF(Table2[[#All],[Column1]], Table1[[#This Row],[user_id]]) &gt; 0, "Retained", "Not_Retained")</f>
        <v>Not_Retained</v>
      </c>
    </row>
    <row r="154" spans="1:10" x14ac:dyDescent="0.3">
      <c r="A154">
        <v>30</v>
      </c>
      <c r="B154">
        <v>26505</v>
      </c>
      <c r="C154" t="s">
        <v>15</v>
      </c>
      <c r="D154" s="1">
        <v>45177</v>
      </c>
      <c r="E154" t="s">
        <v>10</v>
      </c>
      <c r="F154">
        <v>4166.1099999999997</v>
      </c>
      <c r="G154" s="1">
        <v>45176</v>
      </c>
      <c r="H154">
        <v>22</v>
      </c>
      <c r="I154" t="s">
        <v>25</v>
      </c>
      <c r="J154" t="str">
        <f>IF(COUNTIF(Table2[[#All],[Column1]], Table1[[#This Row],[user_id]]) &gt; 0, "Retained", "Not_Retained")</f>
        <v>Not_Retained</v>
      </c>
    </row>
    <row r="155" spans="1:10" x14ac:dyDescent="0.3">
      <c r="A155">
        <v>30</v>
      </c>
      <c r="B155">
        <v>37152</v>
      </c>
      <c r="C155" t="s">
        <v>15</v>
      </c>
      <c r="D155" s="1">
        <v>45187</v>
      </c>
      <c r="E155" t="s">
        <v>10</v>
      </c>
      <c r="F155">
        <v>1709.94</v>
      </c>
      <c r="G155" s="1">
        <v>45176</v>
      </c>
      <c r="H155">
        <v>22</v>
      </c>
      <c r="I155" t="s">
        <v>25</v>
      </c>
      <c r="J155" t="str">
        <f>IF(COUNTIF(Table2[[#All],[Column1]], Table1[[#This Row],[user_id]]) &gt; 0, "Retained", "Not_Retained")</f>
        <v>Not_Retained</v>
      </c>
    </row>
    <row r="156" spans="1:10" x14ac:dyDescent="0.3">
      <c r="A156">
        <v>30</v>
      </c>
      <c r="B156">
        <v>88116</v>
      </c>
      <c r="C156" t="s">
        <v>9</v>
      </c>
      <c r="D156" s="1">
        <v>45174</v>
      </c>
      <c r="E156" t="s">
        <v>12</v>
      </c>
      <c r="F156">
        <v>4306.1899999999996</v>
      </c>
      <c r="G156" s="1">
        <v>45176</v>
      </c>
      <c r="H156">
        <v>22</v>
      </c>
      <c r="I156" t="s">
        <v>25</v>
      </c>
      <c r="J156" t="str">
        <f>IF(COUNTIF(Table2[[#All],[Column1]], Table1[[#This Row],[user_id]]) &gt; 0, "Retained", "Not_Retained")</f>
        <v>Not_Retained</v>
      </c>
    </row>
    <row r="157" spans="1:10" x14ac:dyDescent="0.3">
      <c r="A157">
        <v>30</v>
      </c>
      <c r="B157">
        <v>80807</v>
      </c>
      <c r="C157" t="s">
        <v>14</v>
      </c>
      <c r="D157" s="1">
        <v>45235</v>
      </c>
      <c r="E157" t="s">
        <v>10</v>
      </c>
      <c r="F157">
        <v>638.64</v>
      </c>
      <c r="G157" s="1">
        <v>45176</v>
      </c>
      <c r="H157">
        <v>22</v>
      </c>
      <c r="I157" t="s">
        <v>25</v>
      </c>
      <c r="J157" t="str">
        <f>IF(COUNTIF(Table2[[#All],[Column1]], Table1[[#This Row],[user_id]]) &gt; 0, "Retained", "Not_Retained")</f>
        <v>Not_Retained</v>
      </c>
    </row>
    <row r="158" spans="1:10" x14ac:dyDescent="0.3">
      <c r="A158">
        <v>30</v>
      </c>
      <c r="B158">
        <v>13379</v>
      </c>
      <c r="C158" t="s">
        <v>15</v>
      </c>
      <c r="D158" s="1">
        <v>45258</v>
      </c>
      <c r="E158" t="s">
        <v>10</v>
      </c>
      <c r="F158">
        <v>1855.39</v>
      </c>
      <c r="G158" s="1">
        <v>45176</v>
      </c>
      <c r="H158">
        <v>22</v>
      </c>
      <c r="I158" t="s">
        <v>25</v>
      </c>
      <c r="J158" t="str">
        <f>IF(COUNTIF(Table2[[#All],[Column1]], Table1[[#This Row],[user_id]]) &gt; 0, "Retained", "Not_Retained")</f>
        <v>Not_Retained</v>
      </c>
    </row>
    <row r="159" spans="1:10" x14ac:dyDescent="0.3">
      <c r="A159">
        <v>31</v>
      </c>
      <c r="B159">
        <v>16868</v>
      </c>
      <c r="C159" t="s">
        <v>15</v>
      </c>
      <c r="D159" s="1">
        <v>45239</v>
      </c>
      <c r="E159" t="s">
        <v>12</v>
      </c>
      <c r="F159">
        <v>2677.82</v>
      </c>
      <c r="G159" s="1">
        <v>45175</v>
      </c>
      <c r="H159">
        <v>20</v>
      </c>
      <c r="I159" t="s">
        <v>33</v>
      </c>
      <c r="J159" t="str">
        <f>IF(COUNTIF(Table2[[#All],[Column1]], Table1[[#This Row],[user_id]]) &gt; 0, "Retained", "Not_Retained")</f>
        <v>Retained</v>
      </c>
    </row>
    <row r="160" spans="1:10" x14ac:dyDescent="0.3">
      <c r="A160">
        <v>31</v>
      </c>
      <c r="B160">
        <v>18330</v>
      </c>
      <c r="C160" t="s">
        <v>18</v>
      </c>
      <c r="D160" s="1">
        <v>45254</v>
      </c>
      <c r="E160" t="s">
        <v>12</v>
      </c>
      <c r="F160">
        <v>3912.28</v>
      </c>
      <c r="G160" s="1">
        <v>45175</v>
      </c>
      <c r="H160">
        <v>20</v>
      </c>
      <c r="I160" t="s">
        <v>33</v>
      </c>
      <c r="J160" t="str">
        <f>IF(COUNTIF(Table2[[#All],[Column1]], Table1[[#This Row],[user_id]]) &gt; 0, "Retained", "Not_Retained")</f>
        <v>Retained</v>
      </c>
    </row>
    <row r="161" spans="1:10" x14ac:dyDescent="0.3">
      <c r="A161">
        <v>31</v>
      </c>
      <c r="B161">
        <v>24293</v>
      </c>
      <c r="C161" t="s">
        <v>18</v>
      </c>
      <c r="D161" s="1">
        <v>45218</v>
      </c>
      <c r="E161" t="s">
        <v>10</v>
      </c>
      <c r="F161">
        <v>4732.54</v>
      </c>
      <c r="G161" s="1">
        <v>45175</v>
      </c>
      <c r="H161">
        <v>20</v>
      </c>
      <c r="I161" t="s">
        <v>33</v>
      </c>
      <c r="J161" t="str">
        <f>IF(COUNTIF(Table2[[#All],[Column1]], Table1[[#This Row],[user_id]]) &gt; 0, "Retained", "Not_Retained")</f>
        <v>Retained</v>
      </c>
    </row>
    <row r="162" spans="1:10" x14ac:dyDescent="0.3">
      <c r="A162">
        <v>31</v>
      </c>
      <c r="B162">
        <v>96363</v>
      </c>
      <c r="C162" t="s">
        <v>14</v>
      </c>
      <c r="D162" s="1">
        <v>45201</v>
      </c>
      <c r="E162" t="s">
        <v>12</v>
      </c>
      <c r="F162">
        <v>3252.37</v>
      </c>
      <c r="G162" s="1">
        <v>45175</v>
      </c>
      <c r="H162">
        <v>20</v>
      </c>
      <c r="I162" t="s">
        <v>33</v>
      </c>
      <c r="J162" t="str">
        <f>IF(COUNTIF(Table2[[#All],[Column1]], Table1[[#This Row],[user_id]]) &gt; 0, "Retained", "Not_Retained")</f>
        <v>Retained</v>
      </c>
    </row>
    <row r="163" spans="1:10" x14ac:dyDescent="0.3">
      <c r="A163">
        <v>31</v>
      </c>
      <c r="B163">
        <v>17972</v>
      </c>
      <c r="C163" t="s">
        <v>18</v>
      </c>
      <c r="D163" s="1">
        <v>45200</v>
      </c>
      <c r="E163" t="s">
        <v>12</v>
      </c>
      <c r="F163">
        <v>2188.7399999999998</v>
      </c>
      <c r="G163" s="1">
        <v>45175</v>
      </c>
      <c r="H163">
        <v>20</v>
      </c>
      <c r="I163" t="s">
        <v>33</v>
      </c>
      <c r="J163" t="str">
        <f>IF(COUNTIF(Table2[[#All],[Column1]], Table1[[#This Row],[user_id]]) &gt; 0, "Retained", "Not_Retained")</f>
        <v>Retained</v>
      </c>
    </row>
    <row r="164" spans="1:10" x14ac:dyDescent="0.3">
      <c r="A164">
        <v>31</v>
      </c>
      <c r="B164">
        <v>74260</v>
      </c>
      <c r="C164" t="s">
        <v>18</v>
      </c>
      <c r="D164" s="1">
        <v>45203</v>
      </c>
      <c r="E164" t="s">
        <v>10</v>
      </c>
      <c r="F164">
        <v>4506.41</v>
      </c>
      <c r="G164" s="1">
        <v>45175</v>
      </c>
      <c r="H164">
        <v>20</v>
      </c>
      <c r="I164" t="s">
        <v>33</v>
      </c>
      <c r="J164" t="str">
        <f>IF(COUNTIF(Table2[[#All],[Column1]], Table1[[#This Row],[user_id]]) &gt; 0, "Retained", "Not_Retained")</f>
        <v>Retained</v>
      </c>
    </row>
    <row r="165" spans="1:10" x14ac:dyDescent="0.3">
      <c r="A165">
        <v>31</v>
      </c>
      <c r="B165">
        <v>89730</v>
      </c>
      <c r="C165" t="s">
        <v>15</v>
      </c>
      <c r="D165" s="1">
        <v>45210</v>
      </c>
      <c r="E165" t="s">
        <v>10</v>
      </c>
      <c r="F165">
        <v>718.34</v>
      </c>
      <c r="G165" s="1">
        <v>45175</v>
      </c>
      <c r="H165">
        <v>20</v>
      </c>
      <c r="I165" t="s">
        <v>33</v>
      </c>
      <c r="J165" t="str">
        <f>IF(COUNTIF(Table2[[#All],[Column1]], Table1[[#This Row],[user_id]]) &gt; 0, "Retained", "Not_Retained")</f>
        <v>Retained</v>
      </c>
    </row>
    <row r="166" spans="1:10" x14ac:dyDescent="0.3">
      <c r="A166">
        <v>31</v>
      </c>
      <c r="B166">
        <v>86724</v>
      </c>
      <c r="C166" t="s">
        <v>14</v>
      </c>
      <c r="D166" s="1">
        <v>45190</v>
      </c>
      <c r="E166" t="s">
        <v>12</v>
      </c>
      <c r="F166">
        <v>4973.68</v>
      </c>
      <c r="G166" s="1">
        <v>45175</v>
      </c>
      <c r="H166">
        <v>20</v>
      </c>
      <c r="I166" t="s">
        <v>33</v>
      </c>
      <c r="J166" t="str">
        <f>IF(COUNTIF(Table2[[#All],[Column1]], Table1[[#This Row],[user_id]]) &gt; 0, "Retained", "Not_Retained")</f>
        <v>Retained</v>
      </c>
    </row>
    <row r="167" spans="1:10" x14ac:dyDescent="0.3">
      <c r="A167">
        <v>31</v>
      </c>
      <c r="B167">
        <v>48652</v>
      </c>
      <c r="C167" t="s">
        <v>18</v>
      </c>
      <c r="D167" s="1">
        <v>45186</v>
      </c>
      <c r="E167" t="s">
        <v>12</v>
      </c>
      <c r="F167">
        <v>585.97</v>
      </c>
      <c r="G167" s="1">
        <v>45175</v>
      </c>
      <c r="H167">
        <v>20</v>
      </c>
      <c r="I167" t="s">
        <v>33</v>
      </c>
      <c r="J167" t="str">
        <f>IF(COUNTIF(Table2[[#All],[Column1]], Table1[[#This Row],[user_id]]) &gt; 0, "Retained", "Not_Retained")</f>
        <v>Retained</v>
      </c>
    </row>
    <row r="168" spans="1:10" x14ac:dyDescent="0.3">
      <c r="A168">
        <v>31</v>
      </c>
      <c r="B168">
        <v>24996</v>
      </c>
      <c r="C168" t="s">
        <v>15</v>
      </c>
      <c r="D168" s="1">
        <v>45192</v>
      </c>
      <c r="E168" t="s">
        <v>12</v>
      </c>
      <c r="F168">
        <v>2312.62</v>
      </c>
      <c r="G168" s="1">
        <v>45175</v>
      </c>
      <c r="H168">
        <v>20</v>
      </c>
      <c r="I168" t="s">
        <v>33</v>
      </c>
      <c r="J168" t="str">
        <f>IF(COUNTIF(Table2[[#All],[Column1]], Table1[[#This Row],[user_id]]) &gt; 0, "Retained", "Not_Retained")</f>
        <v>Retained</v>
      </c>
    </row>
    <row r="169" spans="1:10" x14ac:dyDescent="0.3">
      <c r="A169">
        <v>31</v>
      </c>
      <c r="B169">
        <v>64239</v>
      </c>
      <c r="C169" t="s">
        <v>14</v>
      </c>
      <c r="D169" s="1">
        <v>45177</v>
      </c>
      <c r="E169" t="s">
        <v>12</v>
      </c>
      <c r="F169">
        <v>2053.7800000000002</v>
      </c>
      <c r="G169" s="1">
        <v>45175</v>
      </c>
      <c r="H169">
        <v>20</v>
      </c>
      <c r="I169" t="s">
        <v>33</v>
      </c>
      <c r="J169" t="str">
        <f>IF(COUNTIF(Table2[[#All],[Column1]], Table1[[#This Row],[user_id]]) &gt; 0, "Retained", "Not_Retained")</f>
        <v>Retained</v>
      </c>
    </row>
    <row r="170" spans="1:10" x14ac:dyDescent="0.3">
      <c r="A170">
        <v>31</v>
      </c>
      <c r="B170">
        <v>22463</v>
      </c>
      <c r="C170" t="s">
        <v>14</v>
      </c>
      <c r="D170" s="1">
        <v>45193</v>
      </c>
      <c r="E170" t="s">
        <v>12</v>
      </c>
      <c r="F170">
        <v>1631.37</v>
      </c>
      <c r="G170" s="1">
        <v>45175</v>
      </c>
      <c r="H170">
        <v>20</v>
      </c>
      <c r="I170" t="s">
        <v>33</v>
      </c>
      <c r="J170" t="str">
        <f>IF(COUNTIF(Table2[[#All],[Column1]], Table1[[#This Row],[user_id]]) &gt; 0, "Retained", "Not_Retained")</f>
        <v>Retained</v>
      </c>
    </row>
    <row r="171" spans="1:10" x14ac:dyDescent="0.3">
      <c r="A171">
        <v>32</v>
      </c>
      <c r="B171">
        <v>21957</v>
      </c>
      <c r="C171" t="s">
        <v>9</v>
      </c>
      <c r="D171" s="1">
        <v>45172</v>
      </c>
      <c r="E171" t="s">
        <v>10</v>
      </c>
      <c r="F171">
        <v>2216.19</v>
      </c>
      <c r="G171" s="1">
        <v>45174</v>
      </c>
      <c r="H171">
        <v>19</v>
      </c>
      <c r="I171" t="s">
        <v>33</v>
      </c>
      <c r="J171" t="str">
        <f>IF(COUNTIF(Table2[[#All],[Column1]], Table1[[#This Row],[user_id]]) &gt; 0, "Retained", "Not_Retained")</f>
        <v>Not_Retained</v>
      </c>
    </row>
    <row r="172" spans="1:10" x14ac:dyDescent="0.3">
      <c r="A172">
        <v>32</v>
      </c>
      <c r="B172">
        <v>58843</v>
      </c>
      <c r="C172" t="s">
        <v>15</v>
      </c>
      <c r="D172" s="1">
        <v>45193</v>
      </c>
      <c r="E172" t="s">
        <v>10</v>
      </c>
      <c r="F172">
        <v>2973.68</v>
      </c>
      <c r="G172" s="1">
        <v>45174</v>
      </c>
      <c r="H172">
        <v>19</v>
      </c>
      <c r="I172" t="s">
        <v>33</v>
      </c>
      <c r="J172" t="str">
        <f>IF(COUNTIF(Table2[[#All],[Column1]], Table1[[#This Row],[user_id]]) &gt; 0, "Retained", "Not_Retained")</f>
        <v>Not_Retained</v>
      </c>
    </row>
    <row r="173" spans="1:10" x14ac:dyDescent="0.3">
      <c r="A173">
        <v>32</v>
      </c>
      <c r="B173">
        <v>83620</v>
      </c>
      <c r="C173" t="s">
        <v>14</v>
      </c>
      <c r="D173" s="1">
        <v>45187</v>
      </c>
      <c r="E173" t="s">
        <v>10</v>
      </c>
      <c r="F173">
        <v>2112.96</v>
      </c>
      <c r="G173" s="1">
        <v>45174</v>
      </c>
      <c r="H173">
        <v>19</v>
      </c>
      <c r="I173" t="s">
        <v>33</v>
      </c>
      <c r="J173" t="str">
        <f>IF(COUNTIF(Table2[[#All],[Column1]], Table1[[#This Row],[user_id]]) &gt; 0, "Retained", "Not_Retained")</f>
        <v>Not_Retained</v>
      </c>
    </row>
    <row r="174" spans="1:10" x14ac:dyDescent="0.3">
      <c r="A174">
        <v>32</v>
      </c>
      <c r="B174">
        <v>97207</v>
      </c>
      <c r="C174" t="s">
        <v>18</v>
      </c>
      <c r="D174" s="1">
        <v>45197</v>
      </c>
      <c r="E174" t="s">
        <v>10</v>
      </c>
      <c r="F174">
        <v>4845.1499999999996</v>
      </c>
      <c r="G174" s="1">
        <v>45174</v>
      </c>
      <c r="H174">
        <v>19</v>
      </c>
      <c r="I174" t="s">
        <v>33</v>
      </c>
      <c r="J174" t="str">
        <f>IF(COUNTIF(Table2[[#All],[Column1]], Table1[[#This Row],[user_id]]) &gt; 0, "Retained", "Not_Retained")</f>
        <v>Not_Retained</v>
      </c>
    </row>
    <row r="175" spans="1:10" x14ac:dyDescent="0.3">
      <c r="A175">
        <v>33</v>
      </c>
      <c r="B175">
        <v>37884</v>
      </c>
      <c r="C175" t="s">
        <v>15</v>
      </c>
      <c r="D175" s="1">
        <v>45216</v>
      </c>
      <c r="E175" t="s">
        <v>12</v>
      </c>
      <c r="F175">
        <v>1198.8</v>
      </c>
      <c r="G175" s="1">
        <v>45172</v>
      </c>
      <c r="H175">
        <v>22</v>
      </c>
      <c r="I175" t="s">
        <v>21</v>
      </c>
      <c r="J175" t="str">
        <f>IF(COUNTIF(Table2[[#All],[Column1]], Table1[[#This Row],[user_id]]) &gt; 0, "Retained", "Not_Retained")</f>
        <v>Not_Retained</v>
      </c>
    </row>
    <row r="176" spans="1:10" x14ac:dyDescent="0.3">
      <c r="A176">
        <v>33</v>
      </c>
      <c r="B176">
        <v>55890</v>
      </c>
      <c r="C176" t="s">
        <v>14</v>
      </c>
      <c r="D176" s="1">
        <v>45203</v>
      </c>
      <c r="E176" t="s">
        <v>10</v>
      </c>
      <c r="F176">
        <v>3836.77</v>
      </c>
      <c r="G176" s="1">
        <v>45172</v>
      </c>
      <c r="H176">
        <v>22</v>
      </c>
      <c r="I176" t="s">
        <v>21</v>
      </c>
      <c r="J176" t="str">
        <f>IF(COUNTIF(Table2[[#All],[Column1]], Table1[[#This Row],[user_id]]) &gt; 0, "Retained", "Not_Retained")</f>
        <v>Not_Retained</v>
      </c>
    </row>
    <row r="177" spans="1:10" x14ac:dyDescent="0.3">
      <c r="A177">
        <v>33</v>
      </c>
      <c r="B177">
        <v>39643</v>
      </c>
      <c r="C177" t="s">
        <v>18</v>
      </c>
      <c r="D177" s="1">
        <v>45218</v>
      </c>
      <c r="E177" t="s">
        <v>10</v>
      </c>
      <c r="F177">
        <v>3084.08</v>
      </c>
      <c r="G177" s="1">
        <v>45172</v>
      </c>
      <c r="H177">
        <v>22</v>
      </c>
      <c r="I177" t="s">
        <v>21</v>
      </c>
      <c r="J177" t="str">
        <f>IF(COUNTIF(Table2[[#All],[Column1]], Table1[[#This Row],[user_id]]) &gt; 0, "Retained", "Not_Retained")</f>
        <v>Not_Retained</v>
      </c>
    </row>
    <row r="178" spans="1:10" x14ac:dyDescent="0.3">
      <c r="A178">
        <v>33</v>
      </c>
      <c r="B178">
        <v>45054</v>
      </c>
      <c r="C178" t="s">
        <v>9</v>
      </c>
      <c r="D178" s="1">
        <v>45221</v>
      </c>
      <c r="E178" t="s">
        <v>10</v>
      </c>
      <c r="F178">
        <v>1439.02</v>
      </c>
      <c r="G178" s="1">
        <v>45172</v>
      </c>
      <c r="H178">
        <v>22</v>
      </c>
      <c r="I178" t="s">
        <v>21</v>
      </c>
      <c r="J178" t="str">
        <f>IF(COUNTIF(Table2[[#All],[Column1]], Table1[[#This Row],[user_id]]) &gt; 0, "Retained", "Not_Retained")</f>
        <v>Not_Retained</v>
      </c>
    </row>
    <row r="179" spans="1:10" x14ac:dyDescent="0.3">
      <c r="A179">
        <v>33</v>
      </c>
      <c r="B179">
        <v>50499</v>
      </c>
      <c r="C179" t="s">
        <v>14</v>
      </c>
      <c r="D179" s="1">
        <v>45224</v>
      </c>
      <c r="E179" t="s">
        <v>12</v>
      </c>
      <c r="F179">
        <v>129.91999999999999</v>
      </c>
      <c r="G179" s="1">
        <v>45172</v>
      </c>
      <c r="H179">
        <v>22</v>
      </c>
      <c r="I179" t="s">
        <v>21</v>
      </c>
      <c r="J179" t="str">
        <f>IF(COUNTIF(Table2[[#All],[Column1]], Table1[[#This Row],[user_id]]) &gt; 0, "Retained", "Not_Retained")</f>
        <v>Not_Retained</v>
      </c>
    </row>
    <row r="180" spans="1:10" x14ac:dyDescent="0.3">
      <c r="A180">
        <v>33</v>
      </c>
      <c r="B180">
        <v>96159</v>
      </c>
      <c r="C180" t="s">
        <v>18</v>
      </c>
      <c r="D180" s="1">
        <v>45188</v>
      </c>
      <c r="E180" t="s">
        <v>10</v>
      </c>
      <c r="F180">
        <v>795.19</v>
      </c>
      <c r="G180" s="1">
        <v>45172</v>
      </c>
      <c r="H180">
        <v>22</v>
      </c>
      <c r="I180" t="s">
        <v>21</v>
      </c>
      <c r="J180" t="str">
        <f>IF(COUNTIF(Table2[[#All],[Column1]], Table1[[#This Row],[user_id]]) &gt; 0, "Retained", "Not_Retained")</f>
        <v>Not_Retained</v>
      </c>
    </row>
    <row r="181" spans="1:10" x14ac:dyDescent="0.3">
      <c r="A181">
        <v>33</v>
      </c>
      <c r="B181">
        <v>14018</v>
      </c>
      <c r="C181" t="s">
        <v>9</v>
      </c>
      <c r="D181" s="1">
        <v>45190</v>
      </c>
      <c r="E181" t="s">
        <v>10</v>
      </c>
      <c r="F181">
        <v>1943.35</v>
      </c>
      <c r="G181" s="1">
        <v>45172</v>
      </c>
      <c r="H181">
        <v>22</v>
      </c>
      <c r="I181" t="s">
        <v>21</v>
      </c>
      <c r="J181" t="str">
        <f>IF(COUNTIF(Table2[[#All],[Column1]], Table1[[#This Row],[user_id]]) &gt; 0, "Retained", "Not_Retained")</f>
        <v>Not_Retained</v>
      </c>
    </row>
    <row r="182" spans="1:10" x14ac:dyDescent="0.3">
      <c r="A182">
        <v>34</v>
      </c>
      <c r="B182">
        <v>52517</v>
      </c>
      <c r="C182" t="s">
        <v>9</v>
      </c>
      <c r="D182" s="1">
        <v>45193</v>
      </c>
      <c r="E182" t="s">
        <v>10</v>
      </c>
      <c r="F182">
        <v>862.34</v>
      </c>
      <c r="G182" s="1">
        <v>45173</v>
      </c>
      <c r="H182">
        <v>21</v>
      </c>
      <c r="I182" t="s">
        <v>11</v>
      </c>
      <c r="J182" t="str">
        <f>IF(COUNTIF(Table2[[#All],[Column1]], Table1[[#This Row],[user_id]]) &gt; 0, "Retained", "Not_Retained")</f>
        <v>Not_Retained</v>
      </c>
    </row>
    <row r="183" spans="1:10" x14ac:dyDescent="0.3">
      <c r="A183">
        <v>34</v>
      </c>
      <c r="B183">
        <v>90981</v>
      </c>
      <c r="C183" t="s">
        <v>9</v>
      </c>
      <c r="D183" s="1">
        <v>45194</v>
      </c>
      <c r="E183" t="s">
        <v>10</v>
      </c>
      <c r="F183">
        <v>1433.3</v>
      </c>
      <c r="G183" s="1">
        <v>45173</v>
      </c>
      <c r="H183">
        <v>21</v>
      </c>
      <c r="I183" t="s">
        <v>11</v>
      </c>
      <c r="J183" t="str">
        <f>IF(COUNTIF(Table2[[#All],[Column1]], Table1[[#This Row],[user_id]]) &gt; 0, "Retained", "Not_Retained")</f>
        <v>Not_Retained</v>
      </c>
    </row>
    <row r="184" spans="1:10" x14ac:dyDescent="0.3">
      <c r="A184">
        <v>34</v>
      </c>
      <c r="B184">
        <v>65576</v>
      </c>
      <c r="C184" t="s">
        <v>18</v>
      </c>
      <c r="D184" s="1">
        <v>45191</v>
      </c>
      <c r="E184" t="s">
        <v>12</v>
      </c>
      <c r="F184">
        <v>2129.5</v>
      </c>
      <c r="G184" s="1">
        <v>45173</v>
      </c>
      <c r="H184">
        <v>21</v>
      </c>
      <c r="I184" t="s">
        <v>11</v>
      </c>
      <c r="J184" t="str">
        <f>IF(COUNTIF(Table2[[#All],[Column1]], Table1[[#This Row],[user_id]]) &gt; 0, "Retained", "Not_Retained")</f>
        <v>Not_Retained</v>
      </c>
    </row>
    <row r="185" spans="1:10" x14ac:dyDescent="0.3">
      <c r="A185">
        <v>34</v>
      </c>
      <c r="B185">
        <v>77154</v>
      </c>
      <c r="C185" t="s">
        <v>9</v>
      </c>
      <c r="D185" s="1">
        <v>45224</v>
      </c>
      <c r="E185" t="s">
        <v>12</v>
      </c>
      <c r="F185">
        <v>2206.58</v>
      </c>
      <c r="G185" s="1">
        <v>45173</v>
      </c>
      <c r="H185">
        <v>21</v>
      </c>
      <c r="I185" t="s">
        <v>11</v>
      </c>
      <c r="J185" t="str">
        <f>IF(COUNTIF(Table2[[#All],[Column1]], Table1[[#This Row],[user_id]]) &gt; 0, "Retained", "Not_Retained")</f>
        <v>Not_Retained</v>
      </c>
    </row>
    <row r="186" spans="1:10" x14ac:dyDescent="0.3">
      <c r="A186">
        <v>34</v>
      </c>
      <c r="B186">
        <v>98895</v>
      </c>
      <c r="C186" t="s">
        <v>18</v>
      </c>
      <c r="D186" s="1">
        <v>45209</v>
      </c>
      <c r="E186" t="s">
        <v>12</v>
      </c>
      <c r="F186">
        <v>322.55</v>
      </c>
      <c r="G186" s="1">
        <v>45173</v>
      </c>
      <c r="H186">
        <v>21</v>
      </c>
      <c r="I186" t="s">
        <v>11</v>
      </c>
      <c r="J186" t="str">
        <f>IF(COUNTIF(Table2[[#All],[Column1]], Table1[[#This Row],[user_id]]) &gt; 0, "Retained", "Not_Retained")</f>
        <v>Not_Retained</v>
      </c>
    </row>
    <row r="187" spans="1:10" x14ac:dyDescent="0.3">
      <c r="A187">
        <v>35</v>
      </c>
      <c r="B187">
        <v>36794</v>
      </c>
      <c r="C187" t="s">
        <v>14</v>
      </c>
      <c r="D187" s="1">
        <v>45231</v>
      </c>
      <c r="E187" t="s">
        <v>10</v>
      </c>
      <c r="F187">
        <v>3860.01</v>
      </c>
      <c r="G187" s="1">
        <v>45175</v>
      </c>
      <c r="H187">
        <v>20</v>
      </c>
      <c r="I187" t="s">
        <v>29</v>
      </c>
      <c r="J187" t="str">
        <f>IF(COUNTIF(Table2[[#All],[Column1]], Table1[[#This Row],[user_id]]) &gt; 0, "Retained", "Not_Retained")</f>
        <v>Not_Retained</v>
      </c>
    </row>
    <row r="188" spans="1:10" x14ac:dyDescent="0.3">
      <c r="A188">
        <v>36</v>
      </c>
      <c r="B188">
        <v>66446</v>
      </c>
      <c r="C188" t="s">
        <v>15</v>
      </c>
      <c r="D188" s="1">
        <v>45215</v>
      </c>
      <c r="E188" t="s">
        <v>10</v>
      </c>
      <c r="F188">
        <v>1963.02</v>
      </c>
      <c r="G188" s="1">
        <v>45171</v>
      </c>
      <c r="H188">
        <v>23</v>
      </c>
      <c r="I188" t="s">
        <v>26</v>
      </c>
      <c r="J188" t="str">
        <f>IF(COUNTIF(Table2[[#All],[Column1]], Table1[[#This Row],[user_id]]) &gt; 0, "Retained", "Not_Retained")</f>
        <v>Retained</v>
      </c>
    </row>
    <row r="189" spans="1:10" x14ac:dyDescent="0.3">
      <c r="A189">
        <v>36</v>
      </c>
      <c r="B189">
        <v>83233</v>
      </c>
      <c r="C189" t="s">
        <v>14</v>
      </c>
      <c r="D189" s="1">
        <v>45247</v>
      </c>
      <c r="E189" t="s">
        <v>10</v>
      </c>
      <c r="F189">
        <v>2045.65</v>
      </c>
      <c r="G189" s="1">
        <v>45171</v>
      </c>
      <c r="H189">
        <v>23</v>
      </c>
      <c r="I189" t="s">
        <v>26</v>
      </c>
      <c r="J189" t="str">
        <f>IF(COUNTIF(Table2[[#All],[Column1]], Table1[[#This Row],[user_id]]) &gt; 0, "Retained", "Not_Retained")</f>
        <v>Retained</v>
      </c>
    </row>
    <row r="190" spans="1:10" x14ac:dyDescent="0.3">
      <c r="A190">
        <v>36</v>
      </c>
      <c r="B190">
        <v>15544</v>
      </c>
      <c r="C190" t="s">
        <v>18</v>
      </c>
      <c r="D190" s="1">
        <v>45254</v>
      </c>
      <c r="E190" t="s">
        <v>10</v>
      </c>
      <c r="F190">
        <v>2352.8000000000002</v>
      </c>
      <c r="G190" s="1">
        <v>45171</v>
      </c>
      <c r="H190">
        <v>23</v>
      </c>
      <c r="I190" t="s">
        <v>26</v>
      </c>
      <c r="J190" t="str">
        <f>IF(COUNTIF(Table2[[#All],[Column1]], Table1[[#This Row],[user_id]]) &gt; 0, "Retained", "Not_Retained")</f>
        <v>Retained</v>
      </c>
    </row>
    <row r="191" spans="1:10" x14ac:dyDescent="0.3">
      <c r="A191">
        <v>36</v>
      </c>
      <c r="B191">
        <v>51033</v>
      </c>
      <c r="C191" t="s">
        <v>18</v>
      </c>
      <c r="D191" s="1">
        <v>45197</v>
      </c>
      <c r="E191" t="s">
        <v>12</v>
      </c>
      <c r="F191">
        <v>3576.54</v>
      </c>
      <c r="G191" s="1">
        <v>45171</v>
      </c>
      <c r="H191">
        <v>23</v>
      </c>
      <c r="I191" t="s">
        <v>26</v>
      </c>
      <c r="J191" t="str">
        <f>IF(COUNTIF(Table2[[#All],[Column1]], Table1[[#This Row],[user_id]]) &gt; 0, "Retained", "Not_Retained")</f>
        <v>Retained</v>
      </c>
    </row>
    <row r="192" spans="1:10" x14ac:dyDescent="0.3">
      <c r="A192">
        <v>37</v>
      </c>
      <c r="B192">
        <v>32527</v>
      </c>
      <c r="C192" t="s">
        <v>18</v>
      </c>
      <c r="D192" s="1">
        <v>45180</v>
      </c>
      <c r="E192" t="s">
        <v>12</v>
      </c>
      <c r="F192">
        <v>531.84</v>
      </c>
      <c r="G192" s="1">
        <v>45171</v>
      </c>
      <c r="H192">
        <v>20</v>
      </c>
      <c r="I192" t="s">
        <v>11</v>
      </c>
      <c r="J192" t="str">
        <f>IF(COUNTIF(Table2[[#All],[Column1]], Table1[[#This Row],[user_id]]) &gt; 0, "Retained", "Not_Retained")</f>
        <v>Not_Retained</v>
      </c>
    </row>
    <row r="193" spans="1:10" x14ac:dyDescent="0.3">
      <c r="A193">
        <v>37</v>
      </c>
      <c r="B193">
        <v>67104</v>
      </c>
      <c r="C193" t="s">
        <v>18</v>
      </c>
      <c r="D193" s="1">
        <v>45207</v>
      </c>
      <c r="E193" t="s">
        <v>10</v>
      </c>
      <c r="F193">
        <v>2039.26</v>
      </c>
      <c r="G193" s="1">
        <v>45171</v>
      </c>
      <c r="H193">
        <v>20</v>
      </c>
      <c r="I193" t="s">
        <v>11</v>
      </c>
      <c r="J193" t="str">
        <f>IF(COUNTIF(Table2[[#All],[Column1]], Table1[[#This Row],[user_id]]) &gt; 0, "Retained", "Not_Retained")</f>
        <v>Not_Retained</v>
      </c>
    </row>
    <row r="194" spans="1:10" x14ac:dyDescent="0.3">
      <c r="A194">
        <v>38</v>
      </c>
      <c r="B194">
        <v>32037</v>
      </c>
      <c r="C194" t="s">
        <v>9</v>
      </c>
      <c r="D194" s="1">
        <v>45210</v>
      </c>
      <c r="E194" t="s">
        <v>10</v>
      </c>
      <c r="F194">
        <v>2699.96</v>
      </c>
      <c r="G194" s="1">
        <v>45176</v>
      </c>
      <c r="H194">
        <v>18</v>
      </c>
      <c r="I194" t="s">
        <v>31</v>
      </c>
      <c r="J194" t="str">
        <f>IF(COUNTIF(Table2[[#All],[Column1]], Table1[[#This Row],[user_id]]) &gt; 0, "Retained", "Not_Retained")</f>
        <v>Not_Retained</v>
      </c>
    </row>
    <row r="195" spans="1:10" x14ac:dyDescent="0.3">
      <c r="A195">
        <v>38</v>
      </c>
      <c r="B195">
        <v>55793</v>
      </c>
      <c r="C195" t="s">
        <v>14</v>
      </c>
      <c r="D195" s="1">
        <v>45206</v>
      </c>
      <c r="E195" t="s">
        <v>10</v>
      </c>
      <c r="F195">
        <v>1257.72</v>
      </c>
      <c r="G195" s="1">
        <v>45176</v>
      </c>
      <c r="H195">
        <v>18</v>
      </c>
      <c r="I195" t="s">
        <v>31</v>
      </c>
      <c r="J195" t="str">
        <f>IF(COUNTIF(Table2[[#All],[Column1]], Table1[[#This Row],[user_id]]) &gt; 0, "Retained", "Not_Retained")</f>
        <v>Not_Retained</v>
      </c>
    </row>
    <row r="196" spans="1:10" x14ac:dyDescent="0.3">
      <c r="A196">
        <v>39</v>
      </c>
      <c r="B196">
        <v>30036</v>
      </c>
      <c r="C196" t="s">
        <v>9</v>
      </c>
      <c r="D196" s="1">
        <v>45189</v>
      </c>
      <c r="E196" t="s">
        <v>10</v>
      </c>
      <c r="F196">
        <v>4761.33</v>
      </c>
      <c r="G196" s="1">
        <v>45171</v>
      </c>
      <c r="H196">
        <v>23</v>
      </c>
      <c r="I196" t="s">
        <v>11</v>
      </c>
      <c r="J196" t="str">
        <f>IF(COUNTIF(Table2[[#All],[Column1]], Table1[[#This Row],[user_id]]) &gt; 0, "Retained", "Not_Retained")</f>
        <v>Not_Retained</v>
      </c>
    </row>
    <row r="197" spans="1:10" x14ac:dyDescent="0.3">
      <c r="A197">
        <v>39</v>
      </c>
      <c r="B197">
        <v>74764</v>
      </c>
      <c r="C197" t="s">
        <v>18</v>
      </c>
      <c r="D197" s="1">
        <v>45190</v>
      </c>
      <c r="E197" t="s">
        <v>12</v>
      </c>
      <c r="F197">
        <v>3437.55</v>
      </c>
      <c r="G197" s="1">
        <v>45171</v>
      </c>
      <c r="H197">
        <v>23</v>
      </c>
      <c r="I197" t="s">
        <v>11</v>
      </c>
      <c r="J197" t="str">
        <f>IF(COUNTIF(Table2[[#All],[Column1]], Table1[[#This Row],[user_id]]) &gt; 0, "Retained", "Not_Retained")</f>
        <v>Not_Retained</v>
      </c>
    </row>
    <row r="198" spans="1:10" x14ac:dyDescent="0.3">
      <c r="A198">
        <v>40</v>
      </c>
      <c r="B198">
        <v>18950</v>
      </c>
      <c r="C198" t="s">
        <v>18</v>
      </c>
      <c r="D198" s="1">
        <v>45245</v>
      </c>
      <c r="E198" t="s">
        <v>12</v>
      </c>
      <c r="F198">
        <v>3193.79</v>
      </c>
      <c r="G198" s="1">
        <v>45175</v>
      </c>
      <c r="H198">
        <v>25</v>
      </c>
      <c r="I198" t="s">
        <v>27</v>
      </c>
      <c r="J198" t="str">
        <f>IF(COUNTIF(Table2[[#All],[Column1]], Table1[[#This Row],[user_id]]) &gt; 0, "Retained", "Not_Retained")</f>
        <v>Retained</v>
      </c>
    </row>
    <row r="199" spans="1:10" x14ac:dyDescent="0.3">
      <c r="A199">
        <v>40</v>
      </c>
      <c r="B199">
        <v>46002</v>
      </c>
      <c r="C199" t="s">
        <v>9</v>
      </c>
      <c r="D199" s="1">
        <v>45256</v>
      </c>
      <c r="E199" t="s">
        <v>12</v>
      </c>
      <c r="F199">
        <v>2585.9499999999998</v>
      </c>
      <c r="G199" s="1">
        <v>45175</v>
      </c>
      <c r="H199">
        <v>25</v>
      </c>
      <c r="I199" t="s">
        <v>27</v>
      </c>
      <c r="J199" t="str">
        <f>IF(COUNTIF(Table2[[#All],[Column1]], Table1[[#This Row],[user_id]]) &gt; 0, "Retained", "Not_Retained")</f>
        <v>Retained</v>
      </c>
    </row>
    <row r="200" spans="1:10" x14ac:dyDescent="0.3">
      <c r="A200">
        <v>40</v>
      </c>
      <c r="B200">
        <v>69233</v>
      </c>
      <c r="C200" t="s">
        <v>9</v>
      </c>
      <c r="D200" s="1">
        <v>45214</v>
      </c>
      <c r="E200" t="s">
        <v>10</v>
      </c>
      <c r="F200">
        <v>1906.81</v>
      </c>
      <c r="G200" s="1">
        <v>45175</v>
      </c>
      <c r="H200">
        <v>25</v>
      </c>
      <c r="I200" t="s">
        <v>27</v>
      </c>
      <c r="J200" t="str">
        <f>IF(COUNTIF(Table2[[#All],[Column1]], Table1[[#This Row],[user_id]]) &gt; 0, "Retained", "Not_Retained")</f>
        <v>Retained</v>
      </c>
    </row>
    <row r="201" spans="1:10" x14ac:dyDescent="0.3">
      <c r="A201">
        <v>40</v>
      </c>
      <c r="B201">
        <v>20057</v>
      </c>
      <c r="C201" t="s">
        <v>9</v>
      </c>
      <c r="D201" s="1">
        <v>45209</v>
      </c>
      <c r="E201" t="s">
        <v>12</v>
      </c>
      <c r="F201">
        <v>2367.29</v>
      </c>
      <c r="G201" s="1">
        <v>45175</v>
      </c>
      <c r="H201">
        <v>25</v>
      </c>
      <c r="I201" t="s">
        <v>27</v>
      </c>
      <c r="J201" t="str">
        <f>IF(COUNTIF(Table2[[#All],[Column1]], Table1[[#This Row],[user_id]]) &gt; 0, "Retained", "Not_Retained")</f>
        <v>Retained</v>
      </c>
    </row>
    <row r="202" spans="1:10" x14ac:dyDescent="0.3">
      <c r="A202">
        <v>40</v>
      </c>
      <c r="B202">
        <v>15376</v>
      </c>
      <c r="C202" t="s">
        <v>18</v>
      </c>
      <c r="D202" s="1">
        <v>45217</v>
      </c>
      <c r="E202" t="s">
        <v>10</v>
      </c>
      <c r="F202">
        <v>1675.48</v>
      </c>
      <c r="G202" s="1">
        <v>45175</v>
      </c>
      <c r="H202">
        <v>25</v>
      </c>
      <c r="I202" t="s">
        <v>27</v>
      </c>
      <c r="J202" t="str">
        <f>IF(COUNTIF(Table2[[#All],[Column1]], Table1[[#This Row],[user_id]]) &gt; 0, "Retained", "Not_Retained")</f>
        <v>Retained</v>
      </c>
    </row>
    <row r="203" spans="1:10" x14ac:dyDescent="0.3">
      <c r="A203">
        <v>40</v>
      </c>
      <c r="B203">
        <v>29773</v>
      </c>
      <c r="C203" t="s">
        <v>9</v>
      </c>
      <c r="D203" s="1">
        <v>45186</v>
      </c>
      <c r="E203" t="s">
        <v>12</v>
      </c>
      <c r="F203">
        <v>607.16</v>
      </c>
      <c r="G203" s="1">
        <v>45175</v>
      </c>
      <c r="H203">
        <v>25</v>
      </c>
      <c r="I203" t="s">
        <v>27</v>
      </c>
      <c r="J203" t="str">
        <f>IF(COUNTIF(Table2[[#All],[Column1]], Table1[[#This Row],[user_id]]) &gt; 0, "Retained", "Not_Retained")</f>
        <v>Retained</v>
      </c>
    </row>
    <row r="204" spans="1:10" x14ac:dyDescent="0.3">
      <c r="A204">
        <v>40</v>
      </c>
      <c r="B204">
        <v>55015</v>
      </c>
      <c r="C204" t="s">
        <v>9</v>
      </c>
      <c r="D204" s="1">
        <v>45196</v>
      </c>
      <c r="E204" t="s">
        <v>10</v>
      </c>
      <c r="F204">
        <v>291.8</v>
      </c>
      <c r="G204" s="1">
        <v>45175</v>
      </c>
      <c r="H204">
        <v>25</v>
      </c>
      <c r="I204" t="s">
        <v>27</v>
      </c>
      <c r="J204" t="str">
        <f>IF(COUNTIF(Table2[[#All],[Column1]], Table1[[#This Row],[user_id]]) &gt; 0, "Retained", "Not_Retained")</f>
        <v>Retained</v>
      </c>
    </row>
    <row r="205" spans="1:10" x14ac:dyDescent="0.3">
      <c r="A205">
        <v>40</v>
      </c>
      <c r="B205">
        <v>67377</v>
      </c>
      <c r="C205" t="s">
        <v>18</v>
      </c>
      <c r="D205" s="1">
        <v>45192</v>
      </c>
      <c r="E205" t="s">
        <v>10</v>
      </c>
      <c r="F205">
        <v>1883.1</v>
      </c>
      <c r="G205" s="1">
        <v>45175</v>
      </c>
      <c r="H205">
        <v>25</v>
      </c>
      <c r="I205" t="s">
        <v>27</v>
      </c>
      <c r="J205" t="str">
        <f>IF(COUNTIF(Table2[[#All],[Column1]], Table1[[#This Row],[user_id]]) &gt; 0, "Retained", "Not_Retained")</f>
        <v>Retained</v>
      </c>
    </row>
    <row r="206" spans="1:10" x14ac:dyDescent="0.3">
      <c r="A206">
        <v>40</v>
      </c>
      <c r="B206">
        <v>60779</v>
      </c>
      <c r="C206" t="s">
        <v>18</v>
      </c>
      <c r="D206" s="1">
        <v>45179</v>
      </c>
      <c r="E206" t="s">
        <v>12</v>
      </c>
      <c r="F206">
        <v>3426.6</v>
      </c>
      <c r="G206" s="1">
        <v>45175</v>
      </c>
      <c r="H206">
        <v>25</v>
      </c>
      <c r="I206" t="s">
        <v>27</v>
      </c>
      <c r="J206" t="str">
        <f>IF(COUNTIF(Table2[[#All],[Column1]], Table1[[#This Row],[user_id]]) &gt; 0, "Retained", "Not_Retained")</f>
        <v>Retained</v>
      </c>
    </row>
    <row r="207" spans="1:10" x14ac:dyDescent="0.3">
      <c r="A207">
        <v>41</v>
      </c>
      <c r="B207">
        <v>53213</v>
      </c>
      <c r="C207" t="s">
        <v>9</v>
      </c>
      <c r="D207" s="1">
        <v>45233</v>
      </c>
      <c r="E207" t="s">
        <v>12</v>
      </c>
      <c r="F207">
        <v>1492.32</v>
      </c>
      <c r="G207" s="1">
        <v>45175</v>
      </c>
      <c r="H207">
        <v>18</v>
      </c>
      <c r="I207" t="s">
        <v>17</v>
      </c>
      <c r="J207" t="str">
        <f>IF(COUNTIF(Table2[[#All],[Column1]], Table1[[#This Row],[user_id]]) &gt; 0, "Retained", "Not_Retained")</f>
        <v>Not_Retained</v>
      </c>
    </row>
    <row r="208" spans="1:10" x14ac:dyDescent="0.3">
      <c r="A208">
        <v>41</v>
      </c>
      <c r="B208">
        <v>96057</v>
      </c>
      <c r="C208" t="s">
        <v>15</v>
      </c>
      <c r="D208" s="1">
        <v>45254</v>
      </c>
      <c r="E208" t="s">
        <v>12</v>
      </c>
      <c r="F208">
        <v>499.36</v>
      </c>
      <c r="G208" s="1">
        <v>45175</v>
      </c>
      <c r="H208">
        <v>18</v>
      </c>
      <c r="I208" t="s">
        <v>17</v>
      </c>
      <c r="J208" t="str">
        <f>IF(COUNTIF(Table2[[#All],[Column1]], Table1[[#This Row],[user_id]]) &gt; 0, "Retained", "Not_Retained")</f>
        <v>Not_Retained</v>
      </c>
    </row>
    <row r="209" spans="1:10" x14ac:dyDescent="0.3">
      <c r="A209">
        <v>41</v>
      </c>
      <c r="B209">
        <v>28537</v>
      </c>
      <c r="C209" t="s">
        <v>14</v>
      </c>
      <c r="D209" s="1">
        <v>45252</v>
      </c>
      <c r="E209" t="s">
        <v>12</v>
      </c>
      <c r="F209">
        <v>4841.71</v>
      </c>
      <c r="G209" s="1">
        <v>45175</v>
      </c>
      <c r="H209">
        <v>18</v>
      </c>
      <c r="I209" t="s">
        <v>17</v>
      </c>
      <c r="J209" t="str">
        <f>IF(COUNTIF(Table2[[#All],[Column1]], Table1[[#This Row],[user_id]]) &gt; 0, "Retained", "Not_Retained")</f>
        <v>Not_Retained</v>
      </c>
    </row>
    <row r="210" spans="1:10" x14ac:dyDescent="0.3">
      <c r="A210">
        <v>42</v>
      </c>
      <c r="B210">
        <v>21104</v>
      </c>
      <c r="C210" t="s">
        <v>14</v>
      </c>
      <c r="D210" s="1">
        <v>45222</v>
      </c>
      <c r="E210" t="s">
        <v>12</v>
      </c>
      <c r="F210">
        <v>3253.12</v>
      </c>
      <c r="G210" s="1">
        <v>45179</v>
      </c>
      <c r="H210">
        <v>19</v>
      </c>
      <c r="I210" t="s">
        <v>17</v>
      </c>
      <c r="J210" t="str">
        <f>IF(COUNTIF(Table2[[#All],[Column1]], Table1[[#This Row],[user_id]]) &gt; 0, "Retained", "Not_Retained")</f>
        <v>Not_Retained</v>
      </c>
    </row>
    <row r="211" spans="1:10" x14ac:dyDescent="0.3">
      <c r="A211">
        <v>42</v>
      </c>
      <c r="B211">
        <v>26750</v>
      </c>
      <c r="C211" t="s">
        <v>9</v>
      </c>
      <c r="D211" s="1">
        <v>45210</v>
      </c>
      <c r="E211" t="s">
        <v>12</v>
      </c>
      <c r="F211">
        <v>2591.59</v>
      </c>
      <c r="G211" s="1">
        <v>45179</v>
      </c>
      <c r="H211">
        <v>19</v>
      </c>
      <c r="I211" t="s">
        <v>17</v>
      </c>
      <c r="J211" t="str">
        <f>IF(COUNTIF(Table2[[#All],[Column1]], Table1[[#This Row],[user_id]]) &gt; 0, "Retained", "Not_Retained")</f>
        <v>Not_Retained</v>
      </c>
    </row>
    <row r="212" spans="1:10" x14ac:dyDescent="0.3">
      <c r="A212">
        <v>42</v>
      </c>
      <c r="B212">
        <v>57526</v>
      </c>
      <c r="C212" t="s">
        <v>14</v>
      </c>
      <c r="D212" s="1">
        <v>45200</v>
      </c>
      <c r="E212" t="s">
        <v>10</v>
      </c>
      <c r="F212">
        <v>4760.7299999999996</v>
      </c>
      <c r="G212" s="1">
        <v>45179</v>
      </c>
      <c r="H212">
        <v>19</v>
      </c>
      <c r="I212" t="s">
        <v>17</v>
      </c>
      <c r="J212" t="str">
        <f>IF(COUNTIF(Table2[[#All],[Column1]], Table1[[#This Row],[user_id]]) &gt; 0, "Retained", "Not_Retained")</f>
        <v>Not_Retained</v>
      </c>
    </row>
    <row r="213" spans="1:10" x14ac:dyDescent="0.3">
      <c r="A213">
        <v>42</v>
      </c>
      <c r="B213">
        <v>73736</v>
      </c>
      <c r="C213" t="s">
        <v>15</v>
      </c>
      <c r="D213" s="1">
        <v>45210</v>
      </c>
      <c r="E213" t="s">
        <v>10</v>
      </c>
      <c r="F213">
        <v>4999.8900000000003</v>
      </c>
      <c r="G213" s="1">
        <v>45179</v>
      </c>
      <c r="H213">
        <v>19</v>
      </c>
      <c r="I213" t="s">
        <v>17</v>
      </c>
      <c r="J213" t="str">
        <f>IF(COUNTIF(Table2[[#All],[Column1]], Table1[[#This Row],[user_id]]) &gt; 0, "Retained", "Not_Retained")</f>
        <v>Not_Retained</v>
      </c>
    </row>
    <row r="214" spans="1:10" x14ac:dyDescent="0.3">
      <c r="A214">
        <v>42</v>
      </c>
      <c r="B214">
        <v>20114</v>
      </c>
      <c r="C214" t="s">
        <v>14</v>
      </c>
      <c r="D214" s="1">
        <v>45204</v>
      </c>
      <c r="E214" t="s">
        <v>10</v>
      </c>
      <c r="F214">
        <v>2587.6799999999998</v>
      </c>
      <c r="G214" s="1">
        <v>45179</v>
      </c>
      <c r="H214">
        <v>19</v>
      </c>
      <c r="I214" t="s">
        <v>17</v>
      </c>
      <c r="J214" t="str">
        <f>IF(COUNTIF(Table2[[#All],[Column1]], Table1[[#This Row],[user_id]]) &gt; 0, "Retained", "Not_Retained")</f>
        <v>Not_Retained</v>
      </c>
    </row>
    <row r="215" spans="1:10" x14ac:dyDescent="0.3">
      <c r="A215">
        <v>42</v>
      </c>
      <c r="B215">
        <v>79013</v>
      </c>
      <c r="C215" t="s">
        <v>9</v>
      </c>
      <c r="D215" s="1">
        <v>45196</v>
      </c>
      <c r="E215" t="s">
        <v>12</v>
      </c>
      <c r="F215">
        <v>4394.32</v>
      </c>
      <c r="G215" s="1">
        <v>45179</v>
      </c>
      <c r="H215">
        <v>19</v>
      </c>
      <c r="I215" t="s">
        <v>17</v>
      </c>
      <c r="J215" t="str">
        <f>IF(COUNTIF(Table2[[#All],[Column1]], Table1[[#This Row],[user_id]]) &gt; 0, "Retained", "Not_Retained")</f>
        <v>Not_Retained</v>
      </c>
    </row>
    <row r="216" spans="1:10" x14ac:dyDescent="0.3">
      <c r="A216">
        <v>42</v>
      </c>
      <c r="B216">
        <v>27176</v>
      </c>
      <c r="C216" t="s">
        <v>18</v>
      </c>
      <c r="D216" s="1">
        <v>45189</v>
      </c>
      <c r="E216" t="s">
        <v>10</v>
      </c>
      <c r="F216">
        <v>895.01</v>
      </c>
      <c r="G216" s="1">
        <v>45179</v>
      </c>
      <c r="H216">
        <v>19</v>
      </c>
      <c r="I216" t="s">
        <v>17</v>
      </c>
      <c r="J216" t="str">
        <f>IF(COUNTIF(Table2[[#All],[Column1]], Table1[[#This Row],[user_id]]) &gt; 0, "Retained", "Not_Retained")</f>
        <v>Not_Retained</v>
      </c>
    </row>
    <row r="217" spans="1:10" x14ac:dyDescent="0.3">
      <c r="A217">
        <v>42</v>
      </c>
      <c r="B217">
        <v>91885</v>
      </c>
      <c r="C217" t="s">
        <v>15</v>
      </c>
      <c r="D217" s="1">
        <v>45196</v>
      </c>
      <c r="E217" t="s">
        <v>12</v>
      </c>
      <c r="F217">
        <v>314.08999999999997</v>
      </c>
      <c r="G217" s="1">
        <v>45179</v>
      </c>
      <c r="H217">
        <v>19</v>
      </c>
      <c r="I217" t="s">
        <v>17</v>
      </c>
      <c r="J217" t="str">
        <f>IF(COUNTIF(Table2[[#All],[Column1]], Table1[[#This Row],[user_id]]) &gt; 0, "Retained", "Not_Retained")</f>
        <v>Not_Retained</v>
      </c>
    </row>
    <row r="218" spans="1:10" x14ac:dyDescent="0.3">
      <c r="A218">
        <v>42</v>
      </c>
      <c r="B218">
        <v>98652</v>
      </c>
      <c r="C218" t="s">
        <v>15</v>
      </c>
      <c r="D218" s="1">
        <v>45181</v>
      </c>
      <c r="E218" t="s">
        <v>12</v>
      </c>
      <c r="F218">
        <v>3091.92</v>
      </c>
      <c r="G218" s="1">
        <v>45179</v>
      </c>
      <c r="H218">
        <v>19</v>
      </c>
      <c r="I218" t="s">
        <v>17</v>
      </c>
      <c r="J218" t="str">
        <f>IF(COUNTIF(Table2[[#All],[Column1]], Table1[[#This Row],[user_id]]) &gt; 0, "Retained", "Not_Retained")</f>
        <v>Not_Retained</v>
      </c>
    </row>
    <row r="219" spans="1:10" x14ac:dyDescent="0.3">
      <c r="A219">
        <v>42</v>
      </c>
      <c r="B219">
        <v>68841</v>
      </c>
      <c r="C219" t="s">
        <v>15</v>
      </c>
      <c r="D219" s="1">
        <v>45194</v>
      </c>
      <c r="E219" t="s">
        <v>10</v>
      </c>
      <c r="F219">
        <v>1616.39</v>
      </c>
      <c r="G219" s="1">
        <v>45179</v>
      </c>
      <c r="H219">
        <v>19</v>
      </c>
      <c r="I219" t="s">
        <v>17</v>
      </c>
      <c r="J219" t="str">
        <f>IF(COUNTIF(Table2[[#All],[Column1]], Table1[[#This Row],[user_id]]) &gt; 0, "Retained", "Not_Retained")</f>
        <v>Not_Retained</v>
      </c>
    </row>
    <row r="220" spans="1:10" x14ac:dyDescent="0.3">
      <c r="A220">
        <v>43</v>
      </c>
      <c r="B220">
        <v>70513</v>
      </c>
      <c r="C220" t="s">
        <v>14</v>
      </c>
      <c r="D220" s="1">
        <v>45214</v>
      </c>
      <c r="E220" t="s">
        <v>12</v>
      </c>
      <c r="F220">
        <v>2564.2399999999998</v>
      </c>
      <c r="G220" s="1">
        <v>45174</v>
      </c>
      <c r="H220">
        <v>23</v>
      </c>
      <c r="I220" t="s">
        <v>23</v>
      </c>
      <c r="J220" t="str">
        <f>IF(COUNTIF(Table2[[#All],[Column1]], Table1[[#This Row],[user_id]]) &gt; 0, "Retained", "Not_Retained")</f>
        <v>Retained</v>
      </c>
    </row>
    <row r="221" spans="1:10" x14ac:dyDescent="0.3">
      <c r="A221">
        <v>43</v>
      </c>
      <c r="B221">
        <v>31241</v>
      </c>
      <c r="C221" t="s">
        <v>15</v>
      </c>
      <c r="D221" s="1">
        <v>45213</v>
      </c>
      <c r="E221" t="s">
        <v>10</v>
      </c>
      <c r="F221">
        <v>4377.71</v>
      </c>
      <c r="G221" s="1">
        <v>45174</v>
      </c>
      <c r="H221">
        <v>23</v>
      </c>
      <c r="I221" t="s">
        <v>23</v>
      </c>
      <c r="J221" t="str">
        <f>IF(COUNTIF(Table2[[#All],[Column1]], Table1[[#This Row],[user_id]]) &gt; 0, "Retained", "Not_Retained")</f>
        <v>Retained</v>
      </c>
    </row>
    <row r="222" spans="1:10" x14ac:dyDescent="0.3">
      <c r="A222">
        <v>43</v>
      </c>
      <c r="B222">
        <v>94040</v>
      </c>
      <c r="C222" t="s">
        <v>18</v>
      </c>
      <c r="D222" s="1">
        <v>45201</v>
      </c>
      <c r="E222" t="s">
        <v>12</v>
      </c>
      <c r="F222">
        <v>2817.25</v>
      </c>
      <c r="G222" s="1">
        <v>45174</v>
      </c>
      <c r="H222">
        <v>23</v>
      </c>
      <c r="I222" t="s">
        <v>23</v>
      </c>
      <c r="J222" t="str">
        <f>IF(COUNTIF(Table2[[#All],[Column1]], Table1[[#This Row],[user_id]]) &gt; 0, "Retained", "Not_Retained")</f>
        <v>Retained</v>
      </c>
    </row>
    <row r="223" spans="1:10" x14ac:dyDescent="0.3">
      <c r="A223">
        <v>43</v>
      </c>
      <c r="B223">
        <v>77621</v>
      </c>
      <c r="C223" t="s">
        <v>9</v>
      </c>
      <c r="D223" s="1">
        <v>45203</v>
      </c>
      <c r="E223" t="s">
        <v>12</v>
      </c>
      <c r="F223">
        <v>510.99</v>
      </c>
      <c r="G223" s="1">
        <v>45174</v>
      </c>
      <c r="H223">
        <v>23</v>
      </c>
      <c r="I223" t="s">
        <v>23</v>
      </c>
      <c r="J223" t="str">
        <f>IF(COUNTIF(Table2[[#All],[Column1]], Table1[[#This Row],[user_id]]) &gt; 0, "Retained", "Not_Retained")</f>
        <v>Retained</v>
      </c>
    </row>
    <row r="224" spans="1:10" x14ac:dyDescent="0.3">
      <c r="A224">
        <v>43</v>
      </c>
      <c r="B224">
        <v>45755</v>
      </c>
      <c r="C224" t="s">
        <v>18</v>
      </c>
      <c r="D224" s="1">
        <v>45205</v>
      </c>
      <c r="E224" t="s">
        <v>10</v>
      </c>
      <c r="F224">
        <v>4172.13</v>
      </c>
      <c r="G224" s="1">
        <v>45174</v>
      </c>
      <c r="H224">
        <v>23</v>
      </c>
      <c r="I224" t="s">
        <v>23</v>
      </c>
      <c r="J224" t="str">
        <f>IF(COUNTIF(Table2[[#All],[Column1]], Table1[[#This Row],[user_id]]) &gt; 0, "Retained", "Not_Retained")</f>
        <v>Retained</v>
      </c>
    </row>
    <row r="225" spans="1:10" x14ac:dyDescent="0.3">
      <c r="A225">
        <v>43</v>
      </c>
      <c r="B225">
        <v>69130</v>
      </c>
      <c r="C225" t="s">
        <v>14</v>
      </c>
      <c r="D225" s="1">
        <v>45177</v>
      </c>
      <c r="E225" t="s">
        <v>10</v>
      </c>
      <c r="F225">
        <v>2132.9899999999998</v>
      </c>
      <c r="G225" s="1">
        <v>45174</v>
      </c>
      <c r="H225">
        <v>23</v>
      </c>
      <c r="I225" t="s">
        <v>23</v>
      </c>
      <c r="J225" t="str">
        <f>IF(COUNTIF(Table2[[#All],[Column1]], Table1[[#This Row],[user_id]]) &gt; 0, "Retained", "Not_Retained")</f>
        <v>Retained</v>
      </c>
    </row>
    <row r="226" spans="1:10" x14ac:dyDescent="0.3">
      <c r="A226">
        <v>43</v>
      </c>
      <c r="B226">
        <v>59015</v>
      </c>
      <c r="C226" t="s">
        <v>15</v>
      </c>
      <c r="D226" s="1">
        <v>45247</v>
      </c>
      <c r="E226" t="s">
        <v>12</v>
      </c>
      <c r="F226">
        <v>4973.17</v>
      </c>
      <c r="G226" s="1">
        <v>45174</v>
      </c>
      <c r="H226">
        <v>23</v>
      </c>
      <c r="I226" t="s">
        <v>23</v>
      </c>
      <c r="J226" t="str">
        <f>IF(COUNTIF(Table2[[#All],[Column1]], Table1[[#This Row],[user_id]]) &gt; 0, "Retained", "Not_Retained")</f>
        <v>Retained</v>
      </c>
    </row>
    <row r="227" spans="1:10" x14ac:dyDescent="0.3">
      <c r="A227">
        <v>43</v>
      </c>
      <c r="B227">
        <v>39430</v>
      </c>
      <c r="C227" t="s">
        <v>9</v>
      </c>
      <c r="D227" s="1">
        <v>45242</v>
      </c>
      <c r="E227" t="s">
        <v>12</v>
      </c>
      <c r="F227">
        <v>4661.05</v>
      </c>
      <c r="G227" s="1">
        <v>45174</v>
      </c>
      <c r="H227">
        <v>23</v>
      </c>
      <c r="I227" t="s">
        <v>23</v>
      </c>
      <c r="J227" t="str">
        <f>IF(COUNTIF(Table2[[#All],[Column1]], Table1[[#This Row],[user_id]]) &gt; 0, "Retained", "Not_Retained")</f>
        <v>Retained</v>
      </c>
    </row>
    <row r="228" spans="1:10" x14ac:dyDescent="0.3">
      <c r="A228">
        <v>43</v>
      </c>
      <c r="B228">
        <v>95191</v>
      </c>
      <c r="C228" t="s">
        <v>14</v>
      </c>
      <c r="D228" s="1">
        <v>45257</v>
      </c>
      <c r="E228" t="s">
        <v>10</v>
      </c>
      <c r="F228">
        <v>774.24</v>
      </c>
      <c r="G228" s="1">
        <v>45174</v>
      </c>
      <c r="H228">
        <v>23</v>
      </c>
      <c r="I228" t="s">
        <v>23</v>
      </c>
      <c r="J228" t="str">
        <f>IF(COUNTIF(Table2[[#All],[Column1]], Table1[[#This Row],[user_id]]) &gt; 0, "Retained", "Not_Retained")</f>
        <v>Retained</v>
      </c>
    </row>
    <row r="229" spans="1:10" x14ac:dyDescent="0.3">
      <c r="A229">
        <v>43</v>
      </c>
      <c r="B229">
        <v>71925</v>
      </c>
      <c r="C229" t="s">
        <v>15</v>
      </c>
      <c r="D229" s="1">
        <v>45240</v>
      </c>
      <c r="E229" t="s">
        <v>12</v>
      </c>
      <c r="F229">
        <v>2298.15</v>
      </c>
      <c r="G229" s="1">
        <v>45174</v>
      </c>
      <c r="H229">
        <v>23</v>
      </c>
      <c r="I229" t="s">
        <v>23</v>
      </c>
      <c r="J229" t="str">
        <f>IF(COUNTIF(Table2[[#All],[Column1]], Table1[[#This Row],[user_id]]) &gt; 0, "Retained", "Not_Retained")</f>
        <v>Retained</v>
      </c>
    </row>
    <row r="230" spans="1:10" x14ac:dyDescent="0.3">
      <c r="A230">
        <v>44</v>
      </c>
      <c r="B230">
        <v>38266</v>
      </c>
      <c r="C230" t="s">
        <v>15</v>
      </c>
      <c r="D230" s="1">
        <v>45178</v>
      </c>
      <c r="E230" t="s">
        <v>12</v>
      </c>
      <c r="F230">
        <v>644.82000000000005</v>
      </c>
      <c r="G230" s="1">
        <v>45170</v>
      </c>
      <c r="H230">
        <v>22</v>
      </c>
      <c r="I230" t="s">
        <v>34</v>
      </c>
      <c r="J230" t="str">
        <f>IF(COUNTIF(Table2[[#All],[Column1]], Table1[[#This Row],[user_id]]) &gt; 0, "Retained", "Not_Retained")</f>
        <v>Not_Retained</v>
      </c>
    </row>
    <row r="231" spans="1:10" x14ac:dyDescent="0.3">
      <c r="A231">
        <v>45</v>
      </c>
      <c r="B231">
        <v>41252</v>
      </c>
      <c r="C231" t="s">
        <v>18</v>
      </c>
      <c r="D231" s="1">
        <v>45201</v>
      </c>
      <c r="E231" t="s">
        <v>12</v>
      </c>
      <c r="F231">
        <v>407.76</v>
      </c>
      <c r="G231" s="1">
        <v>45177</v>
      </c>
      <c r="H231">
        <v>21</v>
      </c>
      <c r="I231" t="s">
        <v>25</v>
      </c>
      <c r="J231" t="str">
        <f>IF(COUNTIF(Table2[[#All],[Column1]], Table1[[#This Row],[user_id]]) &gt; 0, "Retained", "Not_Retained")</f>
        <v>Not_Retained</v>
      </c>
    </row>
    <row r="232" spans="1:10" x14ac:dyDescent="0.3">
      <c r="A232">
        <v>46</v>
      </c>
      <c r="B232">
        <v>66261</v>
      </c>
      <c r="C232" t="s">
        <v>9</v>
      </c>
      <c r="D232" s="1">
        <v>45209</v>
      </c>
      <c r="E232" t="s">
        <v>12</v>
      </c>
      <c r="F232">
        <v>1278.76</v>
      </c>
      <c r="G232" s="1">
        <v>45178</v>
      </c>
      <c r="H232">
        <v>18</v>
      </c>
      <c r="I232" t="s">
        <v>35</v>
      </c>
      <c r="J232" t="str">
        <f>IF(COUNTIF(Table2[[#All],[Column1]], Table1[[#This Row],[user_id]]) &gt; 0, "Retained", "Not_Retained")</f>
        <v>Retained</v>
      </c>
    </row>
    <row r="233" spans="1:10" x14ac:dyDescent="0.3">
      <c r="A233">
        <v>46</v>
      </c>
      <c r="B233">
        <v>34551</v>
      </c>
      <c r="C233" t="s">
        <v>9</v>
      </c>
      <c r="D233" s="1">
        <v>45213</v>
      </c>
      <c r="E233" t="s">
        <v>12</v>
      </c>
      <c r="F233">
        <v>431.63</v>
      </c>
      <c r="G233" s="1">
        <v>45178</v>
      </c>
      <c r="H233">
        <v>18</v>
      </c>
      <c r="I233" t="s">
        <v>35</v>
      </c>
      <c r="J233" t="str">
        <f>IF(COUNTIF(Table2[[#All],[Column1]], Table1[[#This Row],[user_id]]) &gt; 0, "Retained", "Not_Retained")</f>
        <v>Retained</v>
      </c>
    </row>
    <row r="234" spans="1:10" x14ac:dyDescent="0.3">
      <c r="A234">
        <v>46</v>
      </c>
      <c r="B234">
        <v>76496</v>
      </c>
      <c r="C234" t="s">
        <v>9</v>
      </c>
      <c r="D234" s="1">
        <v>45187</v>
      </c>
      <c r="E234" t="s">
        <v>12</v>
      </c>
      <c r="F234">
        <v>4379.32</v>
      </c>
      <c r="G234" s="1">
        <v>45178</v>
      </c>
      <c r="H234">
        <v>18</v>
      </c>
      <c r="I234" t="s">
        <v>35</v>
      </c>
      <c r="J234" t="str">
        <f>IF(COUNTIF(Table2[[#All],[Column1]], Table1[[#This Row],[user_id]]) &gt; 0, "Retained", "Not_Retained")</f>
        <v>Retained</v>
      </c>
    </row>
    <row r="235" spans="1:10" x14ac:dyDescent="0.3">
      <c r="A235">
        <v>46</v>
      </c>
      <c r="B235">
        <v>93318</v>
      </c>
      <c r="C235" t="s">
        <v>18</v>
      </c>
      <c r="D235" s="1">
        <v>45171</v>
      </c>
      <c r="E235" t="s">
        <v>12</v>
      </c>
      <c r="F235">
        <v>1342.89</v>
      </c>
      <c r="G235" s="1">
        <v>45178</v>
      </c>
      <c r="H235">
        <v>18</v>
      </c>
      <c r="I235" t="s">
        <v>35</v>
      </c>
      <c r="J235" t="str">
        <f>IF(COUNTIF(Table2[[#All],[Column1]], Table1[[#This Row],[user_id]]) &gt; 0, "Retained", "Not_Retained")</f>
        <v>Retained</v>
      </c>
    </row>
    <row r="236" spans="1:10" x14ac:dyDescent="0.3">
      <c r="A236">
        <v>46</v>
      </c>
      <c r="B236">
        <v>56805</v>
      </c>
      <c r="C236" t="s">
        <v>9</v>
      </c>
      <c r="D236" s="1">
        <v>45170</v>
      </c>
      <c r="E236" t="s">
        <v>12</v>
      </c>
      <c r="F236">
        <v>1281.52</v>
      </c>
      <c r="G236" s="1">
        <v>45178</v>
      </c>
      <c r="H236">
        <v>18</v>
      </c>
      <c r="I236" t="s">
        <v>35</v>
      </c>
      <c r="J236" t="str">
        <f>IF(COUNTIF(Table2[[#All],[Column1]], Table1[[#This Row],[user_id]]) &gt; 0, "Retained", "Not_Retained")</f>
        <v>Retained</v>
      </c>
    </row>
    <row r="237" spans="1:10" x14ac:dyDescent="0.3">
      <c r="A237">
        <v>46</v>
      </c>
      <c r="B237">
        <v>92346</v>
      </c>
      <c r="C237" t="s">
        <v>9</v>
      </c>
      <c r="D237" s="1">
        <v>45191</v>
      </c>
      <c r="E237" t="s">
        <v>12</v>
      </c>
      <c r="F237">
        <v>753.71</v>
      </c>
      <c r="G237" s="1">
        <v>45178</v>
      </c>
      <c r="H237">
        <v>18</v>
      </c>
      <c r="I237" t="s">
        <v>35</v>
      </c>
      <c r="J237" t="str">
        <f>IF(COUNTIF(Table2[[#All],[Column1]], Table1[[#This Row],[user_id]]) &gt; 0, "Retained", "Not_Retained")</f>
        <v>Retained</v>
      </c>
    </row>
    <row r="238" spans="1:10" x14ac:dyDescent="0.3">
      <c r="A238">
        <v>46</v>
      </c>
      <c r="B238">
        <v>81567</v>
      </c>
      <c r="C238" t="s">
        <v>14</v>
      </c>
      <c r="D238" s="1">
        <v>45181</v>
      </c>
      <c r="E238" t="s">
        <v>10</v>
      </c>
      <c r="F238">
        <v>4168.88</v>
      </c>
      <c r="G238" s="1">
        <v>45178</v>
      </c>
      <c r="H238">
        <v>18</v>
      </c>
      <c r="I238" t="s">
        <v>35</v>
      </c>
      <c r="J238" t="str">
        <f>IF(COUNTIF(Table2[[#All],[Column1]], Table1[[#This Row],[user_id]]) &gt; 0, "Retained", "Not_Retained")</f>
        <v>Retained</v>
      </c>
    </row>
    <row r="239" spans="1:10" x14ac:dyDescent="0.3">
      <c r="A239">
        <v>46</v>
      </c>
      <c r="B239">
        <v>72722</v>
      </c>
      <c r="C239" t="s">
        <v>15</v>
      </c>
      <c r="D239" s="1">
        <v>45253</v>
      </c>
      <c r="E239" t="s">
        <v>10</v>
      </c>
      <c r="F239">
        <v>409.19</v>
      </c>
      <c r="G239" s="1">
        <v>45178</v>
      </c>
      <c r="H239">
        <v>18</v>
      </c>
      <c r="I239" t="s">
        <v>35</v>
      </c>
      <c r="J239" t="str">
        <f>IF(COUNTIF(Table2[[#All],[Column1]], Table1[[#This Row],[user_id]]) &gt; 0, "Retained", "Not_Retained")</f>
        <v>Retained</v>
      </c>
    </row>
    <row r="240" spans="1:10" x14ac:dyDescent="0.3">
      <c r="A240">
        <v>46</v>
      </c>
      <c r="B240">
        <v>69988</v>
      </c>
      <c r="C240" t="s">
        <v>9</v>
      </c>
      <c r="D240" s="1">
        <v>45255</v>
      </c>
      <c r="E240" t="s">
        <v>12</v>
      </c>
      <c r="F240">
        <v>1087.8</v>
      </c>
      <c r="G240" s="1">
        <v>45178</v>
      </c>
      <c r="H240">
        <v>18</v>
      </c>
      <c r="I240" t="s">
        <v>35</v>
      </c>
      <c r="J240" t="str">
        <f>IF(COUNTIF(Table2[[#All],[Column1]], Table1[[#This Row],[user_id]]) &gt; 0, "Retained", "Not_Retained")</f>
        <v>Retained</v>
      </c>
    </row>
    <row r="241" spans="1:10" x14ac:dyDescent="0.3">
      <c r="A241">
        <v>46</v>
      </c>
      <c r="B241">
        <v>36144</v>
      </c>
      <c r="C241" t="s">
        <v>9</v>
      </c>
      <c r="D241" s="1">
        <v>45256</v>
      </c>
      <c r="E241" t="s">
        <v>12</v>
      </c>
      <c r="F241">
        <v>4673.5200000000004</v>
      </c>
      <c r="G241" s="1">
        <v>45178</v>
      </c>
      <c r="H241">
        <v>18</v>
      </c>
      <c r="I241" t="s">
        <v>35</v>
      </c>
      <c r="J241" t="str">
        <f>IF(COUNTIF(Table2[[#All],[Column1]], Table1[[#This Row],[user_id]]) &gt; 0, "Retained", "Not_Retained")</f>
        <v>Retained</v>
      </c>
    </row>
    <row r="242" spans="1:10" x14ac:dyDescent="0.3">
      <c r="A242">
        <v>46</v>
      </c>
      <c r="B242">
        <v>62196</v>
      </c>
      <c r="C242" t="s">
        <v>18</v>
      </c>
      <c r="D242" s="1">
        <v>45247</v>
      </c>
      <c r="E242" t="s">
        <v>12</v>
      </c>
      <c r="F242">
        <v>279.44</v>
      </c>
      <c r="G242" s="1">
        <v>45178</v>
      </c>
      <c r="H242">
        <v>18</v>
      </c>
      <c r="I242" t="s">
        <v>35</v>
      </c>
      <c r="J242" t="str">
        <f>IF(COUNTIF(Table2[[#All],[Column1]], Table1[[#This Row],[user_id]]) &gt; 0, "Retained", "Not_Retained")</f>
        <v>Retained</v>
      </c>
    </row>
    <row r="243" spans="1:10" x14ac:dyDescent="0.3">
      <c r="A243">
        <v>47</v>
      </c>
      <c r="B243">
        <v>95948</v>
      </c>
      <c r="C243" t="s">
        <v>14</v>
      </c>
      <c r="D243" s="1">
        <v>45227</v>
      </c>
      <c r="E243" t="s">
        <v>12</v>
      </c>
      <c r="F243">
        <v>709.93</v>
      </c>
      <c r="G243" s="1">
        <v>45171</v>
      </c>
      <c r="H243">
        <v>21</v>
      </c>
      <c r="I243" t="s">
        <v>13</v>
      </c>
      <c r="J243" t="str">
        <f>IF(COUNTIF(Table2[[#All],[Column1]], Table1[[#This Row],[user_id]]) &gt; 0, "Retained", "Not_Retained")</f>
        <v>Not_Retained</v>
      </c>
    </row>
    <row r="244" spans="1:10" x14ac:dyDescent="0.3">
      <c r="A244">
        <v>47</v>
      </c>
      <c r="B244">
        <v>62431</v>
      </c>
      <c r="C244" t="s">
        <v>18</v>
      </c>
      <c r="D244" s="1">
        <v>45244</v>
      </c>
      <c r="E244" t="s">
        <v>12</v>
      </c>
      <c r="F244">
        <v>1761.28</v>
      </c>
      <c r="G244" s="1">
        <v>45171</v>
      </c>
      <c r="H244">
        <v>21</v>
      </c>
      <c r="I244" t="s">
        <v>13</v>
      </c>
      <c r="J244" t="str">
        <f>IF(COUNTIF(Table2[[#All],[Column1]], Table1[[#This Row],[user_id]]) &gt; 0, "Retained", "Not_Retained")</f>
        <v>Not_Retained</v>
      </c>
    </row>
    <row r="245" spans="1:10" x14ac:dyDescent="0.3">
      <c r="A245">
        <v>47</v>
      </c>
      <c r="B245">
        <v>75038</v>
      </c>
      <c r="C245" t="s">
        <v>18</v>
      </c>
      <c r="D245" s="1">
        <v>45236</v>
      </c>
      <c r="E245" t="s">
        <v>12</v>
      </c>
      <c r="F245">
        <v>4629.12</v>
      </c>
      <c r="G245" s="1">
        <v>45171</v>
      </c>
      <c r="H245">
        <v>21</v>
      </c>
      <c r="I245" t="s">
        <v>13</v>
      </c>
      <c r="J245" t="str">
        <f>IF(COUNTIF(Table2[[#All],[Column1]], Table1[[#This Row],[user_id]]) &gt; 0, "Retained", "Not_Retained")</f>
        <v>Not_Retained</v>
      </c>
    </row>
    <row r="246" spans="1:10" x14ac:dyDescent="0.3">
      <c r="A246">
        <v>47</v>
      </c>
      <c r="B246">
        <v>44959</v>
      </c>
      <c r="C246" t="s">
        <v>9</v>
      </c>
      <c r="D246" s="1">
        <v>45247</v>
      </c>
      <c r="E246" t="s">
        <v>12</v>
      </c>
      <c r="F246">
        <v>486.74</v>
      </c>
      <c r="G246" s="1">
        <v>45171</v>
      </c>
      <c r="H246">
        <v>21</v>
      </c>
      <c r="I246" t="s">
        <v>13</v>
      </c>
      <c r="J246" t="str">
        <f>IF(COUNTIF(Table2[[#All],[Column1]], Table1[[#This Row],[user_id]]) &gt; 0, "Retained", "Not_Retained")</f>
        <v>Not_Retained</v>
      </c>
    </row>
    <row r="247" spans="1:10" x14ac:dyDescent="0.3">
      <c r="A247">
        <v>48</v>
      </c>
      <c r="B247">
        <v>20494</v>
      </c>
      <c r="C247" t="s">
        <v>14</v>
      </c>
      <c r="D247" s="1">
        <v>45173</v>
      </c>
      <c r="E247" t="s">
        <v>12</v>
      </c>
      <c r="F247">
        <v>1601.83</v>
      </c>
      <c r="G247" s="1">
        <v>45176</v>
      </c>
      <c r="H247">
        <v>19</v>
      </c>
      <c r="I247" t="s">
        <v>17</v>
      </c>
      <c r="J247" t="str">
        <f>IF(COUNTIF(Table2[[#All],[Column1]], Table1[[#This Row],[user_id]]) &gt; 0, "Retained", "Not_Retained")</f>
        <v>Not_Retained</v>
      </c>
    </row>
    <row r="248" spans="1:10" x14ac:dyDescent="0.3">
      <c r="A248">
        <v>48</v>
      </c>
      <c r="B248">
        <v>65851</v>
      </c>
      <c r="C248" t="s">
        <v>15</v>
      </c>
      <c r="D248" s="1">
        <v>45189</v>
      </c>
      <c r="E248" t="s">
        <v>12</v>
      </c>
      <c r="F248">
        <v>1822.58</v>
      </c>
      <c r="G248" s="1">
        <v>45176</v>
      </c>
      <c r="H248">
        <v>19</v>
      </c>
      <c r="I248" t="s">
        <v>17</v>
      </c>
      <c r="J248" t="str">
        <f>IF(COUNTIF(Table2[[#All],[Column1]], Table1[[#This Row],[user_id]]) &gt; 0, "Retained", "Not_Retained")</f>
        <v>Not_Retained</v>
      </c>
    </row>
    <row r="249" spans="1:10" x14ac:dyDescent="0.3">
      <c r="A249">
        <v>48</v>
      </c>
      <c r="B249">
        <v>56210</v>
      </c>
      <c r="C249" t="s">
        <v>18</v>
      </c>
      <c r="D249" s="1">
        <v>45171</v>
      </c>
      <c r="E249" t="s">
        <v>12</v>
      </c>
      <c r="F249">
        <v>3233.4</v>
      </c>
      <c r="G249" s="1">
        <v>45176</v>
      </c>
      <c r="H249">
        <v>19</v>
      </c>
      <c r="I249" t="s">
        <v>17</v>
      </c>
      <c r="J249" t="str">
        <f>IF(COUNTIF(Table2[[#All],[Column1]], Table1[[#This Row],[user_id]]) &gt; 0, "Retained", "Not_Retained")</f>
        <v>Not_Retained</v>
      </c>
    </row>
    <row r="250" spans="1:10" x14ac:dyDescent="0.3">
      <c r="A250">
        <v>48</v>
      </c>
      <c r="B250">
        <v>97973</v>
      </c>
      <c r="C250" t="s">
        <v>18</v>
      </c>
      <c r="D250" s="1">
        <v>45202</v>
      </c>
      <c r="E250" t="s">
        <v>12</v>
      </c>
      <c r="F250">
        <v>2614.12</v>
      </c>
      <c r="G250" s="1">
        <v>45176</v>
      </c>
      <c r="H250">
        <v>19</v>
      </c>
      <c r="I250" t="s">
        <v>17</v>
      </c>
      <c r="J250" t="str">
        <f>IF(COUNTIF(Table2[[#All],[Column1]], Table1[[#This Row],[user_id]]) &gt; 0, "Retained", "Not_Retained")</f>
        <v>Not_Retained</v>
      </c>
    </row>
    <row r="251" spans="1:10" x14ac:dyDescent="0.3">
      <c r="A251">
        <v>49</v>
      </c>
      <c r="B251">
        <v>67432</v>
      </c>
      <c r="C251" t="s">
        <v>9</v>
      </c>
      <c r="D251" s="1">
        <v>45191</v>
      </c>
      <c r="E251" t="s">
        <v>10</v>
      </c>
      <c r="F251">
        <v>429.44</v>
      </c>
      <c r="G251" s="1">
        <v>45171</v>
      </c>
      <c r="H251">
        <v>19</v>
      </c>
      <c r="I251" t="s">
        <v>22</v>
      </c>
      <c r="J251" t="str">
        <f>IF(COUNTIF(Table2[[#All],[Column1]], Table1[[#This Row],[user_id]]) &gt; 0, "Retained", "Not_Retained")</f>
        <v>Retained</v>
      </c>
    </row>
    <row r="252" spans="1:10" x14ac:dyDescent="0.3">
      <c r="A252">
        <v>49</v>
      </c>
      <c r="B252">
        <v>94562</v>
      </c>
      <c r="C252" t="s">
        <v>14</v>
      </c>
      <c r="D252" s="1">
        <v>45194</v>
      </c>
      <c r="E252" t="s">
        <v>12</v>
      </c>
      <c r="F252">
        <v>1975.99</v>
      </c>
      <c r="G252" s="1">
        <v>45171</v>
      </c>
      <c r="H252">
        <v>19</v>
      </c>
      <c r="I252" t="s">
        <v>22</v>
      </c>
      <c r="J252" t="str">
        <f>IF(COUNTIF(Table2[[#All],[Column1]], Table1[[#This Row],[user_id]]) &gt; 0, "Retained", "Not_Retained")</f>
        <v>Retained</v>
      </c>
    </row>
    <row r="253" spans="1:10" x14ac:dyDescent="0.3">
      <c r="A253">
        <v>49</v>
      </c>
      <c r="B253">
        <v>14244</v>
      </c>
      <c r="C253" t="s">
        <v>15</v>
      </c>
      <c r="D253" s="1">
        <v>45188</v>
      </c>
      <c r="E253" t="s">
        <v>12</v>
      </c>
      <c r="F253">
        <v>4749.24</v>
      </c>
      <c r="G253" s="1">
        <v>45171</v>
      </c>
      <c r="H253">
        <v>19</v>
      </c>
      <c r="I253" t="s">
        <v>22</v>
      </c>
      <c r="J253" t="str">
        <f>IF(COUNTIF(Table2[[#All],[Column1]], Table1[[#This Row],[user_id]]) &gt; 0, "Retained", "Not_Retained")</f>
        <v>Retained</v>
      </c>
    </row>
    <row r="254" spans="1:10" x14ac:dyDescent="0.3">
      <c r="A254">
        <v>49</v>
      </c>
      <c r="B254">
        <v>68188</v>
      </c>
      <c r="C254" t="s">
        <v>9</v>
      </c>
      <c r="D254" s="1">
        <v>45181</v>
      </c>
      <c r="E254" t="s">
        <v>10</v>
      </c>
      <c r="F254">
        <v>2694.35</v>
      </c>
      <c r="G254" s="1">
        <v>45171</v>
      </c>
      <c r="H254">
        <v>19</v>
      </c>
      <c r="I254" t="s">
        <v>22</v>
      </c>
      <c r="J254" t="str">
        <f>IF(COUNTIF(Table2[[#All],[Column1]], Table1[[#This Row],[user_id]]) &gt; 0, "Retained", "Not_Retained")</f>
        <v>Retained</v>
      </c>
    </row>
    <row r="255" spans="1:10" x14ac:dyDescent="0.3">
      <c r="A255">
        <v>49</v>
      </c>
      <c r="B255">
        <v>51207</v>
      </c>
      <c r="C255" t="s">
        <v>14</v>
      </c>
      <c r="D255" s="1">
        <v>45182</v>
      </c>
      <c r="E255" t="s">
        <v>10</v>
      </c>
      <c r="F255">
        <v>4806.55</v>
      </c>
      <c r="G255" s="1">
        <v>45171</v>
      </c>
      <c r="H255">
        <v>19</v>
      </c>
      <c r="I255" t="s">
        <v>22</v>
      </c>
      <c r="J255" t="str">
        <f>IF(COUNTIF(Table2[[#All],[Column1]], Table1[[#This Row],[user_id]]) &gt; 0, "Retained", "Not_Retained")</f>
        <v>Retained</v>
      </c>
    </row>
    <row r="256" spans="1:10" x14ac:dyDescent="0.3">
      <c r="A256">
        <v>49</v>
      </c>
      <c r="B256">
        <v>34385</v>
      </c>
      <c r="C256" t="s">
        <v>18</v>
      </c>
      <c r="D256" s="1">
        <v>45254</v>
      </c>
      <c r="E256" t="s">
        <v>12</v>
      </c>
      <c r="F256">
        <v>4576.3599999999997</v>
      </c>
      <c r="G256" s="1">
        <v>45171</v>
      </c>
      <c r="H256">
        <v>19</v>
      </c>
      <c r="I256" t="s">
        <v>22</v>
      </c>
      <c r="J256" t="str">
        <f>IF(COUNTIF(Table2[[#All],[Column1]], Table1[[#This Row],[user_id]]) &gt; 0, "Retained", "Not_Retained")</f>
        <v>Retained</v>
      </c>
    </row>
    <row r="257" spans="1:10" x14ac:dyDescent="0.3">
      <c r="A257">
        <v>49</v>
      </c>
      <c r="B257">
        <v>44116</v>
      </c>
      <c r="C257" t="s">
        <v>18</v>
      </c>
      <c r="D257" s="1">
        <v>45208</v>
      </c>
      <c r="E257" t="s">
        <v>10</v>
      </c>
      <c r="F257">
        <v>4982.1899999999996</v>
      </c>
      <c r="G257" s="1">
        <v>45171</v>
      </c>
      <c r="H257">
        <v>19</v>
      </c>
      <c r="I257" t="s">
        <v>22</v>
      </c>
      <c r="J257" t="str">
        <f>IF(COUNTIF(Table2[[#All],[Column1]], Table1[[#This Row],[user_id]]) &gt; 0, "Retained", "Not_Retained")</f>
        <v>Retained</v>
      </c>
    </row>
    <row r="258" spans="1:10" x14ac:dyDescent="0.3">
      <c r="A258">
        <v>50</v>
      </c>
      <c r="B258">
        <v>27790</v>
      </c>
      <c r="C258" t="s">
        <v>9</v>
      </c>
      <c r="D258" s="1">
        <v>45203</v>
      </c>
      <c r="E258" t="s">
        <v>12</v>
      </c>
      <c r="F258">
        <v>946.02</v>
      </c>
      <c r="G258" s="1">
        <v>45178</v>
      </c>
      <c r="H258">
        <v>25</v>
      </c>
      <c r="I258" t="s">
        <v>36</v>
      </c>
      <c r="J258" t="str">
        <f>IF(COUNTIF(Table2[[#All],[Column1]], Table1[[#This Row],[user_id]]) &gt; 0, "Retained", "Not_Retained")</f>
        <v>Not_Retained</v>
      </c>
    </row>
    <row r="259" spans="1:10" x14ac:dyDescent="0.3">
      <c r="A259">
        <v>50</v>
      </c>
      <c r="B259">
        <v>68341</v>
      </c>
      <c r="C259" t="s">
        <v>9</v>
      </c>
      <c r="D259" s="1">
        <v>45222</v>
      </c>
      <c r="E259" t="s">
        <v>12</v>
      </c>
      <c r="F259">
        <v>3372.41</v>
      </c>
      <c r="G259" s="1">
        <v>45178</v>
      </c>
      <c r="H259">
        <v>25</v>
      </c>
      <c r="I259" t="s">
        <v>36</v>
      </c>
      <c r="J259" t="str">
        <f>IF(COUNTIF(Table2[[#All],[Column1]], Table1[[#This Row],[user_id]]) &gt; 0, "Retained", "Not_Retained")</f>
        <v>Not_Retained</v>
      </c>
    </row>
    <row r="260" spans="1:10" x14ac:dyDescent="0.3">
      <c r="A260">
        <v>51</v>
      </c>
      <c r="B260">
        <v>93584</v>
      </c>
      <c r="C260" t="s">
        <v>15</v>
      </c>
      <c r="D260" s="1">
        <v>45253</v>
      </c>
      <c r="E260" t="s">
        <v>12</v>
      </c>
      <c r="F260">
        <v>2592.9</v>
      </c>
      <c r="G260" s="1">
        <v>45174</v>
      </c>
      <c r="H260">
        <v>19</v>
      </c>
      <c r="I260" t="s">
        <v>35</v>
      </c>
      <c r="J260" t="str">
        <f>IF(COUNTIF(Table2[[#All],[Column1]], Table1[[#This Row],[user_id]]) &gt; 0, "Retained", "Not_Retained")</f>
        <v>Retained</v>
      </c>
    </row>
    <row r="261" spans="1:10" x14ac:dyDescent="0.3">
      <c r="A261">
        <v>51</v>
      </c>
      <c r="B261">
        <v>36342</v>
      </c>
      <c r="C261" t="s">
        <v>15</v>
      </c>
      <c r="D261" s="1">
        <v>45234</v>
      </c>
      <c r="E261" t="s">
        <v>10</v>
      </c>
      <c r="F261">
        <v>3972.83</v>
      </c>
      <c r="G261" s="1">
        <v>45174</v>
      </c>
      <c r="H261">
        <v>19</v>
      </c>
      <c r="I261" t="s">
        <v>35</v>
      </c>
      <c r="J261" t="str">
        <f>IF(COUNTIF(Table2[[#All],[Column1]], Table1[[#This Row],[user_id]]) &gt; 0, "Retained", "Not_Retained")</f>
        <v>Retained</v>
      </c>
    </row>
    <row r="262" spans="1:10" x14ac:dyDescent="0.3">
      <c r="A262">
        <v>51</v>
      </c>
      <c r="B262">
        <v>82616</v>
      </c>
      <c r="C262" t="s">
        <v>14</v>
      </c>
      <c r="D262" s="1">
        <v>45211</v>
      </c>
      <c r="E262" t="s">
        <v>12</v>
      </c>
      <c r="F262">
        <v>4037.94</v>
      </c>
      <c r="G262" s="1">
        <v>45174</v>
      </c>
      <c r="H262">
        <v>19</v>
      </c>
      <c r="I262" t="s">
        <v>35</v>
      </c>
      <c r="J262" t="str">
        <f>IF(COUNTIF(Table2[[#All],[Column1]], Table1[[#This Row],[user_id]]) &gt; 0, "Retained", "Not_Retained")</f>
        <v>Retained</v>
      </c>
    </row>
    <row r="263" spans="1:10" x14ac:dyDescent="0.3">
      <c r="A263">
        <v>51</v>
      </c>
      <c r="B263">
        <v>90209</v>
      </c>
      <c r="C263" t="s">
        <v>9</v>
      </c>
      <c r="D263" s="1">
        <v>45174</v>
      </c>
      <c r="E263" t="s">
        <v>10</v>
      </c>
      <c r="F263">
        <v>1615.52</v>
      </c>
      <c r="G263" s="1">
        <v>45174</v>
      </c>
      <c r="H263">
        <v>19</v>
      </c>
      <c r="I263" t="s">
        <v>35</v>
      </c>
      <c r="J263" t="str">
        <f>IF(COUNTIF(Table2[[#All],[Column1]], Table1[[#This Row],[user_id]]) &gt; 0, "Retained", "Not_Retained")</f>
        <v>Retained</v>
      </c>
    </row>
    <row r="264" spans="1:10" x14ac:dyDescent="0.3">
      <c r="A264">
        <v>51</v>
      </c>
      <c r="B264">
        <v>72739</v>
      </c>
      <c r="C264" t="s">
        <v>18</v>
      </c>
      <c r="D264" s="1">
        <v>45192</v>
      </c>
      <c r="E264" t="s">
        <v>12</v>
      </c>
      <c r="F264">
        <v>4134.3599999999997</v>
      </c>
      <c r="G264" s="1">
        <v>45174</v>
      </c>
      <c r="H264">
        <v>19</v>
      </c>
      <c r="I264" t="s">
        <v>35</v>
      </c>
      <c r="J264" t="str">
        <f>IF(COUNTIF(Table2[[#All],[Column1]], Table1[[#This Row],[user_id]]) &gt; 0, "Retained", "Not_Retained")</f>
        <v>Retained</v>
      </c>
    </row>
    <row r="265" spans="1:10" x14ac:dyDescent="0.3">
      <c r="A265">
        <v>51</v>
      </c>
      <c r="B265">
        <v>26426</v>
      </c>
      <c r="C265" t="s">
        <v>14</v>
      </c>
      <c r="D265" s="1">
        <v>45172</v>
      </c>
      <c r="E265" t="s">
        <v>10</v>
      </c>
      <c r="F265">
        <v>2304.88</v>
      </c>
      <c r="G265" s="1">
        <v>45174</v>
      </c>
      <c r="H265">
        <v>19</v>
      </c>
      <c r="I265" t="s">
        <v>35</v>
      </c>
      <c r="J265" t="str">
        <f>IF(COUNTIF(Table2[[#All],[Column1]], Table1[[#This Row],[user_id]]) &gt; 0, "Retained", "Not_Retained")</f>
        <v>Retained</v>
      </c>
    </row>
    <row r="266" spans="1:10" x14ac:dyDescent="0.3">
      <c r="A266">
        <v>51</v>
      </c>
      <c r="B266">
        <v>77811</v>
      </c>
      <c r="C266" t="s">
        <v>14</v>
      </c>
      <c r="D266" s="1">
        <v>45191</v>
      </c>
      <c r="E266" t="s">
        <v>10</v>
      </c>
      <c r="F266">
        <v>4402</v>
      </c>
      <c r="G266" s="1">
        <v>45174</v>
      </c>
      <c r="H266">
        <v>19</v>
      </c>
      <c r="I266" t="s">
        <v>35</v>
      </c>
      <c r="J266" t="str">
        <f>IF(COUNTIF(Table2[[#All],[Column1]], Table1[[#This Row],[user_id]]) &gt; 0, "Retained", "Not_Retained")</f>
        <v>Retained</v>
      </c>
    </row>
    <row r="267" spans="1:10" x14ac:dyDescent="0.3">
      <c r="A267">
        <v>51</v>
      </c>
      <c r="B267">
        <v>82260</v>
      </c>
      <c r="C267" t="s">
        <v>15</v>
      </c>
      <c r="D267" s="1">
        <v>45194</v>
      </c>
      <c r="E267" t="s">
        <v>10</v>
      </c>
      <c r="F267">
        <v>2219.83</v>
      </c>
      <c r="G267" s="1">
        <v>45174</v>
      </c>
      <c r="H267">
        <v>19</v>
      </c>
      <c r="I267" t="s">
        <v>35</v>
      </c>
      <c r="J267" t="str">
        <f>IF(COUNTIF(Table2[[#All],[Column1]], Table1[[#This Row],[user_id]]) &gt; 0, "Retained", "Not_Retained")</f>
        <v>Retained</v>
      </c>
    </row>
    <row r="268" spans="1:10" x14ac:dyDescent="0.3">
      <c r="A268">
        <v>52</v>
      </c>
      <c r="B268">
        <v>31229</v>
      </c>
      <c r="C268" t="s">
        <v>14</v>
      </c>
      <c r="D268" s="1">
        <v>45175</v>
      </c>
      <c r="E268" t="s">
        <v>10</v>
      </c>
      <c r="F268">
        <v>1795.51</v>
      </c>
      <c r="G268" s="1">
        <v>45179</v>
      </c>
      <c r="H268">
        <v>20</v>
      </c>
      <c r="I268" t="s">
        <v>33</v>
      </c>
      <c r="J268" t="str">
        <f>IF(COUNTIF(Table2[[#All],[Column1]], Table1[[#This Row],[user_id]]) &gt; 0, "Retained", "Not_Retained")</f>
        <v>Retained</v>
      </c>
    </row>
    <row r="269" spans="1:10" x14ac:dyDescent="0.3">
      <c r="A269">
        <v>52</v>
      </c>
      <c r="B269">
        <v>47230</v>
      </c>
      <c r="C269" t="s">
        <v>9</v>
      </c>
      <c r="D269" s="1">
        <v>45186</v>
      </c>
      <c r="E269" t="s">
        <v>12</v>
      </c>
      <c r="F269">
        <v>1061.8800000000001</v>
      </c>
      <c r="G269" s="1">
        <v>45179</v>
      </c>
      <c r="H269">
        <v>20</v>
      </c>
      <c r="I269" t="s">
        <v>33</v>
      </c>
      <c r="J269" t="str">
        <f>IF(COUNTIF(Table2[[#All],[Column1]], Table1[[#This Row],[user_id]]) &gt; 0, "Retained", "Not_Retained")</f>
        <v>Retained</v>
      </c>
    </row>
    <row r="270" spans="1:10" x14ac:dyDescent="0.3">
      <c r="A270">
        <v>52</v>
      </c>
      <c r="B270">
        <v>45972</v>
      </c>
      <c r="C270" t="s">
        <v>15</v>
      </c>
      <c r="D270" s="1">
        <v>45187</v>
      </c>
      <c r="E270" t="s">
        <v>12</v>
      </c>
      <c r="F270">
        <v>3110.7</v>
      </c>
      <c r="G270" s="1">
        <v>45179</v>
      </c>
      <c r="H270">
        <v>20</v>
      </c>
      <c r="I270" t="s">
        <v>33</v>
      </c>
      <c r="J270" t="str">
        <f>IF(COUNTIF(Table2[[#All],[Column1]], Table1[[#This Row],[user_id]]) &gt; 0, "Retained", "Not_Retained")</f>
        <v>Retained</v>
      </c>
    </row>
    <row r="271" spans="1:10" x14ac:dyDescent="0.3">
      <c r="A271">
        <v>52</v>
      </c>
      <c r="B271">
        <v>94015</v>
      </c>
      <c r="C271" t="s">
        <v>15</v>
      </c>
      <c r="D271" s="1">
        <v>45247</v>
      </c>
      <c r="E271" t="s">
        <v>10</v>
      </c>
      <c r="F271">
        <v>938.88</v>
      </c>
      <c r="G271" s="1">
        <v>45179</v>
      </c>
      <c r="H271">
        <v>20</v>
      </c>
      <c r="I271" t="s">
        <v>33</v>
      </c>
      <c r="J271" t="str">
        <f>IF(COUNTIF(Table2[[#All],[Column1]], Table1[[#This Row],[user_id]]) &gt; 0, "Retained", "Not_Retained")</f>
        <v>Retained</v>
      </c>
    </row>
    <row r="272" spans="1:10" x14ac:dyDescent="0.3">
      <c r="A272">
        <v>52</v>
      </c>
      <c r="B272">
        <v>89316</v>
      </c>
      <c r="C272" t="s">
        <v>14</v>
      </c>
      <c r="D272" s="1">
        <v>45223</v>
      </c>
      <c r="E272" t="s">
        <v>10</v>
      </c>
      <c r="F272">
        <v>4143.66</v>
      </c>
      <c r="G272" s="1">
        <v>45179</v>
      </c>
      <c r="H272">
        <v>20</v>
      </c>
      <c r="I272" t="s">
        <v>33</v>
      </c>
      <c r="J272" t="str">
        <f>IF(COUNTIF(Table2[[#All],[Column1]], Table1[[#This Row],[user_id]]) &gt; 0, "Retained", "Not_Retained")</f>
        <v>Retained</v>
      </c>
    </row>
    <row r="273" spans="1:10" x14ac:dyDescent="0.3">
      <c r="A273">
        <v>52</v>
      </c>
      <c r="B273">
        <v>20646</v>
      </c>
      <c r="C273" t="s">
        <v>9</v>
      </c>
      <c r="D273" s="1">
        <v>45200</v>
      </c>
      <c r="E273" t="s">
        <v>12</v>
      </c>
      <c r="F273">
        <v>3290.54</v>
      </c>
      <c r="G273" s="1">
        <v>45179</v>
      </c>
      <c r="H273">
        <v>20</v>
      </c>
      <c r="I273" t="s">
        <v>33</v>
      </c>
      <c r="J273" t="str">
        <f>IF(COUNTIF(Table2[[#All],[Column1]], Table1[[#This Row],[user_id]]) &gt; 0, "Retained", "Not_Retained")</f>
        <v>Retained</v>
      </c>
    </row>
    <row r="274" spans="1:10" x14ac:dyDescent="0.3">
      <c r="A274">
        <v>52</v>
      </c>
      <c r="B274">
        <v>84991</v>
      </c>
      <c r="C274" t="s">
        <v>18</v>
      </c>
      <c r="D274" s="1">
        <v>45224</v>
      </c>
      <c r="E274" t="s">
        <v>10</v>
      </c>
      <c r="F274">
        <v>2540.39</v>
      </c>
      <c r="G274" s="1">
        <v>45179</v>
      </c>
      <c r="H274">
        <v>20</v>
      </c>
      <c r="I274" t="s">
        <v>33</v>
      </c>
      <c r="J274" t="str">
        <f>IF(COUNTIF(Table2[[#All],[Column1]], Table1[[#This Row],[user_id]]) &gt; 0, "Retained", "Not_Retained")</f>
        <v>Retained</v>
      </c>
    </row>
    <row r="275" spans="1:10" x14ac:dyDescent="0.3">
      <c r="A275">
        <v>52</v>
      </c>
      <c r="B275">
        <v>81509</v>
      </c>
      <c r="C275" t="s">
        <v>14</v>
      </c>
      <c r="D275" s="1">
        <v>45220</v>
      </c>
      <c r="E275" t="s">
        <v>12</v>
      </c>
      <c r="F275">
        <v>2466.4299999999998</v>
      </c>
      <c r="G275" s="1">
        <v>45179</v>
      </c>
      <c r="H275">
        <v>20</v>
      </c>
      <c r="I275" t="s">
        <v>33</v>
      </c>
      <c r="J275" t="str">
        <f>IF(COUNTIF(Table2[[#All],[Column1]], Table1[[#This Row],[user_id]]) &gt; 0, "Retained", "Not_Retained")</f>
        <v>Retained</v>
      </c>
    </row>
    <row r="276" spans="1:10" x14ac:dyDescent="0.3">
      <c r="A276">
        <v>52</v>
      </c>
      <c r="B276">
        <v>99783</v>
      </c>
      <c r="C276" t="s">
        <v>18</v>
      </c>
      <c r="D276" s="1">
        <v>45225</v>
      </c>
      <c r="E276" t="s">
        <v>12</v>
      </c>
      <c r="F276">
        <v>2322.37</v>
      </c>
      <c r="G276" s="1">
        <v>45179</v>
      </c>
      <c r="H276">
        <v>20</v>
      </c>
      <c r="I276" t="s">
        <v>33</v>
      </c>
      <c r="J276" t="str">
        <f>IF(COUNTIF(Table2[[#All],[Column1]], Table1[[#This Row],[user_id]]) &gt; 0, "Retained", "Not_Retained")</f>
        <v>Retained</v>
      </c>
    </row>
    <row r="277" spans="1:10" x14ac:dyDescent="0.3">
      <c r="A277">
        <v>53</v>
      </c>
      <c r="B277">
        <v>70875</v>
      </c>
      <c r="C277" t="s">
        <v>15</v>
      </c>
      <c r="D277" s="1">
        <v>45185</v>
      </c>
      <c r="E277" t="s">
        <v>12</v>
      </c>
      <c r="F277">
        <v>3072.64</v>
      </c>
      <c r="G277" s="1">
        <v>45175</v>
      </c>
      <c r="H277">
        <v>20</v>
      </c>
      <c r="I277" t="s">
        <v>24</v>
      </c>
      <c r="J277" t="str">
        <f>IF(COUNTIF(Table2[[#All],[Column1]], Table1[[#This Row],[user_id]]) &gt; 0, "Retained", "Not_Retained")</f>
        <v>Not_Retained</v>
      </c>
    </row>
    <row r="278" spans="1:10" x14ac:dyDescent="0.3">
      <c r="A278">
        <v>53</v>
      </c>
      <c r="B278">
        <v>51853</v>
      </c>
      <c r="C278" t="s">
        <v>14</v>
      </c>
      <c r="D278" s="1">
        <v>45180</v>
      </c>
      <c r="E278" t="s">
        <v>12</v>
      </c>
      <c r="F278">
        <v>740.75</v>
      </c>
      <c r="G278" s="1">
        <v>45175</v>
      </c>
      <c r="H278">
        <v>20</v>
      </c>
      <c r="I278" t="s">
        <v>24</v>
      </c>
      <c r="J278" t="str">
        <f>IF(COUNTIF(Table2[[#All],[Column1]], Table1[[#This Row],[user_id]]) &gt; 0, "Retained", "Not_Retained")</f>
        <v>Not_Retained</v>
      </c>
    </row>
    <row r="279" spans="1:10" x14ac:dyDescent="0.3">
      <c r="A279">
        <v>53</v>
      </c>
      <c r="B279">
        <v>77499</v>
      </c>
      <c r="C279" t="s">
        <v>9</v>
      </c>
      <c r="D279" s="1">
        <v>45181</v>
      </c>
      <c r="E279" t="s">
        <v>12</v>
      </c>
      <c r="F279">
        <v>1284.52</v>
      </c>
      <c r="G279" s="1">
        <v>45175</v>
      </c>
      <c r="H279">
        <v>20</v>
      </c>
      <c r="I279" t="s">
        <v>24</v>
      </c>
      <c r="J279" t="str">
        <f>IF(COUNTIF(Table2[[#All],[Column1]], Table1[[#This Row],[user_id]]) &gt; 0, "Retained", "Not_Retained")</f>
        <v>Not_Retained</v>
      </c>
    </row>
    <row r="280" spans="1:10" x14ac:dyDescent="0.3">
      <c r="A280">
        <v>53</v>
      </c>
      <c r="B280">
        <v>45058</v>
      </c>
      <c r="C280" t="s">
        <v>18</v>
      </c>
      <c r="D280" s="1">
        <v>45173</v>
      </c>
      <c r="E280" t="s">
        <v>10</v>
      </c>
      <c r="F280">
        <v>790.3</v>
      </c>
      <c r="G280" s="1">
        <v>45175</v>
      </c>
      <c r="H280">
        <v>20</v>
      </c>
      <c r="I280" t="s">
        <v>24</v>
      </c>
      <c r="J280" t="str">
        <f>IF(COUNTIF(Table2[[#All],[Column1]], Table1[[#This Row],[user_id]]) &gt; 0, "Retained", "Not_Retained")</f>
        <v>Not_Retained</v>
      </c>
    </row>
    <row r="281" spans="1:10" x14ac:dyDescent="0.3">
      <c r="A281">
        <v>53</v>
      </c>
      <c r="B281">
        <v>60351</v>
      </c>
      <c r="C281" t="s">
        <v>18</v>
      </c>
      <c r="D281" s="1">
        <v>45209</v>
      </c>
      <c r="E281" t="s">
        <v>10</v>
      </c>
      <c r="F281">
        <v>4817.16</v>
      </c>
      <c r="G281" s="1">
        <v>45175</v>
      </c>
      <c r="H281">
        <v>20</v>
      </c>
      <c r="I281" t="s">
        <v>24</v>
      </c>
      <c r="J281" t="str">
        <f>IF(COUNTIF(Table2[[#All],[Column1]], Table1[[#This Row],[user_id]]) &gt; 0, "Retained", "Not_Retained")</f>
        <v>Not_Retained</v>
      </c>
    </row>
    <row r="282" spans="1:10" x14ac:dyDescent="0.3">
      <c r="A282">
        <v>54</v>
      </c>
      <c r="B282">
        <v>77466</v>
      </c>
      <c r="C282" t="s">
        <v>18</v>
      </c>
      <c r="D282" s="1">
        <v>45215</v>
      </c>
      <c r="E282" t="s">
        <v>12</v>
      </c>
      <c r="F282">
        <v>4407.47</v>
      </c>
      <c r="G282" s="1">
        <v>45179</v>
      </c>
      <c r="H282">
        <v>25</v>
      </c>
      <c r="I282" t="s">
        <v>21</v>
      </c>
      <c r="J282" t="str">
        <f>IF(COUNTIF(Table2[[#All],[Column1]], Table1[[#This Row],[user_id]]) &gt; 0, "Retained", "Not_Retained")</f>
        <v>Retained</v>
      </c>
    </row>
    <row r="283" spans="1:10" x14ac:dyDescent="0.3">
      <c r="A283">
        <v>54</v>
      </c>
      <c r="B283">
        <v>13037</v>
      </c>
      <c r="C283" t="s">
        <v>9</v>
      </c>
      <c r="D283" s="1">
        <v>45215</v>
      </c>
      <c r="E283" t="s">
        <v>12</v>
      </c>
      <c r="F283">
        <v>2576.6799999999998</v>
      </c>
      <c r="G283" s="1">
        <v>45179</v>
      </c>
      <c r="H283">
        <v>25</v>
      </c>
      <c r="I283" t="s">
        <v>21</v>
      </c>
      <c r="J283" t="str">
        <f>IF(COUNTIF(Table2[[#All],[Column1]], Table1[[#This Row],[user_id]]) &gt; 0, "Retained", "Not_Retained")</f>
        <v>Retained</v>
      </c>
    </row>
    <row r="284" spans="1:10" x14ac:dyDescent="0.3">
      <c r="A284">
        <v>54</v>
      </c>
      <c r="B284">
        <v>86460</v>
      </c>
      <c r="C284" t="s">
        <v>14</v>
      </c>
      <c r="D284" s="1">
        <v>45237</v>
      </c>
      <c r="E284" t="s">
        <v>10</v>
      </c>
      <c r="F284">
        <v>347.65</v>
      </c>
      <c r="G284" s="1">
        <v>45179</v>
      </c>
      <c r="H284">
        <v>25</v>
      </c>
      <c r="I284" t="s">
        <v>21</v>
      </c>
      <c r="J284" t="str">
        <f>IF(COUNTIF(Table2[[#All],[Column1]], Table1[[#This Row],[user_id]]) &gt; 0, "Retained", "Not_Retained")</f>
        <v>Retained</v>
      </c>
    </row>
    <row r="285" spans="1:10" x14ac:dyDescent="0.3">
      <c r="A285">
        <v>54</v>
      </c>
      <c r="B285">
        <v>88317</v>
      </c>
      <c r="C285" t="s">
        <v>18</v>
      </c>
      <c r="D285" s="1">
        <v>45246</v>
      </c>
      <c r="E285" t="s">
        <v>12</v>
      </c>
      <c r="F285">
        <v>2729.78</v>
      </c>
      <c r="G285" s="1">
        <v>45179</v>
      </c>
      <c r="H285">
        <v>25</v>
      </c>
      <c r="I285" t="s">
        <v>21</v>
      </c>
      <c r="J285" t="str">
        <f>IF(COUNTIF(Table2[[#All],[Column1]], Table1[[#This Row],[user_id]]) &gt; 0, "Retained", "Not_Retained")</f>
        <v>Retained</v>
      </c>
    </row>
    <row r="286" spans="1:10" x14ac:dyDescent="0.3">
      <c r="A286">
        <v>54</v>
      </c>
      <c r="B286">
        <v>27555</v>
      </c>
      <c r="C286" t="s">
        <v>14</v>
      </c>
      <c r="D286" s="1">
        <v>45183</v>
      </c>
      <c r="E286" t="s">
        <v>12</v>
      </c>
      <c r="F286">
        <v>3842.9</v>
      </c>
      <c r="G286" s="1">
        <v>45179</v>
      </c>
      <c r="H286">
        <v>25</v>
      </c>
      <c r="I286" t="s">
        <v>21</v>
      </c>
      <c r="J286" t="str">
        <f>IF(COUNTIF(Table2[[#All],[Column1]], Table1[[#This Row],[user_id]]) &gt; 0, "Retained", "Not_Retained")</f>
        <v>Retained</v>
      </c>
    </row>
    <row r="287" spans="1:10" x14ac:dyDescent="0.3">
      <c r="A287">
        <v>55</v>
      </c>
      <c r="B287">
        <v>83638</v>
      </c>
      <c r="C287" t="s">
        <v>15</v>
      </c>
      <c r="D287" s="1">
        <v>45218</v>
      </c>
      <c r="E287" t="s">
        <v>12</v>
      </c>
      <c r="F287">
        <v>2810.79</v>
      </c>
      <c r="G287" s="1">
        <v>45173</v>
      </c>
      <c r="H287">
        <v>20</v>
      </c>
      <c r="I287" t="s">
        <v>34</v>
      </c>
      <c r="J287" t="str">
        <f>IF(COUNTIF(Table2[[#All],[Column1]], Table1[[#This Row],[user_id]]) &gt; 0, "Retained", "Not_Retained")</f>
        <v>Not_Retained</v>
      </c>
    </row>
    <row r="288" spans="1:10" x14ac:dyDescent="0.3">
      <c r="A288">
        <v>56</v>
      </c>
      <c r="B288">
        <v>82070</v>
      </c>
      <c r="C288" t="s">
        <v>14</v>
      </c>
      <c r="D288" s="1">
        <v>45255</v>
      </c>
      <c r="E288" t="s">
        <v>10</v>
      </c>
      <c r="F288">
        <v>730.45</v>
      </c>
      <c r="G288" s="1">
        <v>45171</v>
      </c>
      <c r="H288">
        <v>22</v>
      </c>
      <c r="I288" t="s">
        <v>21</v>
      </c>
      <c r="J288" t="str">
        <f>IF(COUNTIF(Table2[[#All],[Column1]], Table1[[#This Row],[user_id]]) &gt; 0, "Retained", "Not_Retained")</f>
        <v>Not_Retained</v>
      </c>
    </row>
    <row r="289" spans="1:10" x14ac:dyDescent="0.3">
      <c r="A289">
        <v>56</v>
      </c>
      <c r="B289">
        <v>61629</v>
      </c>
      <c r="C289" t="s">
        <v>14</v>
      </c>
      <c r="D289" s="1">
        <v>45234</v>
      </c>
      <c r="E289" t="s">
        <v>12</v>
      </c>
      <c r="F289">
        <v>2833.38</v>
      </c>
      <c r="G289" s="1">
        <v>45171</v>
      </c>
      <c r="H289">
        <v>22</v>
      </c>
      <c r="I289" t="s">
        <v>21</v>
      </c>
      <c r="J289" t="str">
        <f>IF(COUNTIF(Table2[[#All],[Column1]], Table1[[#This Row],[user_id]]) &gt; 0, "Retained", "Not_Retained")</f>
        <v>Not_Retained</v>
      </c>
    </row>
    <row r="290" spans="1:10" x14ac:dyDescent="0.3">
      <c r="A290">
        <v>56</v>
      </c>
      <c r="B290">
        <v>28909</v>
      </c>
      <c r="C290" t="s">
        <v>15</v>
      </c>
      <c r="D290" s="1">
        <v>45242</v>
      </c>
      <c r="E290" t="s">
        <v>12</v>
      </c>
      <c r="F290">
        <v>2550.38</v>
      </c>
      <c r="G290" s="1">
        <v>45171</v>
      </c>
      <c r="H290">
        <v>22</v>
      </c>
      <c r="I290" t="s">
        <v>21</v>
      </c>
      <c r="J290" t="str">
        <f>IF(COUNTIF(Table2[[#All],[Column1]], Table1[[#This Row],[user_id]]) &gt; 0, "Retained", "Not_Retained")</f>
        <v>Not_Retained</v>
      </c>
    </row>
    <row r="291" spans="1:10" x14ac:dyDescent="0.3">
      <c r="A291">
        <v>56</v>
      </c>
      <c r="B291">
        <v>15100</v>
      </c>
      <c r="C291" t="s">
        <v>15</v>
      </c>
      <c r="D291" s="1">
        <v>45232</v>
      </c>
      <c r="E291" t="s">
        <v>12</v>
      </c>
      <c r="F291">
        <v>4039.43</v>
      </c>
      <c r="G291" s="1">
        <v>45171</v>
      </c>
      <c r="H291">
        <v>22</v>
      </c>
      <c r="I291" t="s">
        <v>21</v>
      </c>
      <c r="J291" t="str">
        <f>IF(COUNTIF(Table2[[#All],[Column1]], Table1[[#This Row],[user_id]]) &gt; 0, "Retained", "Not_Retained")</f>
        <v>Not_Retained</v>
      </c>
    </row>
    <row r="292" spans="1:10" x14ac:dyDescent="0.3">
      <c r="A292">
        <v>57</v>
      </c>
      <c r="B292">
        <v>51750</v>
      </c>
      <c r="C292" t="s">
        <v>15</v>
      </c>
      <c r="D292" s="1">
        <v>45189</v>
      </c>
      <c r="E292" t="s">
        <v>12</v>
      </c>
      <c r="F292">
        <v>4954.0200000000004</v>
      </c>
      <c r="G292" s="1">
        <v>45170</v>
      </c>
      <c r="H292">
        <v>24</v>
      </c>
      <c r="I292" t="s">
        <v>29</v>
      </c>
      <c r="J292" t="str">
        <f>IF(COUNTIF(Table2[[#All],[Column1]], Table1[[#This Row],[user_id]]) &gt; 0, "Retained", "Not_Retained")</f>
        <v>Not_Retained</v>
      </c>
    </row>
    <row r="293" spans="1:10" x14ac:dyDescent="0.3">
      <c r="A293">
        <v>57</v>
      </c>
      <c r="B293">
        <v>49221</v>
      </c>
      <c r="C293" t="s">
        <v>14</v>
      </c>
      <c r="D293" s="1">
        <v>45193</v>
      </c>
      <c r="E293" t="s">
        <v>12</v>
      </c>
      <c r="F293">
        <v>3572.83</v>
      </c>
      <c r="G293" s="1">
        <v>45170</v>
      </c>
      <c r="H293">
        <v>24</v>
      </c>
      <c r="I293" t="s">
        <v>29</v>
      </c>
      <c r="J293" t="str">
        <f>IF(COUNTIF(Table2[[#All],[Column1]], Table1[[#This Row],[user_id]]) &gt; 0, "Retained", "Not_Retained")</f>
        <v>Not_Retained</v>
      </c>
    </row>
    <row r="294" spans="1:10" x14ac:dyDescent="0.3">
      <c r="A294">
        <v>57</v>
      </c>
      <c r="B294">
        <v>72245</v>
      </c>
      <c r="C294" t="s">
        <v>9</v>
      </c>
      <c r="D294" s="1">
        <v>45179</v>
      </c>
      <c r="E294" t="s">
        <v>12</v>
      </c>
      <c r="F294">
        <v>1723.07</v>
      </c>
      <c r="G294" s="1">
        <v>45170</v>
      </c>
      <c r="H294">
        <v>24</v>
      </c>
      <c r="I294" t="s">
        <v>29</v>
      </c>
      <c r="J294" t="str">
        <f>IF(COUNTIF(Table2[[#All],[Column1]], Table1[[#This Row],[user_id]]) &gt; 0, "Retained", "Not_Retained")</f>
        <v>Not_Retained</v>
      </c>
    </row>
    <row r="295" spans="1:10" x14ac:dyDescent="0.3">
      <c r="A295">
        <v>57</v>
      </c>
      <c r="B295">
        <v>86507</v>
      </c>
      <c r="C295" t="s">
        <v>14</v>
      </c>
      <c r="D295" s="1">
        <v>45244</v>
      </c>
      <c r="E295" t="s">
        <v>10</v>
      </c>
      <c r="F295">
        <v>3024.86</v>
      </c>
      <c r="G295" s="1">
        <v>45170</v>
      </c>
      <c r="H295">
        <v>24</v>
      </c>
      <c r="I295" t="s">
        <v>29</v>
      </c>
      <c r="J295" t="str">
        <f>IF(COUNTIF(Table2[[#All],[Column1]], Table1[[#This Row],[user_id]]) &gt; 0, "Retained", "Not_Retained")</f>
        <v>Not_Retained</v>
      </c>
    </row>
    <row r="296" spans="1:10" x14ac:dyDescent="0.3">
      <c r="A296">
        <v>58</v>
      </c>
      <c r="B296">
        <v>39824</v>
      </c>
      <c r="C296" t="s">
        <v>9</v>
      </c>
      <c r="D296" s="1">
        <v>45249</v>
      </c>
      <c r="E296" t="s">
        <v>12</v>
      </c>
      <c r="F296">
        <v>935.51</v>
      </c>
      <c r="G296" s="1">
        <v>45173</v>
      </c>
      <c r="H296">
        <v>21</v>
      </c>
      <c r="I296" t="s">
        <v>37</v>
      </c>
      <c r="J296" t="str">
        <f>IF(COUNTIF(Table2[[#All],[Column1]], Table1[[#This Row],[user_id]]) &gt; 0, "Retained", "Not_Retained")</f>
        <v>Not_Retained</v>
      </c>
    </row>
    <row r="297" spans="1:10" x14ac:dyDescent="0.3">
      <c r="A297">
        <v>58</v>
      </c>
      <c r="B297">
        <v>91230</v>
      </c>
      <c r="C297" t="s">
        <v>18</v>
      </c>
      <c r="D297" s="1">
        <v>45251</v>
      </c>
      <c r="E297" t="s">
        <v>10</v>
      </c>
      <c r="F297">
        <v>4126.1400000000003</v>
      </c>
      <c r="G297" s="1">
        <v>45173</v>
      </c>
      <c r="H297">
        <v>21</v>
      </c>
      <c r="I297" t="s">
        <v>37</v>
      </c>
      <c r="J297" t="str">
        <f>IF(COUNTIF(Table2[[#All],[Column1]], Table1[[#This Row],[user_id]]) &gt; 0, "Retained", "Not_Retained")</f>
        <v>Not_Retained</v>
      </c>
    </row>
    <row r="298" spans="1:10" x14ac:dyDescent="0.3">
      <c r="A298">
        <v>58</v>
      </c>
      <c r="B298">
        <v>14138</v>
      </c>
      <c r="C298" t="s">
        <v>9</v>
      </c>
      <c r="D298" s="1">
        <v>45238</v>
      </c>
      <c r="E298" t="s">
        <v>10</v>
      </c>
      <c r="F298">
        <v>192.79</v>
      </c>
      <c r="G298" s="1">
        <v>45173</v>
      </c>
      <c r="H298">
        <v>21</v>
      </c>
      <c r="I298" t="s">
        <v>37</v>
      </c>
      <c r="J298" t="str">
        <f>IF(COUNTIF(Table2[[#All],[Column1]], Table1[[#This Row],[user_id]]) &gt; 0, "Retained", "Not_Retained")</f>
        <v>Not_Retained</v>
      </c>
    </row>
    <row r="299" spans="1:10" x14ac:dyDescent="0.3">
      <c r="A299">
        <v>58</v>
      </c>
      <c r="B299">
        <v>64890</v>
      </c>
      <c r="C299" t="s">
        <v>15</v>
      </c>
      <c r="D299" s="1">
        <v>45241</v>
      </c>
      <c r="E299" t="s">
        <v>12</v>
      </c>
      <c r="F299">
        <v>3483.45</v>
      </c>
      <c r="G299" s="1">
        <v>45173</v>
      </c>
      <c r="H299">
        <v>21</v>
      </c>
      <c r="I299" t="s">
        <v>37</v>
      </c>
      <c r="J299" t="str">
        <f>IF(COUNTIF(Table2[[#All],[Column1]], Table1[[#This Row],[user_id]]) &gt; 0, "Retained", "Not_Retained")</f>
        <v>Not_Retained</v>
      </c>
    </row>
    <row r="300" spans="1:10" x14ac:dyDescent="0.3">
      <c r="A300">
        <v>58</v>
      </c>
      <c r="B300">
        <v>75774</v>
      </c>
      <c r="C300" t="s">
        <v>18</v>
      </c>
      <c r="D300" s="1">
        <v>45244</v>
      </c>
      <c r="E300" t="s">
        <v>10</v>
      </c>
      <c r="F300">
        <v>3558.3</v>
      </c>
      <c r="G300" s="1">
        <v>45173</v>
      </c>
      <c r="H300">
        <v>21</v>
      </c>
      <c r="I300" t="s">
        <v>37</v>
      </c>
      <c r="J300" t="str">
        <f>IF(COUNTIF(Table2[[#All],[Column1]], Table1[[#This Row],[user_id]]) &gt; 0, "Retained", "Not_Retained")</f>
        <v>Not_Retained</v>
      </c>
    </row>
    <row r="301" spans="1:10" x14ac:dyDescent="0.3">
      <c r="A301">
        <v>59</v>
      </c>
      <c r="B301">
        <v>59391</v>
      </c>
      <c r="C301" t="s">
        <v>14</v>
      </c>
      <c r="D301" s="1">
        <v>45247</v>
      </c>
      <c r="E301" t="s">
        <v>10</v>
      </c>
      <c r="F301">
        <v>2352.35</v>
      </c>
      <c r="G301" s="1">
        <v>45174</v>
      </c>
      <c r="H301">
        <v>21</v>
      </c>
      <c r="I301" t="s">
        <v>13</v>
      </c>
      <c r="J301" t="str">
        <f>IF(COUNTIF(Table2[[#All],[Column1]], Table1[[#This Row],[user_id]]) &gt; 0, "Retained", "Not_Retained")</f>
        <v>Not_Retained</v>
      </c>
    </row>
    <row r="302" spans="1:10" x14ac:dyDescent="0.3">
      <c r="A302">
        <v>59</v>
      </c>
      <c r="B302">
        <v>54869</v>
      </c>
      <c r="C302" t="s">
        <v>14</v>
      </c>
      <c r="D302" s="1">
        <v>45248</v>
      </c>
      <c r="E302" t="s">
        <v>12</v>
      </c>
      <c r="F302">
        <v>3089.38</v>
      </c>
      <c r="G302" s="1">
        <v>45174</v>
      </c>
      <c r="H302">
        <v>21</v>
      </c>
      <c r="I302" t="s">
        <v>13</v>
      </c>
      <c r="J302" t="str">
        <f>IF(COUNTIF(Table2[[#All],[Column1]], Table1[[#This Row],[user_id]]) &gt; 0, "Retained", "Not_Retained")</f>
        <v>Not_Retained</v>
      </c>
    </row>
    <row r="303" spans="1:10" x14ac:dyDescent="0.3">
      <c r="A303">
        <v>59</v>
      </c>
      <c r="B303">
        <v>42311</v>
      </c>
      <c r="C303" t="s">
        <v>14</v>
      </c>
      <c r="D303" s="1">
        <v>45237</v>
      </c>
      <c r="E303" t="s">
        <v>12</v>
      </c>
      <c r="F303">
        <v>1201.8499999999999</v>
      </c>
      <c r="G303" s="1">
        <v>45174</v>
      </c>
      <c r="H303">
        <v>21</v>
      </c>
      <c r="I303" t="s">
        <v>13</v>
      </c>
      <c r="J303" t="str">
        <f>IF(COUNTIF(Table2[[#All],[Column1]], Table1[[#This Row],[user_id]]) &gt; 0, "Retained", "Not_Retained")</f>
        <v>Not_Retained</v>
      </c>
    </row>
    <row r="304" spans="1:10" x14ac:dyDescent="0.3">
      <c r="A304">
        <v>59</v>
      </c>
      <c r="B304">
        <v>47880</v>
      </c>
      <c r="C304" t="s">
        <v>15</v>
      </c>
      <c r="D304" s="1">
        <v>45240</v>
      </c>
      <c r="E304" t="s">
        <v>12</v>
      </c>
      <c r="F304">
        <v>1653.5</v>
      </c>
      <c r="G304" s="1">
        <v>45174</v>
      </c>
      <c r="H304">
        <v>21</v>
      </c>
      <c r="I304" t="s">
        <v>13</v>
      </c>
      <c r="J304" t="str">
        <f>IF(COUNTIF(Table2[[#All],[Column1]], Table1[[#This Row],[user_id]]) &gt; 0, "Retained", "Not_Retained")</f>
        <v>Not_Retained</v>
      </c>
    </row>
    <row r="305" spans="1:10" x14ac:dyDescent="0.3">
      <c r="A305">
        <v>59</v>
      </c>
      <c r="B305">
        <v>45842</v>
      </c>
      <c r="C305" t="s">
        <v>14</v>
      </c>
      <c r="D305" s="1">
        <v>45217</v>
      </c>
      <c r="E305" t="s">
        <v>10</v>
      </c>
      <c r="F305">
        <v>2910.04</v>
      </c>
      <c r="G305" s="1">
        <v>45174</v>
      </c>
      <c r="H305">
        <v>21</v>
      </c>
      <c r="I305" t="s">
        <v>13</v>
      </c>
      <c r="J305" t="str">
        <f>IF(COUNTIF(Table2[[#All],[Column1]], Table1[[#This Row],[user_id]]) &gt; 0, "Retained", "Not_Retained")</f>
        <v>Not_Retained</v>
      </c>
    </row>
    <row r="306" spans="1:10" x14ac:dyDescent="0.3">
      <c r="A306">
        <v>59</v>
      </c>
      <c r="B306">
        <v>59767</v>
      </c>
      <c r="C306" t="s">
        <v>18</v>
      </c>
      <c r="D306" s="1">
        <v>45217</v>
      </c>
      <c r="E306" t="s">
        <v>12</v>
      </c>
      <c r="F306">
        <v>4777.58</v>
      </c>
      <c r="G306" s="1">
        <v>45174</v>
      </c>
      <c r="H306">
        <v>21</v>
      </c>
      <c r="I306" t="s">
        <v>13</v>
      </c>
      <c r="J306" t="str">
        <f>IF(COUNTIF(Table2[[#All],[Column1]], Table1[[#This Row],[user_id]]) &gt; 0, "Retained", "Not_Retained")</f>
        <v>Not_Retained</v>
      </c>
    </row>
    <row r="307" spans="1:10" x14ac:dyDescent="0.3">
      <c r="A307">
        <v>59</v>
      </c>
      <c r="B307">
        <v>29198</v>
      </c>
      <c r="C307" t="s">
        <v>14</v>
      </c>
      <c r="D307" s="1">
        <v>45225</v>
      </c>
      <c r="E307" t="s">
        <v>10</v>
      </c>
      <c r="F307">
        <v>1509.39</v>
      </c>
      <c r="G307" s="1">
        <v>45174</v>
      </c>
      <c r="H307">
        <v>21</v>
      </c>
      <c r="I307" t="s">
        <v>13</v>
      </c>
      <c r="J307" t="str">
        <f>IF(COUNTIF(Table2[[#All],[Column1]], Table1[[#This Row],[user_id]]) &gt; 0, "Retained", "Not_Retained")</f>
        <v>Not_Retained</v>
      </c>
    </row>
    <row r="308" spans="1:10" x14ac:dyDescent="0.3">
      <c r="A308">
        <v>60</v>
      </c>
      <c r="B308">
        <v>36485</v>
      </c>
      <c r="C308" t="s">
        <v>14</v>
      </c>
      <c r="D308" s="1">
        <v>45206</v>
      </c>
      <c r="E308" t="s">
        <v>12</v>
      </c>
      <c r="F308">
        <v>772.64</v>
      </c>
      <c r="G308" s="1">
        <v>45171</v>
      </c>
      <c r="H308">
        <v>22</v>
      </c>
      <c r="I308" t="s">
        <v>22</v>
      </c>
      <c r="J308" t="str">
        <f>IF(COUNTIF(Table2[[#All],[Column1]], Table1[[#This Row],[user_id]]) &gt; 0, "Retained", "Not_Retained")</f>
        <v>Retained</v>
      </c>
    </row>
    <row r="309" spans="1:10" x14ac:dyDescent="0.3">
      <c r="A309">
        <v>60</v>
      </c>
      <c r="B309">
        <v>86917</v>
      </c>
      <c r="C309" t="s">
        <v>15</v>
      </c>
      <c r="D309" s="1">
        <v>45219</v>
      </c>
      <c r="E309" t="s">
        <v>10</v>
      </c>
      <c r="F309">
        <v>348.75</v>
      </c>
      <c r="G309" s="1">
        <v>45171</v>
      </c>
      <c r="H309">
        <v>22</v>
      </c>
      <c r="I309" t="s">
        <v>22</v>
      </c>
      <c r="J309" t="str">
        <f>IF(COUNTIF(Table2[[#All],[Column1]], Table1[[#This Row],[user_id]]) &gt; 0, "Retained", "Not_Retained")</f>
        <v>Retained</v>
      </c>
    </row>
    <row r="310" spans="1:10" x14ac:dyDescent="0.3">
      <c r="A310">
        <v>60</v>
      </c>
      <c r="B310">
        <v>39579</v>
      </c>
      <c r="C310" t="s">
        <v>15</v>
      </c>
      <c r="D310" s="1">
        <v>45216</v>
      </c>
      <c r="E310" t="s">
        <v>10</v>
      </c>
      <c r="F310">
        <v>590.97</v>
      </c>
      <c r="G310" s="1">
        <v>45171</v>
      </c>
      <c r="H310">
        <v>22</v>
      </c>
      <c r="I310" t="s">
        <v>22</v>
      </c>
      <c r="J310" t="str">
        <f>IF(COUNTIF(Table2[[#All],[Column1]], Table1[[#This Row],[user_id]]) &gt; 0, "Retained", "Not_Retained")</f>
        <v>Retained</v>
      </c>
    </row>
    <row r="311" spans="1:10" x14ac:dyDescent="0.3">
      <c r="A311">
        <v>60</v>
      </c>
      <c r="B311">
        <v>71918</v>
      </c>
      <c r="C311" t="s">
        <v>9</v>
      </c>
      <c r="D311" s="1">
        <v>45210</v>
      </c>
      <c r="E311" t="s">
        <v>10</v>
      </c>
      <c r="F311">
        <v>125.39</v>
      </c>
      <c r="G311" s="1">
        <v>45171</v>
      </c>
      <c r="H311">
        <v>22</v>
      </c>
      <c r="I311" t="s">
        <v>22</v>
      </c>
      <c r="J311" t="str">
        <f>IF(COUNTIF(Table2[[#All],[Column1]], Table1[[#This Row],[user_id]]) &gt; 0, "Retained", "Not_Retained")</f>
        <v>Retained</v>
      </c>
    </row>
    <row r="312" spans="1:10" x14ac:dyDescent="0.3">
      <c r="A312">
        <v>60</v>
      </c>
      <c r="B312">
        <v>63334</v>
      </c>
      <c r="C312" t="s">
        <v>18</v>
      </c>
      <c r="D312" s="1">
        <v>45236</v>
      </c>
      <c r="E312" t="s">
        <v>12</v>
      </c>
      <c r="F312">
        <v>3287.64</v>
      </c>
      <c r="G312" s="1">
        <v>45171</v>
      </c>
      <c r="H312">
        <v>22</v>
      </c>
      <c r="I312" t="s">
        <v>22</v>
      </c>
      <c r="J312" t="str">
        <f>IF(COUNTIF(Table2[[#All],[Column1]], Table1[[#This Row],[user_id]]) &gt; 0, "Retained", "Not_Retained")</f>
        <v>Retained</v>
      </c>
    </row>
    <row r="313" spans="1:10" x14ac:dyDescent="0.3">
      <c r="A313">
        <v>60</v>
      </c>
      <c r="B313">
        <v>47649</v>
      </c>
      <c r="C313" t="s">
        <v>14</v>
      </c>
      <c r="D313" s="1">
        <v>45255</v>
      </c>
      <c r="E313" t="s">
        <v>12</v>
      </c>
      <c r="F313">
        <v>3264.9</v>
      </c>
      <c r="G313" s="1">
        <v>45171</v>
      </c>
      <c r="H313">
        <v>22</v>
      </c>
      <c r="I313" t="s">
        <v>22</v>
      </c>
      <c r="J313" t="str">
        <f>IF(COUNTIF(Table2[[#All],[Column1]], Table1[[#This Row],[user_id]]) &gt; 0, "Retained", "Not_Retained")</f>
        <v>Retained</v>
      </c>
    </row>
    <row r="314" spans="1:10" x14ac:dyDescent="0.3">
      <c r="A314">
        <v>60</v>
      </c>
      <c r="B314">
        <v>21725</v>
      </c>
      <c r="C314" t="s">
        <v>15</v>
      </c>
      <c r="D314" s="1">
        <v>45255</v>
      </c>
      <c r="E314" t="s">
        <v>10</v>
      </c>
      <c r="F314">
        <v>4574.83</v>
      </c>
      <c r="G314" s="1">
        <v>45171</v>
      </c>
      <c r="H314">
        <v>22</v>
      </c>
      <c r="I314" t="s">
        <v>22</v>
      </c>
      <c r="J314" t="str">
        <f>IF(COUNTIF(Table2[[#All],[Column1]], Table1[[#This Row],[user_id]]) &gt; 0, "Retained", "Not_Retained")</f>
        <v>Retained</v>
      </c>
    </row>
    <row r="315" spans="1:10" x14ac:dyDescent="0.3">
      <c r="A315">
        <v>60</v>
      </c>
      <c r="B315">
        <v>64773</v>
      </c>
      <c r="C315" t="s">
        <v>15</v>
      </c>
      <c r="D315" s="1">
        <v>45236</v>
      </c>
      <c r="E315" t="s">
        <v>10</v>
      </c>
      <c r="F315">
        <v>4986.1400000000003</v>
      </c>
      <c r="G315" s="1">
        <v>45171</v>
      </c>
      <c r="H315">
        <v>22</v>
      </c>
      <c r="I315" t="s">
        <v>22</v>
      </c>
      <c r="J315" t="str">
        <f>IF(COUNTIF(Table2[[#All],[Column1]], Table1[[#This Row],[user_id]]) &gt; 0, "Retained", "Not_Retained")</f>
        <v>Retained</v>
      </c>
    </row>
    <row r="316" spans="1:10" x14ac:dyDescent="0.3">
      <c r="A316">
        <v>60</v>
      </c>
      <c r="B316">
        <v>74930</v>
      </c>
      <c r="C316" t="s">
        <v>15</v>
      </c>
      <c r="D316" s="1">
        <v>45243</v>
      </c>
      <c r="E316" t="s">
        <v>12</v>
      </c>
      <c r="F316">
        <v>4396.04</v>
      </c>
      <c r="G316" s="1">
        <v>45171</v>
      </c>
      <c r="H316">
        <v>22</v>
      </c>
      <c r="I316" t="s">
        <v>22</v>
      </c>
      <c r="J316" t="str">
        <f>IF(COUNTIF(Table2[[#All],[Column1]], Table1[[#This Row],[user_id]]) &gt; 0, "Retained", "Not_Retained")</f>
        <v>Retained</v>
      </c>
    </row>
    <row r="317" spans="1:10" x14ac:dyDescent="0.3">
      <c r="A317">
        <v>60</v>
      </c>
      <c r="B317">
        <v>84443</v>
      </c>
      <c r="C317" t="s">
        <v>9</v>
      </c>
      <c r="D317" s="1">
        <v>45179</v>
      </c>
      <c r="E317" t="s">
        <v>12</v>
      </c>
      <c r="F317">
        <v>1494.35</v>
      </c>
      <c r="G317" s="1">
        <v>45171</v>
      </c>
      <c r="H317">
        <v>22</v>
      </c>
      <c r="I317" t="s">
        <v>22</v>
      </c>
      <c r="J317" t="str">
        <f>IF(COUNTIF(Table2[[#All],[Column1]], Table1[[#This Row],[user_id]]) &gt; 0, "Retained", "Not_Retained")</f>
        <v>Retained</v>
      </c>
    </row>
    <row r="318" spans="1:10" x14ac:dyDescent="0.3">
      <c r="A318">
        <v>61</v>
      </c>
      <c r="B318">
        <v>45761</v>
      </c>
      <c r="C318" t="s">
        <v>15</v>
      </c>
      <c r="D318" s="1">
        <v>45245</v>
      </c>
      <c r="E318" t="s">
        <v>10</v>
      </c>
      <c r="F318">
        <v>1720.35</v>
      </c>
      <c r="G318" s="1">
        <v>45173</v>
      </c>
      <c r="H318">
        <v>24</v>
      </c>
      <c r="I318" t="s">
        <v>29</v>
      </c>
      <c r="J318" t="str">
        <f>IF(COUNTIF(Table2[[#All],[Column1]], Table1[[#This Row],[user_id]]) &gt; 0, "Retained", "Not_Retained")</f>
        <v>Retained</v>
      </c>
    </row>
    <row r="319" spans="1:10" x14ac:dyDescent="0.3">
      <c r="A319">
        <v>61</v>
      </c>
      <c r="B319">
        <v>70150</v>
      </c>
      <c r="C319" t="s">
        <v>14</v>
      </c>
      <c r="D319" s="1">
        <v>45254</v>
      </c>
      <c r="E319" t="s">
        <v>10</v>
      </c>
      <c r="F319">
        <v>169.01</v>
      </c>
      <c r="G319" s="1">
        <v>45173</v>
      </c>
      <c r="H319">
        <v>24</v>
      </c>
      <c r="I319" t="s">
        <v>29</v>
      </c>
      <c r="J319" t="str">
        <f>IF(COUNTIF(Table2[[#All],[Column1]], Table1[[#This Row],[user_id]]) &gt; 0, "Retained", "Not_Retained")</f>
        <v>Retained</v>
      </c>
    </row>
    <row r="320" spans="1:10" x14ac:dyDescent="0.3">
      <c r="A320">
        <v>61</v>
      </c>
      <c r="B320">
        <v>48669</v>
      </c>
      <c r="C320" t="s">
        <v>15</v>
      </c>
      <c r="D320" s="1">
        <v>45241</v>
      </c>
      <c r="E320" t="s">
        <v>10</v>
      </c>
      <c r="F320">
        <v>3093.68</v>
      </c>
      <c r="G320" s="1">
        <v>45173</v>
      </c>
      <c r="H320">
        <v>24</v>
      </c>
      <c r="I320" t="s">
        <v>29</v>
      </c>
      <c r="J320" t="str">
        <f>IF(COUNTIF(Table2[[#All],[Column1]], Table1[[#This Row],[user_id]]) &gt; 0, "Retained", "Not_Retained")</f>
        <v>Retained</v>
      </c>
    </row>
    <row r="321" spans="1:10" x14ac:dyDescent="0.3">
      <c r="A321">
        <v>61</v>
      </c>
      <c r="B321">
        <v>63148</v>
      </c>
      <c r="C321" t="s">
        <v>18</v>
      </c>
      <c r="D321" s="1">
        <v>45251</v>
      </c>
      <c r="E321" t="s">
        <v>12</v>
      </c>
      <c r="F321">
        <v>525.02</v>
      </c>
      <c r="G321" s="1">
        <v>45173</v>
      </c>
      <c r="H321">
        <v>24</v>
      </c>
      <c r="I321" t="s">
        <v>29</v>
      </c>
      <c r="J321" t="str">
        <f>IF(COUNTIF(Table2[[#All],[Column1]], Table1[[#This Row],[user_id]]) &gt; 0, "Retained", "Not_Retained")</f>
        <v>Retained</v>
      </c>
    </row>
    <row r="322" spans="1:10" x14ac:dyDescent="0.3">
      <c r="A322">
        <v>61</v>
      </c>
      <c r="B322">
        <v>22502</v>
      </c>
      <c r="C322" t="s">
        <v>15</v>
      </c>
      <c r="D322" s="1">
        <v>45252</v>
      </c>
      <c r="E322" t="s">
        <v>10</v>
      </c>
      <c r="F322">
        <v>2439.5300000000002</v>
      </c>
      <c r="G322" s="1">
        <v>45173</v>
      </c>
      <c r="H322">
        <v>24</v>
      </c>
      <c r="I322" t="s">
        <v>29</v>
      </c>
      <c r="J322" t="str">
        <f>IF(COUNTIF(Table2[[#All],[Column1]], Table1[[#This Row],[user_id]]) &gt; 0, "Retained", "Not_Retained")</f>
        <v>Retained</v>
      </c>
    </row>
    <row r="323" spans="1:10" x14ac:dyDescent="0.3">
      <c r="A323">
        <v>61</v>
      </c>
      <c r="B323">
        <v>44181</v>
      </c>
      <c r="C323" t="s">
        <v>18</v>
      </c>
      <c r="D323" s="1">
        <v>45200</v>
      </c>
      <c r="E323" t="s">
        <v>10</v>
      </c>
      <c r="F323">
        <v>2289</v>
      </c>
      <c r="G323" s="1">
        <v>45173</v>
      </c>
      <c r="H323">
        <v>24</v>
      </c>
      <c r="I323" t="s">
        <v>29</v>
      </c>
      <c r="J323" t="str">
        <f>IF(COUNTIF(Table2[[#All],[Column1]], Table1[[#This Row],[user_id]]) &gt; 0, "Retained", "Not_Retained")</f>
        <v>Retained</v>
      </c>
    </row>
    <row r="324" spans="1:10" x14ac:dyDescent="0.3">
      <c r="A324">
        <v>61</v>
      </c>
      <c r="B324">
        <v>53204</v>
      </c>
      <c r="C324" t="s">
        <v>14</v>
      </c>
      <c r="D324" s="1">
        <v>45208</v>
      </c>
      <c r="E324" t="s">
        <v>10</v>
      </c>
      <c r="F324">
        <v>1381.61</v>
      </c>
      <c r="G324" s="1">
        <v>45173</v>
      </c>
      <c r="H324">
        <v>24</v>
      </c>
      <c r="I324" t="s">
        <v>29</v>
      </c>
      <c r="J324" t="str">
        <f>IF(COUNTIF(Table2[[#All],[Column1]], Table1[[#This Row],[user_id]]) &gt; 0, "Retained", "Not_Retained")</f>
        <v>Retained</v>
      </c>
    </row>
    <row r="325" spans="1:10" x14ac:dyDescent="0.3">
      <c r="A325">
        <v>61</v>
      </c>
      <c r="B325">
        <v>40972</v>
      </c>
      <c r="C325" t="s">
        <v>9</v>
      </c>
      <c r="D325" s="1">
        <v>45192</v>
      </c>
      <c r="E325" t="s">
        <v>10</v>
      </c>
      <c r="F325">
        <v>2380.44</v>
      </c>
      <c r="G325" s="1">
        <v>45173</v>
      </c>
      <c r="H325">
        <v>24</v>
      </c>
      <c r="I325" t="s">
        <v>29</v>
      </c>
      <c r="J325" t="str">
        <f>IF(COUNTIF(Table2[[#All],[Column1]], Table1[[#This Row],[user_id]]) &gt; 0, "Retained", "Not_Retained")</f>
        <v>Retained</v>
      </c>
    </row>
    <row r="326" spans="1:10" x14ac:dyDescent="0.3">
      <c r="A326">
        <v>61</v>
      </c>
      <c r="B326">
        <v>63138</v>
      </c>
      <c r="C326" t="s">
        <v>14</v>
      </c>
      <c r="D326" s="1">
        <v>45175</v>
      </c>
      <c r="E326" t="s">
        <v>10</v>
      </c>
      <c r="F326">
        <v>3229.69</v>
      </c>
      <c r="G326" s="1">
        <v>45173</v>
      </c>
      <c r="H326">
        <v>24</v>
      </c>
      <c r="I326" t="s">
        <v>29</v>
      </c>
      <c r="J326" t="str">
        <f>IF(COUNTIF(Table2[[#All],[Column1]], Table1[[#This Row],[user_id]]) &gt; 0, "Retained", "Not_Retained")</f>
        <v>Retained</v>
      </c>
    </row>
    <row r="327" spans="1:10" x14ac:dyDescent="0.3">
      <c r="A327">
        <v>61</v>
      </c>
      <c r="B327">
        <v>58174</v>
      </c>
      <c r="C327" t="s">
        <v>15</v>
      </c>
      <c r="D327" s="1">
        <v>45179</v>
      </c>
      <c r="E327" t="s">
        <v>10</v>
      </c>
      <c r="F327">
        <v>4791.07</v>
      </c>
      <c r="G327" s="1">
        <v>45173</v>
      </c>
      <c r="H327">
        <v>24</v>
      </c>
      <c r="I327" t="s">
        <v>29</v>
      </c>
      <c r="J327" t="str">
        <f>IF(COUNTIF(Table2[[#All],[Column1]], Table1[[#This Row],[user_id]]) &gt; 0, "Retained", "Not_Retained")</f>
        <v>Retained</v>
      </c>
    </row>
    <row r="328" spans="1:10" x14ac:dyDescent="0.3">
      <c r="A328">
        <v>62</v>
      </c>
      <c r="B328">
        <v>81989</v>
      </c>
      <c r="C328" t="s">
        <v>18</v>
      </c>
      <c r="D328" s="1">
        <v>45222</v>
      </c>
      <c r="E328" t="s">
        <v>10</v>
      </c>
      <c r="F328">
        <v>3833.11</v>
      </c>
      <c r="G328" s="1">
        <v>45171</v>
      </c>
      <c r="H328">
        <v>23</v>
      </c>
      <c r="I328" t="s">
        <v>13</v>
      </c>
      <c r="J328" t="str">
        <f>IF(COUNTIF(Table2[[#All],[Column1]], Table1[[#This Row],[user_id]]) &gt; 0, "Retained", "Not_Retained")</f>
        <v>Not_Retained</v>
      </c>
    </row>
    <row r="329" spans="1:10" x14ac:dyDescent="0.3">
      <c r="A329">
        <v>62</v>
      </c>
      <c r="B329">
        <v>88094</v>
      </c>
      <c r="C329" t="s">
        <v>9</v>
      </c>
      <c r="D329" s="1">
        <v>45221</v>
      </c>
      <c r="E329" t="s">
        <v>12</v>
      </c>
      <c r="F329">
        <v>2688.05</v>
      </c>
      <c r="G329" s="1">
        <v>45171</v>
      </c>
      <c r="H329">
        <v>23</v>
      </c>
      <c r="I329" t="s">
        <v>13</v>
      </c>
      <c r="J329" t="str">
        <f>IF(COUNTIF(Table2[[#All],[Column1]], Table1[[#This Row],[user_id]]) &gt; 0, "Retained", "Not_Retained")</f>
        <v>Not_Retained</v>
      </c>
    </row>
    <row r="330" spans="1:10" x14ac:dyDescent="0.3">
      <c r="A330">
        <v>62</v>
      </c>
      <c r="B330">
        <v>20237</v>
      </c>
      <c r="C330" t="s">
        <v>9</v>
      </c>
      <c r="D330" s="1">
        <v>45211</v>
      </c>
      <c r="E330" t="s">
        <v>10</v>
      </c>
      <c r="F330">
        <v>4160.99</v>
      </c>
      <c r="G330" s="1">
        <v>45171</v>
      </c>
      <c r="H330">
        <v>23</v>
      </c>
      <c r="I330" t="s">
        <v>13</v>
      </c>
      <c r="J330" t="str">
        <f>IF(COUNTIF(Table2[[#All],[Column1]], Table1[[#This Row],[user_id]]) &gt; 0, "Retained", "Not_Retained")</f>
        <v>Not_Retained</v>
      </c>
    </row>
    <row r="331" spans="1:10" x14ac:dyDescent="0.3">
      <c r="A331">
        <v>62</v>
      </c>
      <c r="B331">
        <v>36497</v>
      </c>
      <c r="C331" t="s">
        <v>15</v>
      </c>
      <c r="D331" s="1">
        <v>45216</v>
      </c>
      <c r="E331" t="s">
        <v>10</v>
      </c>
      <c r="F331">
        <v>1707.78</v>
      </c>
      <c r="G331" s="1">
        <v>45171</v>
      </c>
      <c r="H331">
        <v>23</v>
      </c>
      <c r="I331" t="s">
        <v>13</v>
      </c>
      <c r="J331" t="str">
        <f>IF(COUNTIF(Table2[[#All],[Column1]], Table1[[#This Row],[user_id]]) &gt; 0, "Retained", "Not_Retained")</f>
        <v>Not_Retained</v>
      </c>
    </row>
    <row r="332" spans="1:10" x14ac:dyDescent="0.3">
      <c r="A332">
        <v>62</v>
      </c>
      <c r="B332">
        <v>25235</v>
      </c>
      <c r="C332" t="s">
        <v>15</v>
      </c>
      <c r="D332" s="1">
        <v>45245</v>
      </c>
      <c r="E332" t="s">
        <v>12</v>
      </c>
      <c r="F332">
        <v>545.61</v>
      </c>
      <c r="G332" s="1">
        <v>45171</v>
      </c>
      <c r="H332">
        <v>23</v>
      </c>
      <c r="I332" t="s">
        <v>13</v>
      </c>
      <c r="J332" t="str">
        <f>IF(COUNTIF(Table2[[#All],[Column1]], Table1[[#This Row],[user_id]]) &gt; 0, "Retained", "Not_Retained")</f>
        <v>Not_Retained</v>
      </c>
    </row>
    <row r="333" spans="1:10" x14ac:dyDescent="0.3">
      <c r="A333">
        <v>62</v>
      </c>
      <c r="B333">
        <v>68390</v>
      </c>
      <c r="C333" t="s">
        <v>9</v>
      </c>
      <c r="D333" s="1">
        <v>45247</v>
      </c>
      <c r="E333" t="s">
        <v>12</v>
      </c>
      <c r="F333">
        <v>746.53</v>
      </c>
      <c r="G333" s="1">
        <v>45171</v>
      </c>
      <c r="H333">
        <v>23</v>
      </c>
      <c r="I333" t="s">
        <v>13</v>
      </c>
      <c r="J333" t="str">
        <f>IF(COUNTIF(Table2[[#All],[Column1]], Table1[[#This Row],[user_id]]) &gt; 0, "Retained", "Not_Retained")</f>
        <v>Not_Retained</v>
      </c>
    </row>
    <row r="334" spans="1:10" x14ac:dyDescent="0.3">
      <c r="A334">
        <v>62</v>
      </c>
      <c r="B334">
        <v>69873</v>
      </c>
      <c r="C334" t="s">
        <v>9</v>
      </c>
      <c r="D334" s="1">
        <v>45244</v>
      </c>
      <c r="E334" t="s">
        <v>12</v>
      </c>
      <c r="F334">
        <v>3396.56</v>
      </c>
      <c r="G334" s="1">
        <v>45171</v>
      </c>
      <c r="H334">
        <v>23</v>
      </c>
      <c r="I334" t="s">
        <v>13</v>
      </c>
      <c r="J334" t="str">
        <f>IF(COUNTIF(Table2[[#All],[Column1]], Table1[[#This Row],[user_id]]) &gt; 0, "Retained", "Not_Retained")</f>
        <v>Not_Retained</v>
      </c>
    </row>
    <row r="335" spans="1:10" x14ac:dyDescent="0.3">
      <c r="A335">
        <v>62</v>
      </c>
      <c r="B335">
        <v>12853</v>
      </c>
      <c r="C335" t="s">
        <v>18</v>
      </c>
      <c r="D335" s="1">
        <v>45240</v>
      </c>
      <c r="E335" t="s">
        <v>12</v>
      </c>
      <c r="F335">
        <v>4100.62</v>
      </c>
      <c r="G335" s="1">
        <v>45171</v>
      </c>
      <c r="H335">
        <v>23</v>
      </c>
      <c r="I335" t="s">
        <v>13</v>
      </c>
      <c r="J335" t="str">
        <f>IF(COUNTIF(Table2[[#All],[Column1]], Table1[[#This Row],[user_id]]) &gt; 0, "Retained", "Not_Retained")</f>
        <v>Not_Retained</v>
      </c>
    </row>
    <row r="336" spans="1:10" x14ac:dyDescent="0.3">
      <c r="A336">
        <v>62</v>
      </c>
      <c r="B336">
        <v>38560</v>
      </c>
      <c r="C336" t="s">
        <v>9</v>
      </c>
      <c r="D336" s="1">
        <v>45254</v>
      </c>
      <c r="E336" t="s">
        <v>10</v>
      </c>
      <c r="F336">
        <v>2176.12</v>
      </c>
      <c r="G336" s="1">
        <v>45171</v>
      </c>
      <c r="H336">
        <v>23</v>
      </c>
      <c r="I336" t="s">
        <v>13</v>
      </c>
      <c r="J336" t="str">
        <f>IF(COUNTIF(Table2[[#All],[Column1]], Table1[[#This Row],[user_id]]) &gt; 0, "Retained", "Not_Retained")</f>
        <v>Not_Retained</v>
      </c>
    </row>
    <row r="337" spans="1:10" x14ac:dyDescent="0.3">
      <c r="A337">
        <v>63</v>
      </c>
      <c r="B337">
        <v>47629</v>
      </c>
      <c r="C337" t="s">
        <v>18</v>
      </c>
      <c r="D337" s="1">
        <v>45232</v>
      </c>
      <c r="E337" t="s">
        <v>10</v>
      </c>
      <c r="F337">
        <v>3867.96</v>
      </c>
      <c r="G337" s="1">
        <v>45176</v>
      </c>
      <c r="H337">
        <v>25</v>
      </c>
      <c r="I337" t="s">
        <v>16</v>
      </c>
      <c r="J337" t="str">
        <f>IF(COUNTIF(Table2[[#All],[Column1]], Table1[[#This Row],[user_id]]) &gt; 0, "Retained", "Not_Retained")</f>
        <v>Retained</v>
      </c>
    </row>
    <row r="338" spans="1:10" x14ac:dyDescent="0.3">
      <c r="A338">
        <v>63</v>
      </c>
      <c r="B338">
        <v>94085</v>
      </c>
      <c r="C338" t="s">
        <v>18</v>
      </c>
      <c r="D338" s="1">
        <v>45255</v>
      </c>
      <c r="E338" t="s">
        <v>12</v>
      </c>
      <c r="F338">
        <v>4965</v>
      </c>
      <c r="G338" s="1">
        <v>45176</v>
      </c>
      <c r="H338">
        <v>25</v>
      </c>
      <c r="I338" t="s">
        <v>16</v>
      </c>
      <c r="J338" t="str">
        <f>IF(COUNTIF(Table2[[#All],[Column1]], Table1[[#This Row],[user_id]]) &gt; 0, "Retained", "Not_Retained")</f>
        <v>Retained</v>
      </c>
    </row>
    <row r="339" spans="1:10" x14ac:dyDescent="0.3">
      <c r="A339">
        <v>63</v>
      </c>
      <c r="B339">
        <v>68790</v>
      </c>
      <c r="C339" t="s">
        <v>18</v>
      </c>
      <c r="D339" s="1">
        <v>45243</v>
      </c>
      <c r="E339" t="s">
        <v>12</v>
      </c>
      <c r="F339">
        <v>493.22</v>
      </c>
      <c r="G339" s="1">
        <v>45176</v>
      </c>
      <c r="H339">
        <v>25</v>
      </c>
      <c r="I339" t="s">
        <v>16</v>
      </c>
      <c r="J339" t="str">
        <f>IF(COUNTIF(Table2[[#All],[Column1]], Table1[[#This Row],[user_id]]) &gt; 0, "Retained", "Not_Retained")</f>
        <v>Retained</v>
      </c>
    </row>
    <row r="340" spans="1:10" x14ac:dyDescent="0.3">
      <c r="A340">
        <v>63</v>
      </c>
      <c r="B340">
        <v>80687</v>
      </c>
      <c r="C340" t="s">
        <v>15</v>
      </c>
      <c r="D340" s="1">
        <v>45252</v>
      </c>
      <c r="E340" t="s">
        <v>12</v>
      </c>
      <c r="F340">
        <v>681.3</v>
      </c>
      <c r="G340" s="1">
        <v>45176</v>
      </c>
      <c r="H340">
        <v>25</v>
      </c>
      <c r="I340" t="s">
        <v>16</v>
      </c>
      <c r="J340" t="str">
        <f>IF(COUNTIF(Table2[[#All],[Column1]], Table1[[#This Row],[user_id]]) &gt; 0, "Retained", "Not_Retained")</f>
        <v>Retained</v>
      </c>
    </row>
    <row r="341" spans="1:10" x14ac:dyDescent="0.3">
      <c r="A341">
        <v>63</v>
      </c>
      <c r="B341">
        <v>79316</v>
      </c>
      <c r="C341" t="s">
        <v>15</v>
      </c>
      <c r="D341" s="1">
        <v>45182</v>
      </c>
      <c r="E341" t="s">
        <v>10</v>
      </c>
      <c r="F341">
        <v>4190.63</v>
      </c>
      <c r="G341" s="1">
        <v>45176</v>
      </c>
      <c r="H341">
        <v>25</v>
      </c>
      <c r="I341" t="s">
        <v>16</v>
      </c>
      <c r="J341" t="str">
        <f>IF(COUNTIF(Table2[[#All],[Column1]], Table1[[#This Row],[user_id]]) &gt; 0, "Retained", "Not_Retained")</f>
        <v>Retained</v>
      </c>
    </row>
    <row r="342" spans="1:10" x14ac:dyDescent="0.3">
      <c r="A342">
        <v>63</v>
      </c>
      <c r="B342">
        <v>12979</v>
      </c>
      <c r="C342" t="s">
        <v>14</v>
      </c>
      <c r="D342" s="1">
        <v>45194</v>
      </c>
      <c r="E342" t="s">
        <v>12</v>
      </c>
      <c r="F342">
        <v>3400.15</v>
      </c>
      <c r="G342" s="1">
        <v>45176</v>
      </c>
      <c r="H342">
        <v>25</v>
      </c>
      <c r="I342" t="s">
        <v>16</v>
      </c>
      <c r="J342" t="str">
        <f>IF(COUNTIF(Table2[[#All],[Column1]], Table1[[#This Row],[user_id]]) &gt; 0, "Retained", "Not_Retained")</f>
        <v>Retained</v>
      </c>
    </row>
    <row r="343" spans="1:10" x14ac:dyDescent="0.3">
      <c r="A343">
        <v>63</v>
      </c>
      <c r="B343">
        <v>65591</v>
      </c>
      <c r="C343" t="s">
        <v>18</v>
      </c>
      <c r="D343" s="1">
        <v>45187</v>
      </c>
      <c r="E343" t="s">
        <v>10</v>
      </c>
      <c r="F343">
        <v>1312.81</v>
      </c>
      <c r="G343" s="1">
        <v>45176</v>
      </c>
      <c r="H343">
        <v>25</v>
      </c>
      <c r="I343" t="s">
        <v>16</v>
      </c>
      <c r="J343" t="str">
        <f>IF(COUNTIF(Table2[[#All],[Column1]], Table1[[#This Row],[user_id]]) &gt; 0, "Retained", "Not_Retained")</f>
        <v>Retained</v>
      </c>
    </row>
    <row r="344" spans="1:10" x14ac:dyDescent="0.3">
      <c r="A344">
        <v>63</v>
      </c>
      <c r="B344">
        <v>30332</v>
      </c>
      <c r="C344" t="s">
        <v>14</v>
      </c>
      <c r="D344" s="1">
        <v>45181</v>
      </c>
      <c r="E344" t="s">
        <v>10</v>
      </c>
      <c r="F344">
        <v>4693.3100000000004</v>
      </c>
      <c r="G344" s="1">
        <v>45176</v>
      </c>
      <c r="H344">
        <v>25</v>
      </c>
      <c r="I344" t="s">
        <v>16</v>
      </c>
      <c r="J344" t="str">
        <f>IF(COUNTIF(Table2[[#All],[Column1]], Table1[[#This Row],[user_id]]) &gt; 0, "Retained", "Not_Retained")</f>
        <v>Retained</v>
      </c>
    </row>
    <row r="345" spans="1:10" x14ac:dyDescent="0.3">
      <c r="A345">
        <v>63</v>
      </c>
      <c r="B345">
        <v>24790</v>
      </c>
      <c r="C345" t="s">
        <v>9</v>
      </c>
      <c r="D345" s="1">
        <v>45193</v>
      </c>
      <c r="E345" t="s">
        <v>12</v>
      </c>
      <c r="F345">
        <v>3113.12</v>
      </c>
      <c r="G345" s="1">
        <v>45176</v>
      </c>
      <c r="H345">
        <v>25</v>
      </c>
      <c r="I345" t="s">
        <v>16</v>
      </c>
      <c r="J345" t="str">
        <f>IF(COUNTIF(Table2[[#All],[Column1]], Table1[[#This Row],[user_id]]) &gt; 0, "Retained", "Not_Retained")</f>
        <v>Retained</v>
      </c>
    </row>
    <row r="346" spans="1:10" x14ac:dyDescent="0.3">
      <c r="A346">
        <v>63</v>
      </c>
      <c r="B346">
        <v>37011</v>
      </c>
      <c r="C346" t="s">
        <v>9</v>
      </c>
      <c r="D346" s="1">
        <v>45207</v>
      </c>
      <c r="E346" t="s">
        <v>10</v>
      </c>
      <c r="F346">
        <v>3010.33</v>
      </c>
      <c r="G346" s="1">
        <v>45176</v>
      </c>
      <c r="H346">
        <v>25</v>
      </c>
      <c r="I346" t="s">
        <v>16</v>
      </c>
      <c r="J346" t="str">
        <f>IF(COUNTIF(Table2[[#All],[Column1]], Table1[[#This Row],[user_id]]) &gt; 0, "Retained", "Not_Retained")</f>
        <v>Retained</v>
      </c>
    </row>
    <row r="347" spans="1:10" x14ac:dyDescent="0.3">
      <c r="A347">
        <v>64</v>
      </c>
      <c r="B347">
        <v>15798</v>
      </c>
      <c r="C347" t="s">
        <v>18</v>
      </c>
      <c r="D347" s="1">
        <v>45254</v>
      </c>
      <c r="E347" t="s">
        <v>12</v>
      </c>
      <c r="F347">
        <v>1248.26</v>
      </c>
      <c r="G347" s="1">
        <v>45174</v>
      </c>
      <c r="H347">
        <v>25</v>
      </c>
      <c r="I347" t="s">
        <v>29</v>
      </c>
      <c r="J347" t="str">
        <f>IF(COUNTIF(Table2[[#All],[Column1]], Table1[[#This Row],[user_id]]) &gt; 0, "Retained", "Not_Retained")</f>
        <v>Not_Retained</v>
      </c>
    </row>
    <row r="348" spans="1:10" x14ac:dyDescent="0.3">
      <c r="A348">
        <v>64</v>
      </c>
      <c r="B348">
        <v>17398</v>
      </c>
      <c r="C348" t="s">
        <v>15</v>
      </c>
      <c r="D348" s="1">
        <v>45237</v>
      </c>
      <c r="E348" t="s">
        <v>12</v>
      </c>
      <c r="F348">
        <v>1247.3900000000001</v>
      </c>
      <c r="G348" s="1">
        <v>45174</v>
      </c>
      <c r="H348">
        <v>25</v>
      </c>
      <c r="I348" t="s">
        <v>29</v>
      </c>
      <c r="J348" t="str">
        <f>IF(COUNTIF(Table2[[#All],[Column1]], Table1[[#This Row],[user_id]]) &gt; 0, "Retained", "Not_Retained")</f>
        <v>Not_Retained</v>
      </c>
    </row>
    <row r="349" spans="1:10" x14ac:dyDescent="0.3">
      <c r="A349">
        <v>64</v>
      </c>
      <c r="B349">
        <v>85690</v>
      </c>
      <c r="C349" t="s">
        <v>14</v>
      </c>
      <c r="D349" s="1">
        <v>45180</v>
      </c>
      <c r="E349" t="s">
        <v>10</v>
      </c>
      <c r="F349">
        <v>1578.65</v>
      </c>
      <c r="G349" s="1">
        <v>45174</v>
      </c>
      <c r="H349">
        <v>25</v>
      </c>
      <c r="I349" t="s">
        <v>29</v>
      </c>
      <c r="J349" t="str">
        <f>IF(COUNTIF(Table2[[#All],[Column1]], Table1[[#This Row],[user_id]]) &gt; 0, "Retained", "Not_Retained")</f>
        <v>Not_Retained</v>
      </c>
    </row>
    <row r="350" spans="1:10" x14ac:dyDescent="0.3">
      <c r="A350">
        <v>64</v>
      </c>
      <c r="B350">
        <v>96535</v>
      </c>
      <c r="C350" t="s">
        <v>15</v>
      </c>
      <c r="D350" s="1">
        <v>45174</v>
      </c>
      <c r="E350" t="s">
        <v>12</v>
      </c>
      <c r="F350">
        <v>1572.45</v>
      </c>
      <c r="G350" s="1">
        <v>45174</v>
      </c>
      <c r="H350">
        <v>25</v>
      </c>
      <c r="I350" t="s">
        <v>29</v>
      </c>
      <c r="J350" t="str">
        <f>IF(COUNTIF(Table2[[#All],[Column1]], Table1[[#This Row],[user_id]]) &gt; 0, "Retained", "Not_Retained")</f>
        <v>Not_Retained</v>
      </c>
    </row>
    <row r="351" spans="1:10" x14ac:dyDescent="0.3">
      <c r="A351">
        <v>64</v>
      </c>
      <c r="B351">
        <v>82970</v>
      </c>
      <c r="C351" t="s">
        <v>15</v>
      </c>
      <c r="D351" s="1">
        <v>45171</v>
      </c>
      <c r="E351" t="s">
        <v>12</v>
      </c>
      <c r="F351">
        <v>2823.67</v>
      </c>
      <c r="G351" s="1">
        <v>45174</v>
      </c>
      <c r="H351">
        <v>25</v>
      </c>
      <c r="I351" t="s">
        <v>29</v>
      </c>
      <c r="J351" t="str">
        <f>IF(COUNTIF(Table2[[#All],[Column1]], Table1[[#This Row],[user_id]]) &gt; 0, "Retained", "Not_Retained")</f>
        <v>Not_Retained</v>
      </c>
    </row>
    <row r="352" spans="1:10" x14ac:dyDescent="0.3">
      <c r="A352">
        <v>64</v>
      </c>
      <c r="B352">
        <v>55143</v>
      </c>
      <c r="C352" t="s">
        <v>18</v>
      </c>
      <c r="D352" s="1">
        <v>45171</v>
      </c>
      <c r="E352" t="s">
        <v>12</v>
      </c>
      <c r="F352">
        <v>3511.91</v>
      </c>
      <c r="G352" s="1">
        <v>45174</v>
      </c>
      <c r="H352">
        <v>25</v>
      </c>
      <c r="I352" t="s">
        <v>29</v>
      </c>
      <c r="J352" t="str">
        <f>IF(COUNTIF(Table2[[#All],[Column1]], Table1[[#This Row],[user_id]]) &gt; 0, "Retained", "Not_Retained")</f>
        <v>Not_Retained</v>
      </c>
    </row>
    <row r="353" spans="1:10" x14ac:dyDescent="0.3">
      <c r="A353">
        <v>64</v>
      </c>
      <c r="B353">
        <v>29558</v>
      </c>
      <c r="C353" t="s">
        <v>14</v>
      </c>
      <c r="D353" s="1">
        <v>45183</v>
      </c>
      <c r="E353" t="s">
        <v>12</v>
      </c>
      <c r="F353">
        <v>1001.01</v>
      </c>
      <c r="G353" s="1">
        <v>45174</v>
      </c>
      <c r="H353">
        <v>25</v>
      </c>
      <c r="I353" t="s">
        <v>29</v>
      </c>
      <c r="J353" t="str">
        <f>IF(COUNTIF(Table2[[#All],[Column1]], Table1[[#This Row],[user_id]]) &gt; 0, "Retained", "Not_Retained")</f>
        <v>Not_Retained</v>
      </c>
    </row>
    <row r="354" spans="1:10" x14ac:dyDescent="0.3">
      <c r="A354">
        <v>65</v>
      </c>
      <c r="B354">
        <v>28920</v>
      </c>
      <c r="C354" t="s">
        <v>18</v>
      </c>
      <c r="D354" s="1">
        <v>45197</v>
      </c>
      <c r="E354" t="s">
        <v>10</v>
      </c>
      <c r="F354">
        <v>2855.69</v>
      </c>
      <c r="G354" s="1">
        <v>45177</v>
      </c>
      <c r="H354">
        <v>19</v>
      </c>
      <c r="I354" t="s">
        <v>29</v>
      </c>
      <c r="J354" t="str">
        <f>IF(COUNTIF(Table2[[#All],[Column1]], Table1[[#This Row],[user_id]]) &gt; 0, "Retained", "Not_Retained")</f>
        <v>Not_Retained</v>
      </c>
    </row>
    <row r="355" spans="1:10" x14ac:dyDescent="0.3">
      <c r="A355">
        <v>65</v>
      </c>
      <c r="B355">
        <v>83044</v>
      </c>
      <c r="C355" t="s">
        <v>15</v>
      </c>
      <c r="D355" s="1">
        <v>45183</v>
      </c>
      <c r="E355" t="s">
        <v>12</v>
      </c>
      <c r="F355">
        <v>1290.01</v>
      </c>
      <c r="G355" s="1">
        <v>45177</v>
      </c>
      <c r="H355">
        <v>19</v>
      </c>
      <c r="I355" t="s">
        <v>29</v>
      </c>
      <c r="J355" t="str">
        <f>IF(COUNTIF(Table2[[#All],[Column1]], Table1[[#This Row],[user_id]]) &gt; 0, "Retained", "Not_Retained")</f>
        <v>Not_Retained</v>
      </c>
    </row>
    <row r="356" spans="1:10" x14ac:dyDescent="0.3">
      <c r="A356">
        <v>65</v>
      </c>
      <c r="B356">
        <v>53288</v>
      </c>
      <c r="C356" t="s">
        <v>9</v>
      </c>
      <c r="D356" s="1">
        <v>45176</v>
      </c>
      <c r="E356" t="s">
        <v>12</v>
      </c>
      <c r="F356">
        <v>4250.95</v>
      </c>
      <c r="G356" s="1">
        <v>45177</v>
      </c>
      <c r="H356">
        <v>19</v>
      </c>
      <c r="I356" t="s">
        <v>29</v>
      </c>
      <c r="J356" t="str">
        <f>IF(COUNTIF(Table2[[#All],[Column1]], Table1[[#This Row],[user_id]]) &gt; 0, "Retained", "Not_Retained")</f>
        <v>Not_Retained</v>
      </c>
    </row>
    <row r="357" spans="1:10" x14ac:dyDescent="0.3">
      <c r="A357">
        <v>65</v>
      </c>
      <c r="B357">
        <v>34966</v>
      </c>
      <c r="C357" t="s">
        <v>9</v>
      </c>
      <c r="D357" s="1">
        <v>45248</v>
      </c>
      <c r="E357" t="s">
        <v>12</v>
      </c>
      <c r="F357">
        <v>1948.12</v>
      </c>
      <c r="G357" s="1">
        <v>45177</v>
      </c>
      <c r="H357">
        <v>19</v>
      </c>
      <c r="I357" t="s">
        <v>29</v>
      </c>
      <c r="J357" t="str">
        <f>IF(COUNTIF(Table2[[#All],[Column1]], Table1[[#This Row],[user_id]]) &gt; 0, "Retained", "Not_Retained")</f>
        <v>Not_Retained</v>
      </c>
    </row>
    <row r="358" spans="1:10" x14ac:dyDescent="0.3">
      <c r="A358">
        <v>66</v>
      </c>
      <c r="B358">
        <v>87015</v>
      </c>
      <c r="C358" t="s">
        <v>15</v>
      </c>
      <c r="D358" s="1">
        <v>45195</v>
      </c>
      <c r="E358" t="s">
        <v>12</v>
      </c>
      <c r="F358">
        <v>1123.56</v>
      </c>
      <c r="G358" s="1">
        <v>45175</v>
      </c>
      <c r="H358">
        <v>21</v>
      </c>
      <c r="I358" t="s">
        <v>37</v>
      </c>
      <c r="J358" t="str">
        <f>IF(COUNTIF(Table2[[#All],[Column1]], Table1[[#This Row],[user_id]]) &gt; 0, "Retained", "Not_Retained")</f>
        <v>Not_Retained</v>
      </c>
    </row>
    <row r="359" spans="1:10" x14ac:dyDescent="0.3">
      <c r="A359">
        <v>66</v>
      </c>
      <c r="B359">
        <v>49739</v>
      </c>
      <c r="C359" t="s">
        <v>9</v>
      </c>
      <c r="D359" s="1">
        <v>45180</v>
      </c>
      <c r="E359" t="s">
        <v>10</v>
      </c>
      <c r="F359">
        <v>4692.08</v>
      </c>
      <c r="G359" s="1">
        <v>45175</v>
      </c>
      <c r="H359">
        <v>21</v>
      </c>
      <c r="I359" t="s">
        <v>37</v>
      </c>
      <c r="J359" t="str">
        <f>IF(COUNTIF(Table2[[#All],[Column1]], Table1[[#This Row],[user_id]]) &gt; 0, "Retained", "Not_Retained")</f>
        <v>Not_Retained</v>
      </c>
    </row>
    <row r="360" spans="1:10" x14ac:dyDescent="0.3">
      <c r="A360">
        <v>66</v>
      </c>
      <c r="B360">
        <v>72773</v>
      </c>
      <c r="C360" t="s">
        <v>15</v>
      </c>
      <c r="D360" s="1">
        <v>45254</v>
      </c>
      <c r="E360" t="s">
        <v>10</v>
      </c>
      <c r="F360">
        <v>2043.5</v>
      </c>
      <c r="G360" s="1">
        <v>45175</v>
      </c>
      <c r="H360">
        <v>21</v>
      </c>
      <c r="I360" t="s">
        <v>37</v>
      </c>
      <c r="J360" t="str">
        <f>IF(COUNTIF(Table2[[#All],[Column1]], Table1[[#This Row],[user_id]]) &gt; 0, "Retained", "Not_Retained")</f>
        <v>Not_Retained</v>
      </c>
    </row>
    <row r="361" spans="1:10" x14ac:dyDescent="0.3">
      <c r="A361">
        <v>67</v>
      </c>
      <c r="B361">
        <v>71112</v>
      </c>
      <c r="C361" t="s">
        <v>14</v>
      </c>
      <c r="D361" s="1">
        <v>45212</v>
      </c>
      <c r="E361" t="s">
        <v>12</v>
      </c>
      <c r="F361">
        <v>1381.65</v>
      </c>
      <c r="G361" s="1">
        <v>45172</v>
      </c>
      <c r="H361">
        <v>21</v>
      </c>
      <c r="I361" t="s">
        <v>33</v>
      </c>
      <c r="J361" t="str">
        <f>IF(COUNTIF(Table2[[#All],[Column1]], Table1[[#This Row],[user_id]]) &gt; 0, "Retained", "Not_Retained")</f>
        <v>Not_Retained</v>
      </c>
    </row>
    <row r="362" spans="1:10" x14ac:dyDescent="0.3">
      <c r="A362">
        <v>67</v>
      </c>
      <c r="B362">
        <v>75179</v>
      </c>
      <c r="C362" t="s">
        <v>18</v>
      </c>
      <c r="D362" s="1">
        <v>45216</v>
      </c>
      <c r="E362" t="s">
        <v>10</v>
      </c>
      <c r="F362">
        <v>4033.8</v>
      </c>
      <c r="G362" s="1">
        <v>45172</v>
      </c>
      <c r="H362">
        <v>21</v>
      </c>
      <c r="I362" t="s">
        <v>33</v>
      </c>
      <c r="J362" t="str">
        <f>IF(COUNTIF(Table2[[#All],[Column1]], Table1[[#This Row],[user_id]]) &gt; 0, "Retained", "Not_Retained")</f>
        <v>Not_Retained</v>
      </c>
    </row>
    <row r="363" spans="1:10" x14ac:dyDescent="0.3">
      <c r="A363">
        <v>67</v>
      </c>
      <c r="B363">
        <v>71537</v>
      </c>
      <c r="C363" t="s">
        <v>14</v>
      </c>
      <c r="D363" s="1">
        <v>45223</v>
      </c>
      <c r="E363" t="s">
        <v>10</v>
      </c>
      <c r="F363">
        <v>1916.45</v>
      </c>
      <c r="G363" s="1">
        <v>45172</v>
      </c>
      <c r="H363">
        <v>21</v>
      </c>
      <c r="I363" t="s">
        <v>33</v>
      </c>
      <c r="J363" t="str">
        <f>IF(COUNTIF(Table2[[#All],[Column1]], Table1[[#This Row],[user_id]]) &gt; 0, "Retained", "Not_Retained")</f>
        <v>Not_Retained</v>
      </c>
    </row>
    <row r="364" spans="1:10" x14ac:dyDescent="0.3">
      <c r="A364">
        <v>68</v>
      </c>
      <c r="B364">
        <v>44180</v>
      </c>
      <c r="C364" t="s">
        <v>18</v>
      </c>
      <c r="D364" s="1">
        <v>45231</v>
      </c>
      <c r="E364" t="s">
        <v>12</v>
      </c>
      <c r="F364">
        <v>846.82</v>
      </c>
      <c r="G364" s="1">
        <v>45175</v>
      </c>
      <c r="H364">
        <v>19</v>
      </c>
      <c r="I364" t="s">
        <v>38</v>
      </c>
      <c r="J364" t="str">
        <f>IF(COUNTIF(Table2[[#All],[Column1]], Table1[[#This Row],[user_id]]) &gt; 0, "Retained", "Not_Retained")</f>
        <v>Not_Retained</v>
      </c>
    </row>
    <row r="365" spans="1:10" x14ac:dyDescent="0.3">
      <c r="A365">
        <v>68</v>
      </c>
      <c r="B365">
        <v>40149</v>
      </c>
      <c r="C365" t="s">
        <v>18</v>
      </c>
      <c r="D365" s="1">
        <v>45241</v>
      </c>
      <c r="E365" t="s">
        <v>10</v>
      </c>
      <c r="F365">
        <v>2546.58</v>
      </c>
      <c r="G365" s="1">
        <v>45175</v>
      </c>
      <c r="H365">
        <v>19</v>
      </c>
      <c r="I365" t="s">
        <v>38</v>
      </c>
      <c r="J365" t="str">
        <f>IF(COUNTIF(Table2[[#All],[Column1]], Table1[[#This Row],[user_id]]) &gt; 0, "Retained", "Not_Retained")</f>
        <v>Not_Retained</v>
      </c>
    </row>
    <row r="366" spans="1:10" x14ac:dyDescent="0.3">
      <c r="A366">
        <v>68</v>
      </c>
      <c r="B366">
        <v>74044</v>
      </c>
      <c r="C366" t="s">
        <v>18</v>
      </c>
      <c r="D366" s="1">
        <v>45178</v>
      </c>
      <c r="E366" t="s">
        <v>12</v>
      </c>
      <c r="F366">
        <v>924.34</v>
      </c>
      <c r="G366" s="1">
        <v>45175</v>
      </c>
      <c r="H366">
        <v>19</v>
      </c>
      <c r="I366" t="s">
        <v>38</v>
      </c>
      <c r="J366" t="str">
        <f>IF(COUNTIF(Table2[[#All],[Column1]], Table1[[#This Row],[user_id]]) &gt; 0, "Retained", "Not_Retained")</f>
        <v>Not_Retained</v>
      </c>
    </row>
    <row r="367" spans="1:10" x14ac:dyDescent="0.3">
      <c r="A367">
        <v>68</v>
      </c>
      <c r="B367">
        <v>56160</v>
      </c>
      <c r="C367" t="s">
        <v>15</v>
      </c>
      <c r="D367" s="1">
        <v>45195</v>
      </c>
      <c r="E367" t="s">
        <v>10</v>
      </c>
      <c r="F367">
        <v>3629.54</v>
      </c>
      <c r="G367" s="1">
        <v>45175</v>
      </c>
      <c r="H367">
        <v>19</v>
      </c>
      <c r="I367" t="s">
        <v>38</v>
      </c>
      <c r="J367" t="str">
        <f>IF(COUNTIF(Table2[[#All],[Column1]], Table1[[#This Row],[user_id]]) &gt; 0, "Retained", "Not_Retained")</f>
        <v>Not_Retained</v>
      </c>
    </row>
    <row r="368" spans="1:10" x14ac:dyDescent="0.3">
      <c r="A368">
        <v>68</v>
      </c>
      <c r="B368">
        <v>34123</v>
      </c>
      <c r="C368" t="s">
        <v>9</v>
      </c>
      <c r="D368" s="1">
        <v>45185</v>
      </c>
      <c r="E368" t="s">
        <v>10</v>
      </c>
      <c r="F368">
        <v>4211.4399999999996</v>
      </c>
      <c r="G368" s="1">
        <v>45175</v>
      </c>
      <c r="H368">
        <v>19</v>
      </c>
      <c r="I368" t="s">
        <v>38</v>
      </c>
      <c r="J368" t="str">
        <f>IF(COUNTIF(Table2[[#All],[Column1]], Table1[[#This Row],[user_id]]) &gt; 0, "Retained", "Not_Retained")</f>
        <v>Not_Retained</v>
      </c>
    </row>
    <row r="369" spans="1:10" x14ac:dyDescent="0.3">
      <c r="A369">
        <v>69</v>
      </c>
      <c r="B369">
        <v>10836</v>
      </c>
      <c r="C369" t="s">
        <v>18</v>
      </c>
      <c r="D369" s="1">
        <v>45255</v>
      </c>
      <c r="E369" t="s">
        <v>10</v>
      </c>
      <c r="F369">
        <v>4228.47</v>
      </c>
      <c r="G369" s="1">
        <v>45175</v>
      </c>
      <c r="H369">
        <v>23</v>
      </c>
      <c r="I369" t="s">
        <v>38</v>
      </c>
      <c r="J369" t="str">
        <f>IF(COUNTIF(Table2[[#All],[Column1]], Table1[[#This Row],[user_id]]) &gt; 0, "Retained", "Not_Retained")</f>
        <v>Not_Retained</v>
      </c>
    </row>
    <row r="370" spans="1:10" x14ac:dyDescent="0.3">
      <c r="A370">
        <v>70</v>
      </c>
      <c r="B370">
        <v>38668</v>
      </c>
      <c r="C370" t="s">
        <v>18</v>
      </c>
      <c r="D370" s="1">
        <v>45231</v>
      </c>
      <c r="E370" t="s">
        <v>12</v>
      </c>
      <c r="F370">
        <v>396.21</v>
      </c>
      <c r="G370" s="1">
        <v>45173</v>
      </c>
      <c r="H370">
        <v>18</v>
      </c>
      <c r="I370" t="s">
        <v>26</v>
      </c>
      <c r="J370" t="str">
        <f>IF(COUNTIF(Table2[[#All],[Column1]], Table1[[#This Row],[user_id]]) &gt; 0, "Retained", "Not_Retained")</f>
        <v>Not_Retained</v>
      </c>
    </row>
    <row r="371" spans="1:10" x14ac:dyDescent="0.3">
      <c r="A371">
        <v>70</v>
      </c>
      <c r="B371">
        <v>97392</v>
      </c>
      <c r="C371" t="s">
        <v>18</v>
      </c>
      <c r="D371" s="1">
        <v>45251</v>
      </c>
      <c r="E371" t="s">
        <v>12</v>
      </c>
      <c r="F371">
        <v>177.09</v>
      </c>
      <c r="G371" s="1">
        <v>45173</v>
      </c>
      <c r="H371">
        <v>18</v>
      </c>
      <c r="I371" t="s">
        <v>26</v>
      </c>
      <c r="J371" t="str">
        <f>IF(COUNTIF(Table2[[#All],[Column1]], Table1[[#This Row],[user_id]]) &gt; 0, "Retained", "Not_Retained")</f>
        <v>Not_Retained</v>
      </c>
    </row>
    <row r="372" spans="1:10" x14ac:dyDescent="0.3">
      <c r="A372">
        <v>71</v>
      </c>
      <c r="B372">
        <v>46010</v>
      </c>
      <c r="C372" t="s">
        <v>14</v>
      </c>
      <c r="D372" s="1">
        <v>45216</v>
      </c>
      <c r="E372" t="s">
        <v>10</v>
      </c>
      <c r="F372">
        <v>2560.86</v>
      </c>
      <c r="G372" s="1">
        <v>45174</v>
      </c>
      <c r="H372">
        <v>21</v>
      </c>
      <c r="I372" t="s">
        <v>29</v>
      </c>
      <c r="J372" t="str">
        <f>IF(COUNTIF(Table2[[#All],[Column1]], Table1[[#This Row],[user_id]]) &gt; 0, "Retained", "Not_Retained")</f>
        <v>Not_Retained</v>
      </c>
    </row>
    <row r="373" spans="1:10" x14ac:dyDescent="0.3">
      <c r="A373">
        <v>71</v>
      </c>
      <c r="B373">
        <v>33496</v>
      </c>
      <c r="C373" t="s">
        <v>9</v>
      </c>
      <c r="D373" s="1">
        <v>45195</v>
      </c>
      <c r="E373" t="s">
        <v>10</v>
      </c>
      <c r="F373">
        <v>2669.49</v>
      </c>
      <c r="G373" s="1">
        <v>45174</v>
      </c>
      <c r="H373">
        <v>21</v>
      </c>
      <c r="I373" t="s">
        <v>29</v>
      </c>
      <c r="J373" t="str">
        <f>IF(COUNTIF(Table2[[#All],[Column1]], Table1[[#This Row],[user_id]]) &gt; 0, "Retained", "Not_Retained")</f>
        <v>Not_Retained</v>
      </c>
    </row>
    <row r="374" spans="1:10" x14ac:dyDescent="0.3">
      <c r="A374">
        <v>71</v>
      </c>
      <c r="B374">
        <v>35156</v>
      </c>
      <c r="C374" t="s">
        <v>14</v>
      </c>
      <c r="D374" s="1">
        <v>45177</v>
      </c>
      <c r="E374" t="s">
        <v>12</v>
      </c>
      <c r="F374">
        <v>1409.89</v>
      </c>
      <c r="G374" s="1">
        <v>45174</v>
      </c>
      <c r="H374">
        <v>21</v>
      </c>
      <c r="I374" t="s">
        <v>29</v>
      </c>
      <c r="J374" t="str">
        <f>IF(COUNTIF(Table2[[#All],[Column1]], Table1[[#This Row],[user_id]]) &gt; 0, "Retained", "Not_Retained")</f>
        <v>Not_Retained</v>
      </c>
    </row>
    <row r="375" spans="1:10" x14ac:dyDescent="0.3">
      <c r="A375">
        <v>71</v>
      </c>
      <c r="B375">
        <v>20357</v>
      </c>
      <c r="C375" t="s">
        <v>14</v>
      </c>
      <c r="D375" s="1">
        <v>45182</v>
      </c>
      <c r="E375" t="s">
        <v>12</v>
      </c>
      <c r="F375">
        <v>2349.09</v>
      </c>
      <c r="G375" s="1">
        <v>45174</v>
      </c>
      <c r="H375">
        <v>21</v>
      </c>
      <c r="I375" t="s">
        <v>29</v>
      </c>
      <c r="J375" t="str">
        <f>IF(COUNTIF(Table2[[#All],[Column1]], Table1[[#This Row],[user_id]]) &gt; 0, "Retained", "Not_Retained")</f>
        <v>Not_Retained</v>
      </c>
    </row>
    <row r="376" spans="1:10" x14ac:dyDescent="0.3">
      <c r="A376">
        <v>71</v>
      </c>
      <c r="B376">
        <v>39603</v>
      </c>
      <c r="C376" t="s">
        <v>14</v>
      </c>
      <c r="D376" s="1">
        <v>45177</v>
      </c>
      <c r="E376" t="s">
        <v>10</v>
      </c>
      <c r="F376">
        <v>3303.31</v>
      </c>
      <c r="G376" s="1">
        <v>45174</v>
      </c>
      <c r="H376">
        <v>21</v>
      </c>
      <c r="I376" t="s">
        <v>29</v>
      </c>
      <c r="J376" t="str">
        <f>IF(COUNTIF(Table2[[#All],[Column1]], Table1[[#This Row],[user_id]]) &gt; 0, "Retained", "Not_Retained")</f>
        <v>Not_Retained</v>
      </c>
    </row>
    <row r="377" spans="1:10" x14ac:dyDescent="0.3">
      <c r="A377">
        <v>72</v>
      </c>
      <c r="B377">
        <v>82443</v>
      </c>
      <c r="C377" t="s">
        <v>18</v>
      </c>
      <c r="D377" s="1">
        <v>45182</v>
      </c>
      <c r="E377" t="s">
        <v>10</v>
      </c>
      <c r="F377">
        <v>3220.07</v>
      </c>
      <c r="G377" s="1">
        <v>45171</v>
      </c>
      <c r="H377">
        <v>21</v>
      </c>
      <c r="I377" t="s">
        <v>38</v>
      </c>
      <c r="J377" t="str">
        <f>IF(COUNTIF(Table2[[#All],[Column1]], Table1[[#This Row],[user_id]]) &gt; 0, "Retained", "Not_Retained")</f>
        <v>Retained</v>
      </c>
    </row>
    <row r="378" spans="1:10" x14ac:dyDescent="0.3">
      <c r="A378">
        <v>72</v>
      </c>
      <c r="B378">
        <v>32463</v>
      </c>
      <c r="C378" t="s">
        <v>9</v>
      </c>
      <c r="D378" s="1">
        <v>45192</v>
      </c>
      <c r="E378" t="s">
        <v>12</v>
      </c>
      <c r="F378">
        <v>4242.12</v>
      </c>
      <c r="G378" s="1">
        <v>45171</v>
      </c>
      <c r="H378">
        <v>21</v>
      </c>
      <c r="I378" t="s">
        <v>38</v>
      </c>
      <c r="J378" t="str">
        <f>IF(COUNTIF(Table2[[#All],[Column1]], Table1[[#This Row],[user_id]]) &gt; 0, "Retained", "Not_Retained")</f>
        <v>Retained</v>
      </c>
    </row>
    <row r="379" spans="1:10" x14ac:dyDescent="0.3">
      <c r="A379">
        <v>72</v>
      </c>
      <c r="B379">
        <v>53420</v>
      </c>
      <c r="C379" t="s">
        <v>9</v>
      </c>
      <c r="D379" s="1">
        <v>45190</v>
      </c>
      <c r="E379" t="s">
        <v>10</v>
      </c>
      <c r="F379">
        <v>1225.8599999999999</v>
      </c>
      <c r="G379" s="1">
        <v>45171</v>
      </c>
      <c r="H379">
        <v>21</v>
      </c>
      <c r="I379" t="s">
        <v>38</v>
      </c>
      <c r="J379" t="str">
        <f>IF(COUNTIF(Table2[[#All],[Column1]], Table1[[#This Row],[user_id]]) &gt; 0, "Retained", "Not_Retained")</f>
        <v>Retained</v>
      </c>
    </row>
    <row r="380" spans="1:10" x14ac:dyDescent="0.3">
      <c r="A380">
        <v>72</v>
      </c>
      <c r="B380">
        <v>84289</v>
      </c>
      <c r="C380" t="s">
        <v>18</v>
      </c>
      <c r="D380" s="1">
        <v>45197</v>
      </c>
      <c r="E380" t="s">
        <v>12</v>
      </c>
      <c r="F380">
        <v>328.15</v>
      </c>
      <c r="G380" s="1">
        <v>45171</v>
      </c>
      <c r="H380">
        <v>21</v>
      </c>
      <c r="I380" t="s">
        <v>38</v>
      </c>
      <c r="J380" t="str">
        <f>IF(COUNTIF(Table2[[#All],[Column1]], Table1[[#This Row],[user_id]]) &gt; 0, "Retained", "Not_Retained")</f>
        <v>Retained</v>
      </c>
    </row>
    <row r="381" spans="1:10" x14ac:dyDescent="0.3">
      <c r="A381">
        <v>72</v>
      </c>
      <c r="B381">
        <v>46749</v>
      </c>
      <c r="C381" t="s">
        <v>9</v>
      </c>
      <c r="D381" s="1">
        <v>45252</v>
      </c>
      <c r="E381" t="s">
        <v>10</v>
      </c>
      <c r="F381">
        <v>4650.96</v>
      </c>
      <c r="G381" s="1">
        <v>45171</v>
      </c>
      <c r="H381">
        <v>21</v>
      </c>
      <c r="I381" t="s">
        <v>38</v>
      </c>
      <c r="J381" t="str">
        <f>IF(COUNTIF(Table2[[#All],[Column1]], Table1[[#This Row],[user_id]]) &gt; 0, "Retained", "Not_Retained")</f>
        <v>Retained</v>
      </c>
    </row>
    <row r="382" spans="1:10" x14ac:dyDescent="0.3">
      <c r="A382">
        <v>72</v>
      </c>
      <c r="B382">
        <v>37152</v>
      </c>
      <c r="C382" t="s">
        <v>15</v>
      </c>
      <c r="D382" s="1">
        <v>45200</v>
      </c>
      <c r="E382" t="s">
        <v>12</v>
      </c>
      <c r="F382">
        <v>4651.49</v>
      </c>
      <c r="G382" s="1">
        <v>45171</v>
      </c>
      <c r="H382">
        <v>21</v>
      </c>
      <c r="I382" t="s">
        <v>38</v>
      </c>
      <c r="J382" t="str">
        <f>IF(COUNTIF(Table2[[#All],[Column1]], Table1[[#This Row],[user_id]]) &gt; 0, "Retained", "Not_Retained")</f>
        <v>Retained</v>
      </c>
    </row>
    <row r="383" spans="1:10" x14ac:dyDescent="0.3">
      <c r="A383">
        <v>72</v>
      </c>
      <c r="B383">
        <v>31292</v>
      </c>
      <c r="C383" t="s">
        <v>15</v>
      </c>
      <c r="D383" s="1">
        <v>45209</v>
      </c>
      <c r="E383" t="s">
        <v>12</v>
      </c>
      <c r="F383">
        <v>3417.47</v>
      </c>
      <c r="G383" s="1">
        <v>45171</v>
      </c>
      <c r="H383">
        <v>21</v>
      </c>
      <c r="I383" t="s">
        <v>38</v>
      </c>
      <c r="J383" t="str">
        <f>IF(COUNTIF(Table2[[#All],[Column1]], Table1[[#This Row],[user_id]]) &gt; 0, "Retained", "Not_Retained")</f>
        <v>Retained</v>
      </c>
    </row>
    <row r="384" spans="1:10" x14ac:dyDescent="0.3">
      <c r="A384">
        <v>72</v>
      </c>
      <c r="B384">
        <v>53480</v>
      </c>
      <c r="C384" t="s">
        <v>18</v>
      </c>
      <c r="D384" s="1">
        <v>45217</v>
      </c>
      <c r="E384" t="s">
        <v>10</v>
      </c>
      <c r="F384">
        <v>3973.44</v>
      </c>
      <c r="G384" s="1">
        <v>45171</v>
      </c>
      <c r="H384">
        <v>21</v>
      </c>
      <c r="I384" t="s">
        <v>38</v>
      </c>
      <c r="J384" t="str">
        <f>IF(COUNTIF(Table2[[#All],[Column1]], Table1[[#This Row],[user_id]]) &gt; 0, "Retained", "Not_Retained")</f>
        <v>Retained</v>
      </c>
    </row>
    <row r="385" spans="1:10" x14ac:dyDescent="0.3">
      <c r="A385">
        <v>73</v>
      </c>
      <c r="B385">
        <v>67290</v>
      </c>
      <c r="C385" t="s">
        <v>15</v>
      </c>
      <c r="D385" s="1">
        <v>45173</v>
      </c>
      <c r="E385" t="s">
        <v>10</v>
      </c>
      <c r="F385">
        <v>1768.9</v>
      </c>
      <c r="G385" s="1">
        <v>45179</v>
      </c>
      <c r="H385">
        <v>18</v>
      </c>
      <c r="I385" t="s">
        <v>28</v>
      </c>
      <c r="J385" t="str">
        <f>IF(COUNTIF(Table2[[#All],[Column1]], Table1[[#This Row],[user_id]]) &gt; 0, "Retained", "Not_Retained")</f>
        <v>Not_Retained</v>
      </c>
    </row>
    <row r="386" spans="1:10" x14ac:dyDescent="0.3">
      <c r="A386">
        <v>73</v>
      </c>
      <c r="B386">
        <v>61996</v>
      </c>
      <c r="C386" t="s">
        <v>14</v>
      </c>
      <c r="D386" s="1">
        <v>45219</v>
      </c>
      <c r="E386" t="s">
        <v>10</v>
      </c>
      <c r="F386">
        <v>3207.2</v>
      </c>
      <c r="G386" s="1">
        <v>45179</v>
      </c>
      <c r="H386">
        <v>18</v>
      </c>
      <c r="I386" t="s">
        <v>28</v>
      </c>
      <c r="J386" t="str">
        <f>IF(COUNTIF(Table2[[#All],[Column1]], Table1[[#This Row],[user_id]]) &gt; 0, "Retained", "Not_Retained")</f>
        <v>Not_Retained</v>
      </c>
    </row>
    <row r="387" spans="1:10" x14ac:dyDescent="0.3">
      <c r="A387">
        <v>73</v>
      </c>
      <c r="B387">
        <v>69054</v>
      </c>
      <c r="C387" t="s">
        <v>18</v>
      </c>
      <c r="D387" s="1">
        <v>45225</v>
      </c>
      <c r="E387" t="s">
        <v>10</v>
      </c>
      <c r="F387">
        <v>1843.47</v>
      </c>
      <c r="G387" s="1">
        <v>45179</v>
      </c>
      <c r="H387">
        <v>18</v>
      </c>
      <c r="I387" t="s">
        <v>28</v>
      </c>
      <c r="J387" t="str">
        <f>IF(COUNTIF(Table2[[#All],[Column1]], Table1[[#This Row],[user_id]]) &gt; 0, "Retained", "Not_Retained")</f>
        <v>Not_Retained</v>
      </c>
    </row>
    <row r="388" spans="1:10" x14ac:dyDescent="0.3">
      <c r="A388">
        <v>73</v>
      </c>
      <c r="B388">
        <v>66603</v>
      </c>
      <c r="C388" t="s">
        <v>15</v>
      </c>
      <c r="D388" s="1">
        <v>45212</v>
      </c>
      <c r="E388" t="s">
        <v>12</v>
      </c>
      <c r="F388">
        <v>519.9</v>
      </c>
      <c r="G388" s="1">
        <v>45179</v>
      </c>
      <c r="H388">
        <v>18</v>
      </c>
      <c r="I388" t="s">
        <v>28</v>
      </c>
      <c r="J388" t="str">
        <f>IF(COUNTIF(Table2[[#All],[Column1]], Table1[[#This Row],[user_id]]) &gt; 0, "Retained", "Not_Retained")</f>
        <v>Not_Retained</v>
      </c>
    </row>
    <row r="389" spans="1:10" x14ac:dyDescent="0.3">
      <c r="A389">
        <v>73</v>
      </c>
      <c r="B389">
        <v>48715</v>
      </c>
      <c r="C389" t="s">
        <v>15</v>
      </c>
      <c r="D389" s="1">
        <v>45219</v>
      </c>
      <c r="E389" t="s">
        <v>10</v>
      </c>
      <c r="F389">
        <v>501.99</v>
      </c>
      <c r="G389" s="1">
        <v>45179</v>
      </c>
      <c r="H389">
        <v>18</v>
      </c>
      <c r="I389" t="s">
        <v>28</v>
      </c>
      <c r="J389" t="str">
        <f>IF(COUNTIF(Table2[[#All],[Column1]], Table1[[#This Row],[user_id]]) &gt; 0, "Retained", "Not_Retained")</f>
        <v>Not_Retained</v>
      </c>
    </row>
    <row r="390" spans="1:10" x14ac:dyDescent="0.3">
      <c r="A390">
        <v>73</v>
      </c>
      <c r="B390">
        <v>59807</v>
      </c>
      <c r="C390" t="s">
        <v>15</v>
      </c>
      <c r="D390" s="1">
        <v>45204</v>
      </c>
      <c r="E390" t="s">
        <v>12</v>
      </c>
      <c r="F390">
        <v>1651.72</v>
      </c>
      <c r="G390" s="1">
        <v>45179</v>
      </c>
      <c r="H390">
        <v>18</v>
      </c>
      <c r="I390" t="s">
        <v>28</v>
      </c>
      <c r="J390" t="str">
        <f>IF(COUNTIF(Table2[[#All],[Column1]], Table1[[#This Row],[user_id]]) &gt; 0, "Retained", "Not_Retained")</f>
        <v>Not_Retained</v>
      </c>
    </row>
    <row r="391" spans="1:10" x14ac:dyDescent="0.3">
      <c r="A391">
        <v>74</v>
      </c>
      <c r="B391">
        <v>57175</v>
      </c>
      <c r="C391" t="s">
        <v>14</v>
      </c>
      <c r="D391" s="1">
        <v>45184</v>
      </c>
      <c r="E391" t="s">
        <v>10</v>
      </c>
      <c r="F391">
        <v>749.28</v>
      </c>
      <c r="G391" s="1">
        <v>45172</v>
      </c>
      <c r="H391">
        <v>19</v>
      </c>
      <c r="I391" t="s">
        <v>26</v>
      </c>
      <c r="J391" t="str">
        <f>IF(COUNTIF(Table2[[#All],[Column1]], Table1[[#This Row],[user_id]]) &gt; 0, "Retained", "Not_Retained")</f>
        <v>Not_Retained</v>
      </c>
    </row>
    <row r="392" spans="1:10" x14ac:dyDescent="0.3">
      <c r="A392">
        <v>74</v>
      </c>
      <c r="B392">
        <v>66489</v>
      </c>
      <c r="C392" t="s">
        <v>18</v>
      </c>
      <c r="D392" s="1">
        <v>45175</v>
      </c>
      <c r="E392" t="s">
        <v>12</v>
      </c>
      <c r="F392">
        <v>606.14</v>
      </c>
      <c r="G392" s="1">
        <v>45172</v>
      </c>
      <c r="H392">
        <v>19</v>
      </c>
      <c r="I392" t="s">
        <v>26</v>
      </c>
      <c r="J392" t="str">
        <f>IF(COUNTIF(Table2[[#All],[Column1]], Table1[[#This Row],[user_id]]) &gt; 0, "Retained", "Not_Retained")</f>
        <v>Not_Retained</v>
      </c>
    </row>
    <row r="393" spans="1:10" x14ac:dyDescent="0.3">
      <c r="A393">
        <v>74</v>
      </c>
      <c r="B393">
        <v>56388</v>
      </c>
      <c r="C393" t="s">
        <v>9</v>
      </c>
      <c r="D393" s="1">
        <v>45172</v>
      </c>
      <c r="E393" t="s">
        <v>12</v>
      </c>
      <c r="F393">
        <v>4332.22</v>
      </c>
      <c r="G393" s="1">
        <v>45172</v>
      </c>
      <c r="H393">
        <v>19</v>
      </c>
      <c r="I393" t="s">
        <v>26</v>
      </c>
      <c r="J393" t="str">
        <f>IF(COUNTIF(Table2[[#All],[Column1]], Table1[[#This Row],[user_id]]) &gt; 0, "Retained", "Not_Retained")</f>
        <v>Not_Retained</v>
      </c>
    </row>
    <row r="394" spans="1:10" x14ac:dyDescent="0.3">
      <c r="A394">
        <v>75</v>
      </c>
      <c r="B394">
        <v>21101</v>
      </c>
      <c r="C394" t="s">
        <v>15</v>
      </c>
      <c r="D394" s="1">
        <v>45224</v>
      </c>
      <c r="E394" t="s">
        <v>10</v>
      </c>
      <c r="F394">
        <v>3458.05</v>
      </c>
      <c r="G394" s="1">
        <v>45178</v>
      </c>
      <c r="H394">
        <v>18</v>
      </c>
      <c r="I394" t="s">
        <v>28</v>
      </c>
      <c r="J394" t="str">
        <f>IF(COUNTIF(Table2[[#All],[Column1]], Table1[[#This Row],[user_id]]) &gt; 0, "Retained", "Not_Retained")</f>
        <v>Not_Retained</v>
      </c>
    </row>
    <row r="395" spans="1:10" x14ac:dyDescent="0.3">
      <c r="A395">
        <v>75</v>
      </c>
      <c r="B395">
        <v>28198</v>
      </c>
      <c r="C395" t="s">
        <v>14</v>
      </c>
      <c r="D395" s="1">
        <v>45205</v>
      </c>
      <c r="E395" t="s">
        <v>12</v>
      </c>
      <c r="F395">
        <v>1415.19</v>
      </c>
      <c r="G395" s="1">
        <v>45178</v>
      </c>
      <c r="H395">
        <v>18</v>
      </c>
      <c r="I395" t="s">
        <v>28</v>
      </c>
      <c r="J395" t="str">
        <f>IF(COUNTIF(Table2[[#All],[Column1]], Table1[[#This Row],[user_id]]) &gt; 0, "Retained", "Not_Retained")</f>
        <v>Not_Retained</v>
      </c>
    </row>
    <row r="396" spans="1:10" x14ac:dyDescent="0.3">
      <c r="A396">
        <v>75</v>
      </c>
      <c r="B396">
        <v>18292</v>
      </c>
      <c r="C396" t="s">
        <v>15</v>
      </c>
      <c r="D396" s="1">
        <v>45204</v>
      </c>
      <c r="E396" t="s">
        <v>12</v>
      </c>
      <c r="F396">
        <v>1452.21</v>
      </c>
      <c r="G396" s="1">
        <v>45178</v>
      </c>
      <c r="H396">
        <v>18</v>
      </c>
      <c r="I396" t="s">
        <v>28</v>
      </c>
      <c r="J396" t="str">
        <f>IF(COUNTIF(Table2[[#All],[Column1]], Table1[[#This Row],[user_id]]) &gt; 0, "Retained", "Not_Retained")</f>
        <v>Not_Retained</v>
      </c>
    </row>
    <row r="397" spans="1:10" x14ac:dyDescent="0.3">
      <c r="A397">
        <v>75</v>
      </c>
      <c r="B397">
        <v>73469</v>
      </c>
      <c r="C397" t="s">
        <v>9</v>
      </c>
      <c r="D397" s="1">
        <v>45209</v>
      </c>
      <c r="E397" t="s">
        <v>12</v>
      </c>
      <c r="F397">
        <v>1333.33</v>
      </c>
      <c r="G397" s="1">
        <v>45178</v>
      </c>
      <c r="H397">
        <v>18</v>
      </c>
      <c r="I397" t="s">
        <v>28</v>
      </c>
      <c r="J397" t="str">
        <f>IF(COUNTIF(Table2[[#All],[Column1]], Table1[[#This Row],[user_id]]) &gt; 0, "Retained", "Not_Retained")</f>
        <v>Not_Retained</v>
      </c>
    </row>
    <row r="398" spans="1:10" x14ac:dyDescent="0.3">
      <c r="A398">
        <v>76</v>
      </c>
      <c r="B398">
        <v>90828</v>
      </c>
      <c r="C398" t="s">
        <v>15</v>
      </c>
      <c r="D398" s="1">
        <v>45250</v>
      </c>
      <c r="E398" t="s">
        <v>12</v>
      </c>
      <c r="F398">
        <v>624.16</v>
      </c>
      <c r="G398" s="1">
        <v>45173</v>
      </c>
      <c r="H398">
        <v>21</v>
      </c>
      <c r="I398" t="s">
        <v>39</v>
      </c>
      <c r="J398" t="str">
        <f>IF(COUNTIF(Table2[[#All],[Column1]], Table1[[#This Row],[user_id]]) &gt; 0, "Retained", "Not_Retained")</f>
        <v>Not_Retained</v>
      </c>
    </row>
    <row r="399" spans="1:10" x14ac:dyDescent="0.3">
      <c r="A399">
        <v>76</v>
      </c>
      <c r="B399">
        <v>10887</v>
      </c>
      <c r="C399" t="s">
        <v>18</v>
      </c>
      <c r="D399" s="1">
        <v>45240</v>
      </c>
      <c r="E399" t="s">
        <v>12</v>
      </c>
      <c r="F399">
        <v>4223.91</v>
      </c>
      <c r="G399" s="1">
        <v>45173</v>
      </c>
      <c r="H399">
        <v>21</v>
      </c>
      <c r="I399" t="s">
        <v>39</v>
      </c>
      <c r="J399" t="str">
        <f>IF(COUNTIF(Table2[[#All],[Column1]], Table1[[#This Row],[user_id]]) &gt; 0, "Retained", "Not_Retained")</f>
        <v>Not_Retained</v>
      </c>
    </row>
    <row r="400" spans="1:10" x14ac:dyDescent="0.3">
      <c r="A400">
        <v>76</v>
      </c>
      <c r="B400">
        <v>53193</v>
      </c>
      <c r="C400" t="s">
        <v>18</v>
      </c>
      <c r="D400" s="1">
        <v>45243</v>
      </c>
      <c r="E400" t="s">
        <v>12</v>
      </c>
      <c r="F400">
        <v>2210.02</v>
      </c>
      <c r="G400" s="1">
        <v>45173</v>
      </c>
      <c r="H400">
        <v>21</v>
      </c>
      <c r="I400" t="s">
        <v>39</v>
      </c>
      <c r="J400" t="str">
        <f>IF(COUNTIF(Table2[[#All],[Column1]], Table1[[#This Row],[user_id]]) &gt; 0, "Retained", "Not_Retained")</f>
        <v>Not_Retained</v>
      </c>
    </row>
    <row r="401" spans="1:10" x14ac:dyDescent="0.3">
      <c r="A401">
        <v>76</v>
      </c>
      <c r="B401">
        <v>95332</v>
      </c>
      <c r="C401" t="s">
        <v>15</v>
      </c>
      <c r="D401" s="1">
        <v>45257</v>
      </c>
      <c r="E401" t="s">
        <v>12</v>
      </c>
      <c r="F401">
        <v>1671.26</v>
      </c>
      <c r="G401" s="1">
        <v>45173</v>
      </c>
      <c r="H401">
        <v>21</v>
      </c>
      <c r="I401" t="s">
        <v>39</v>
      </c>
      <c r="J401" t="str">
        <f>IF(COUNTIF(Table2[[#All],[Column1]], Table1[[#This Row],[user_id]]) &gt; 0, "Retained", "Not_Retained")</f>
        <v>Not_Retained</v>
      </c>
    </row>
    <row r="402" spans="1:10" x14ac:dyDescent="0.3">
      <c r="A402">
        <v>77</v>
      </c>
      <c r="B402">
        <v>51830</v>
      </c>
      <c r="C402" t="s">
        <v>14</v>
      </c>
      <c r="D402" s="1">
        <v>45182</v>
      </c>
      <c r="E402" t="s">
        <v>12</v>
      </c>
      <c r="F402">
        <v>4842.04</v>
      </c>
      <c r="G402" s="1">
        <v>45172</v>
      </c>
      <c r="H402">
        <v>19</v>
      </c>
      <c r="I402" t="s">
        <v>28</v>
      </c>
      <c r="J402" t="str">
        <f>IF(COUNTIF(Table2[[#All],[Column1]], Table1[[#This Row],[user_id]]) &gt; 0, "Retained", "Not_Retained")</f>
        <v>Retained</v>
      </c>
    </row>
    <row r="403" spans="1:10" x14ac:dyDescent="0.3">
      <c r="A403">
        <v>77</v>
      </c>
      <c r="B403">
        <v>41775</v>
      </c>
      <c r="C403" t="s">
        <v>14</v>
      </c>
      <c r="D403" s="1">
        <v>45195</v>
      </c>
      <c r="E403" t="s">
        <v>12</v>
      </c>
      <c r="F403">
        <v>1473.47</v>
      </c>
      <c r="G403" s="1">
        <v>45172</v>
      </c>
      <c r="H403">
        <v>19</v>
      </c>
      <c r="I403" t="s">
        <v>28</v>
      </c>
      <c r="J403" t="str">
        <f>IF(COUNTIF(Table2[[#All],[Column1]], Table1[[#This Row],[user_id]]) &gt; 0, "Retained", "Not_Retained")</f>
        <v>Retained</v>
      </c>
    </row>
    <row r="404" spans="1:10" x14ac:dyDescent="0.3">
      <c r="A404">
        <v>77</v>
      </c>
      <c r="B404">
        <v>24927</v>
      </c>
      <c r="C404" t="s">
        <v>15</v>
      </c>
      <c r="D404" s="1">
        <v>45211</v>
      </c>
      <c r="E404" t="s">
        <v>10</v>
      </c>
      <c r="F404">
        <v>3440.39</v>
      </c>
      <c r="G404" s="1">
        <v>45172</v>
      </c>
      <c r="H404">
        <v>19</v>
      </c>
      <c r="I404" t="s">
        <v>28</v>
      </c>
      <c r="J404" t="str">
        <f>IF(COUNTIF(Table2[[#All],[Column1]], Table1[[#This Row],[user_id]]) &gt; 0, "Retained", "Not_Retained")</f>
        <v>Retained</v>
      </c>
    </row>
    <row r="405" spans="1:10" x14ac:dyDescent="0.3">
      <c r="A405">
        <v>77</v>
      </c>
      <c r="B405">
        <v>13527</v>
      </c>
      <c r="C405" t="s">
        <v>18</v>
      </c>
      <c r="D405" s="1">
        <v>45217</v>
      </c>
      <c r="E405" t="s">
        <v>10</v>
      </c>
      <c r="F405">
        <v>2248.4299999999998</v>
      </c>
      <c r="G405" s="1">
        <v>45172</v>
      </c>
      <c r="H405">
        <v>19</v>
      </c>
      <c r="I405" t="s">
        <v>28</v>
      </c>
      <c r="J405" t="str">
        <f>IF(COUNTIF(Table2[[#All],[Column1]], Table1[[#This Row],[user_id]]) &gt; 0, "Retained", "Not_Retained")</f>
        <v>Retained</v>
      </c>
    </row>
    <row r="406" spans="1:10" x14ac:dyDescent="0.3">
      <c r="A406">
        <v>77</v>
      </c>
      <c r="B406">
        <v>19064</v>
      </c>
      <c r="C406" t="s">
        <v>18</v>
      </c>
      <c r="D406" s="1">
        <v>45209</v>
      </c>
      <c r="E406" t="s">
        <v>12</v>
      </c>
      <c r="F406">
        <v>781.98</v>
      </c>
      <c r="G406" s="1">
        <v>45172</v>
      </c>
      <c r="H406">
        <v>19</v>
      </c>
      <c r="I406" t="s">
        <v>28</v>
      </c>
      <c r="J406" t="str">
        <f>IF(COUNTIF(Table2[[#All],[Column1]], Table1[[#This Row],[user_id]]) &gt; 0, "Retained", "Not_Retained")</f>
        <v>Retained</v>
      </c>
    </row>
    <row r="407" spans="1:10" x14ac:dyDescent="0.3">
      <c r="A407">
        <v>77</v>
      </c>
      <c r="B407">
        <v>41722</v>
      </c>
      <c r="C407" t="s">
        <v>14</v>
      </c>
      <c r="D407" s="1">
        <v>45209</v>
      </c>
      <c r="E407" t="s">
        <v>10</v>
      </c>
      <c r="F407">
        <v>3604.66</v>
      </c>
      <c r="G407" s="1">
        <v>45172</v>
      </c>
      <c r="H407">
        <v>19</v>
      </c>
      <c r="I407" t="s">
        <v>28</v>
      </c>
      <c r="J407" t="str">
        <f>IF(COUNTIF(Table2[[#All],[Column1]], Table1[[#This Row],[user_id]]) &gt; 0, "Retained", "Not_Retained")</f>
        <v>Retained</v>
      </c>
    </row>
    <row r="408" spans="1:10" x14ac:dyDescent="0.3">
      <c r="A408">
        <v>77</v>
      </c>
      <c r="B408">
        <v>68860</v>
      </c>
      <c r="C408" t="s">
        <v>18</v>
      </c>
      <c r="D408" s="1">
        <v>45233</v>
      </c>
      <c r="E408" t="s">
        <v>12</v>
      </c>
      <c r="F408">
        <v>2718.4</v>
      </c>
      <c r="G408" s="1">
        <v>45172</v>
      </c>
      <c r="H408">
        <v>19</v>
      </c>
      <c r="I408" t="s">
        <v>28</v>
      </c>
      <c r="J408" t="str">
        <f>IF(COUNTIF(Table2[[#All],[Column1]], Table1[[#This Row],[user_id]]) &gt; 0, "Retained", "Not_Retained")</f>
        <v>Retained</v>
      </c>
    </row>
    <row r="409" spans="1:10" x14ac:dyDescent="0.3">
      <c r="A409">
        <v>77</v>
      </c>
      <c r="B409">
        <v>64827</v>
      </c>
      <c r="C409" t="s">
        <v>9</v>
      </c>
      <c r="D409" s="1">
        <v>45258</v>
      </c>
      <c r="E409" t="s">
        <v>12</v>
      </c>
      <c r="F409">
        <v>3538.01</v>
      </c>
      <c r="G409" s="1">
        <v>45172</v>
      </c>
      <c r="H409">
        <v>19</v>
      </c>
      <c r="I409" t="s">
        <v>28</v>
      </c>
      <c r="J409" t="str">
        <f>IF(COUNTIF(Table2[[#All],[Column1]], Table1[[#This Row],[user_id]]) &gt; 0, "Retained", "Not_Retained")</f>
        <v>Retained</v>
      </c>
    </row>
    <row r="410" spans="1:10" x14ac:dyDescent="0.3">
      <c r="A410">
        <v>77</v>
      </c>
      <c r="B410">
        <v>80373</v>
      </c>
      <c r="C410" t="s">
        <v>9</v>
      </c>
      <c r="D410" s="1">
        <v>45256</v>
      </c>
      <c r="E410" t="s">
        <v>10</v>
      </c>
      <c r="F410">
        <v>3867.87</v>
      </c>
      <c r="G410" s="1">
        <v>45172</v>
      </c>
      <c r="H410">
        <v>19</v>
      </c>
      <c r="I410" t="s">
        <v>28</v>
      </c>
      <c r="J410" t="str">
        <f>IF(COUNTIF(Table2[[#All],[Column1]], Table1[[#This Row],[user_id]]) &gt; 0, "Retained", "Not_Retained")</f>
        <v>Retained</v>
      </c>
    </row>
    <row r="411" spans="1:10" x14ac:dyDescent="0.3">
      <c r="A411">
        <v>77</v>
      </c>
      <c r="B411">
        <v>97122</v>
      </c>
      <c r="C411" t="s">
        <v>14</v>
      </c>
      <c r="D411" s="1">
        <v>45252</v>
      </c>
      <c r="E411" t="s">
        <v>10</v>
      </c>
      <c r="F411">
        <v>3270.3</v>
      </c>
      <c r="G411" s="1">
        <v>45172</v>
      </c>
      <c r="H411">
        <v>19</v>
      </c>
      <c r="I411" t="s">
        <v>28</v>
      </c>
      <c r="J411" t="str">
        <f>IF(COUNTIF(Table2[[#All],[Column1]], Table1[[#This Row],[user_id]]) &gt; 0, "Retained", "Not_Retained")</f>
        <v>Retained</v>
      </c>
    </row>
    <row r="412" spans="1:10" x14ac:dyDescent="0.3">
      <c r="A412">
        <v>78</v>
      </c>
      <c r="B412">
        <v>53463</v>
      </c>
      <c r="C412" t="s">
        <v>18</v>
      </c>
      <c r="D412" s="1">
        <v>45255</v>
      </c>
      <c r="E412" t="s">
        <v>10</v>
      </c>
      <c r="F412">
        <v>151.68</v>
      </c>
      <c r="G412" s="1">
        <v>45177</v>
      </c>
      <c r="H412">
        <v>18</v>
      </c>
      <c r="I412" t="s">
        <v>36</v>
      </c>
      <c r="J412" t="str">
        <f>IF(COUNTIF(Table2[[#All],[Column1]], Table1[[#This Row],[user_id]]) &gt; 0, "Retained", "Not_Retained")</f>
        <v>Not_Retained</v>
      </c>
    </row>
    <row r="413" spans="1:10" x14ac:dyDescent="0.3">
      <c r="A413">
        <v>78</v>
      </c>
      <c r="B413">
        <v>39098</v>
      </c>
      <c r="C413" t="s">
        <v>15</v>
      </c>
      <c r="D413" s="1">
        <v>45239</v>
      </c>
      <c r="E413" t="s">
        <v>12</v>
      </c>
      <c r="F413">
        <v>1933.19</v>
      </c>
      <c r="G413" s="1">
        <v>45177</v>
      </c>
      <c r="H413">
        <v>18</v>
      </c>
      <c r="I413" t="s">
        <v>36</v>
      </c>
      <c r="J413" t="str">
        <f>IF(COUNTIF(Table2[[#All],[Column1]], Table1[[#This Row],[user_id]]) &gt; 0, "Retained", "Not_Retained")</f>
        <v>Not_Retained</v>
      </c>
    </row>
    <row r="414" spans="1:10" x14ac:dyDescent="0.3">
      <c r="A414">
        <v>78</v>
      </c>
      <c r="B414">
        <v>99070</v>
      </c>
      <c r="C414" t="s">
        <v>15</v>
      </c>
      <c r="D414" s="1">
        <v>45245</v>
      </c>
      <c r="E414" t="s">
        <v>12</v>
      </c>
      <c r="F414">
        <v>4988.74</v>
      </c>
      <c r="G414" s="1">
        <v>45177</v>
      </c>
      <c r="H414">
        <v>18</v>
      </c>
      <c r="I414" t="s">
        <v>36</v>
      </c>
      <c r="J414" t="str">
        <f>IF(COUNTIF(Table2[[#All],[Column1]], Table1[[#This Row],[user_id]]) &gt; 0, "Retained", "Not_Retained")</f>
        <v>Not_Retained</v>
      </c>
    </row>
    <row r="415" spans="1:10" x14ac:dyDescent="0.3">
      <c r="A415">
        <v>78</v>
      </c>
      <c r="B415">
        <v>23703</v>
      </c>
      <c r="C415" t="s">
        <v>14</v>
      </c>
      <c r="D415" s="1">
        <v>45246</v>
      </c>
      <c r="E415" t="s">
        <v>12</v>
      </c>
      <c r="F415">
        <v>4610.68</v>
      </c>
      <c r="G415" s="1">
        <v>45177</v>
      </c>
      <c r="H415">
        <v>18</v>
      </c>
      <c r="I415" t="s">
        <v>36</v>
      </c>
      <c r="J415" t="str">
        <f>IF(COUNTIF(Table2[[#All],[Column1]], Table1[[#This Row],[user_id]]) &gt; 0, "Retained", "Not_Retained")</f>
        <v>Not_Retained</v>
      </c>
    </row>
    <row r="416" spans="1:10" x14ac:dyDescent="0.3">
      <c r="A416">
        <v>79</v>
      </c>
      <c r="B416">
        <v>50880</v>
      </c>
      <c r="C416" t="s">
        <v>14</v>
      </c>
      <c r="D416" s="1">
        <v>45242</v>
      </c>
      <c r="E416" t="s">
        <v>12</v>
      </c>
      <c r="F416">
        <v>3942.92</v>
      </c>
      <c r="G416" s="1">
        <v>45176</v>
      </c>
      <c r="H416">
        <v>23</v>
      </c>
      <c r="I416" t="s">
        <v>20</v>
      </c>
      <c r="J416" t="str">
        <f>IF(COUNTIF(Table2[[#All],[Column1]], Table1[[#This Row],[user_id]]) &gt; 0, "Retained", "Not_Retained")</f>
        <v>Not_Retained</v>
      </c>
    </row>
    <row r="417" spans="1:10" x14ac:dyDescent="0.3">
      <c r="A417">
        <v>79</v>
      </c>
      <c r="B417">
        <v>73298</v>
      </c>
      <c r="C417" t="s">
        <v>14</v>
      </c>
      <c r="D417" s="1">
        <v>45247</v>
      </c>
      <c r="E417" t="s">
        <v>12</v>
      </c>
      <c r="F417">
        <v>578.35</v>
      </c>
      <c r="G417" s="1">
        <v>45176</v>
      </c>
      <c r="H417">
        <v>23</v>
      </c>
      <c r="I417" t="s">
        <v>20</v>
      </c>
      <c r="J417" t="str">
        <f>IF(COUNTIF(Table2[[#All],[Column1]], Table1[[#This Row],[user_id]]) &gt; 0, "Retained", "Not_Retained")</f>
        <v>Not_Retained</v>
      </c>
    </row>
    <row r="418" spans="1:10" x14ac:dyDescent="0.3">
      <c r="A418">
        <v>80</v>
      </c>
      <c r="B418">
        <v>25084</v>
      </c>
      <c r="C418" t="s">
        <v>9</v>
      </c>
      <c r="D418" s="1">
        <v>45201</v>
      </c>
      <c r="E418" t="s">
        <v>12</v>
      </c>
      <c r="F418">
        <v>3275.05</v>
      </c>
      <c r="G418" s="1">
        <v>45174</v>
      </c>
      <c r="H418">
        <v>19</v>
      </c>
      <c r="I418" t="s">
        <v>11</v>
      </c>
      <c r="J418" t="str">
        <f>IF(COUNTIF(Table2[[#All],[Column1]], Table1[[#This Row],[user_id]]) &gt; 0, "Retained", "Not_Retained")</f>
        <v>Retained</v>
      </c>
    </row>
    <row r="419" spans="1:10" x14ac:dyDescent="0.3">
      <c r="A419">
        <v>80</v>
      </c>
      <c r="B419">
        <v>31542</v>
      </c>
      <c r="C419" t="s">
        <v>15</v>
      </c>
      <c r="D419" s="1">
        <v>45221</v>
      </c>
      <c r="E419" t="s">
        <v>10</v>
      </c>
      <c r="F419">
        <v>2804.36</v>
      </c>
      <c r="G419" s="1">
        <v>45174</v>
      </c>
      <c r="H419">
        <v>19</v>
      </c>
      <c r="I419" t="s">
        <v>11</v>
      </c>
      <c r="J419" t="str">
        <f>IF(COUNTIF(Table2[[#All],[Column1]], Table1[[#This Row],[user_id]]) &gt; 0, "Retained", "Not_Retained")</f>
        <v>Retained</v>
      </c>
    </row>
    <row r="420" spans="1:10" x14ac:dyDescent="0.3">
      <c r="A420">
        <v>80</v>
      </c>
      <c r="B420">
        <v>83380</v>
      </c>
      <c r="C420" t="s">
        <v>18</v>
      </c>
      <c r="D420" s="1">
        <v>45210</v>
      </c>
      <c r="E420" t="s">
        <v>12</v>
      </c>
      <c r="F420">
        <v>1236.0899999999999</v>
      </c>
      <c r="G420" s="1">
        <v>45174</v>
      </c>
      <c r="H420">
        <v>19</v>
      </c>
      <c r="I420" t="s">
        <v>11</v>
      </c>
      <c r="J420" t="str">
        <f>IF(COUNTIF(Table2[[#All],[Column1]], Table1[[#This Row],[user_id]]) &gt; 0, "Retained", "Not_Retained")</f>
        <v>Retained</v>
      </c>
    </row>
    <row r="421" spans="1:10" x14ac:dyDescent="0.3">
      <c r="A421">
        <v>80</v>
      </c>
      <c r="B421">
        <v>34176</v>
      </c>
      <c r="C421" t="s">
        <v>15</v>
      </c>
      <c r="D421" s="1">
        <v>45251</v>
      </c>
      <c r="E421" t="s">
        <v>12</v>
      </c>
      <c r="F421">
        <v>2038.35</v>
      </c>
      <c r="G421" s="1">
        <v>45174</v>
      </c>
      <c r="H421">
        <v>19</v>
      </c>
      <c r="I421" t="s">
        <v>11</v>
      </c>
      <c r="J421" t="str">
        <f>IF(COUNTIF(Table2[[#All],[Column1]], Table1[[#This Row],[user_id]]) &gt; 0, "Retained", "Not_Retained")</f>
        <v>Retained</v>
      </c>
    </row>
    <row r="422" spans="1:10" x14ac:dyDescent="0.3">
      <c r="A422">
        <v>80</v>
      </c>
      <c r="B422">
        <v>90492</v>
      </c>
      <c r="C422" t="s">
        <v>15</v>
      </c>
      <c r="D422" s="1">
        <v>45254</v>
      </c>
      <c r="E422" t="s">
        <v>12</v>
      </c>
      <c r="F422">
        <v>3001.8</v>
      </c>
      <c r="G422" s="1">
        <v>45174</v>
      </c>
      <c r="H422">
        <v>19</v>
      </c>
      <c r="I422" t="s">
        <v>11</v>
      </c>
      <c r="J422" t="str">
        <f>IF(COUNTIF(Table2[[#All],[Column1]], Table1[[#This Row],[user_id]]) &gt; 0, "Retained", "Not_Retained")</f>
        <v>Retained</v>
      </c>
    </row>
    <row r="423" spans="1:10" x14ac:dyDescent="0.3">
      <c r="A423">
        <v>80</v>
      </c>
      <c r="B423">
        <v>10583</v>
      </c>
      <c r="C423" t="s">
        <v>15</v>
      </c>
      <c r="D423" s="1">
        <v>45243</v>
      </c>
      <c r="E423" t="s">
        <v>10</v>
      </c>
      <c r="F423">
        <v>1463.89</v>
      </c>
      <c r="G423" s="1">
        <v>45174</v>
      </c>
      <c r="H423">
        <v>19</v>
      </c>
      <c r="I423" t="s">
        <v>11</v>
      </c>
      <c r="J423" t="str">
        <f>IF(COUNTIF(Table2[[#All],[Column1]], Table1[[#This Row],[user_id]]) &gt; 0, "Retained", "Not_Retained")</f>
        <v>Retained</v>
      </c>
    </row>
    <row r="424" spans="1:10" x14ac:dyDescent="0.3">
      <c r="A424">
        <v>80</v>
      </c>
      <c r="B424">
        <v>18200</v>
      </c>
      <c r="C424" t="s">
        <v>9</v>
      </c>
      <c r="D424" s="1">
        <v>45253</v>
      </c>
      <c r="E424" t="s">
        <v>10</v>
      </c>
      <c r="F424">
        <v>1892.39</v>
      </c>
      <c r="G424" s="1">
        <v>45174</v>
      </c>
      <c r="H424">
        <v>19</v>
      </c>
      <c r="I424" t="s">
        <v>11</v>
      </c>
      <c r="J424" t="str">
        <f>IF(COUNTIF(Table2[[#All],[Column1]], Table1[[#This Row],[user_id]]) &gt; 0, "Retained", "Not_Retained")</f>
        <v>Retained</v>
      </c>
    </row>
    <row r="425" spans="1:10" x14ac:dyDescent="0.3">
      <c r="A425">
        <v>80</v>
      </c>
      <c r="B425">
        <v>24936</v>
      </c>
      <c r="C425" t="s">
        <v>14</v>
      </c>
      <c r="D425" s="1">
        <v>45184</v>
      </c>
      <c r="E425" t="s">
        <v>12</v>
      </c>
      <c r="F425">
        <v>2685.8</v>
      </c>
      <c r="G425" s="1">
        <v>45174</v>
      </c>
      <c r="H425">
        <v>19</v>
      </c>
      <c r="I425" t="s">
        <v>11</v>
      </c>
      <c r="J425" t="str">
        <f>IF(COUNTIF(Table2[[#All],[Column1]], Table1[[#This Row],[user_id]]) &gt; 0, "Retained", "Not_Retained")</f>
        <v>Retained</v>
      </c>
    </row>
    <row r="426" spans="1:10" x14ac:dyDescent="0.3">
      <c r="A426">
        <v>80</v>
      </c>
      <c r="B426">
        <v>51078</v>
      </c>
      <c r="C426" t="s">
        <v>18</v>
      </c>
      <c r="D426" s="1">
        <v>45190</v>
      </c>
      <c r="E426" t="s">
        <v>12</v>
      </c>
      <c r="F426">
        <v>2976.32</v>
      </c>
      <c r="G426" s="1">
        <v>45174</v>
      </c>
      <c r="H426">
        <v>19</v>
      </c>
      <c r="I426" t="s">
        <v>11</v>
      </c>
      <c r="J426" t="str">
        <f>IF(COUNTIF(Table2[[#All],[Column1]], Table1[[#This Row],[user_id]]) &gt; 0, "Retained", "Not_Retained")</f>
        <v>Retained</v>
      </c>
    </row>
    <row r="427" spans="1:10" x14ac:dyDescent="0.3">
      <c r="A427">
        <v>81</v>
      </c>
      <c r="B427">
        <v>98288</v>
      </c>
      <c r="C427" t="s">
        <v>14</v>
      </c>
      <c r="D427" s="1">
        <v>45205</v>
      </c>
      <c r="E427" t="s">
        <v>10</v>
      </c>
      <c r="F427">
        <v>3393.34</v>
      </c>
      <c r="G427" s="1">
        <v>45178</v>
      </c>
      <c r="H427">
        <v>21</v>
      </c>
      <c r="I427" t="s">
        <v>19</v>
      </c>
      <c r="J427" t="str">
        <f>IF(COUNTIF(Table2[[#All],[Column1]], Table1[[#This Row],[user_id]]) &gt; 0, "Retained", "Not_Retained")</f>
        <v>Not_Retained</v>
      </c>
    </row>
    <row r="428" spans="1:10" x14ac:dyDescent="0.3">
      <c r="A428">
        <v>81</v>
      </c>
      <c r="B428">
        <v>25448</v>
      </c>
      <c r="C428" t="s">
        <v>15</v>
      </c>
      <c r="D428" s="1">
        <v>45210</v>
      </c>
      <c r="E428" t="s">
        <v>12</v>
      </c>
      <c r="F428">
        <v>673.05</v>
      </c>
      <c r="G428" s="1">
        <v>45178</v>
      </c>
      <c r="H428">
        <v>21</v>
      </c>
      <c r="I428" t="s">
        <v>19</v>
      </c>
      <c r="J428" t="str">
        <f>IF(COUNTIF(Table2[[#All],[Column1]], Table1[[#This Row],[user_id]]) &gt; 0, "Retained", "Not_Retained")</f>
        <v>Not_Retained</v>
      </c>
    </row>
    <row r="429" spans="1:10" x14ac:dyDescent="0.3">
      <c r="A429">
        <v>81</v>
      </c>
      <c r="B429">
        <v>28528</v>
      </c>
      <c r="C429" t="s">
        <v>18</v>
      </c>
      <c r="D429" s="1">
        <v>45211</v>
      </c>
      <c r="E429" t="s">
        <v>12</v>
      </c>
      <c r="F429">
        <v>3022.49</v>
      </c>
      <c r="G429" s="1">
        <v>45178</v>
      </c>
      <c r="H429">
        <v>21</v>
      </c>
      <c r="I429" t="s">
        <v>19</v>
      </c>
      <c r="J429" t="str">
        <f>IF(COUNTIF(Table2[[#All],[Column1]], Table1[[#This Row],[user_id]]) &gt; 0, "Retained", "Not_Retained")</f>
        <v>Not_Retained</v>
      </c>
    </row>
    <row r="430" spans="1:10" x14ac:dyDescent="0.3">
      <c r="A430">
        <v>81</v>
      </c>
      <c r="B430">
        <v>60293</v>
      </c>
      <c r="C430" t="s">
        <v>18</v>
      </c>
      <c r="D430" s="1">
        <v>45218</v>
      </c>
      <c r="E430" t="s">
        <v>10</v>
      </c>
      <c r="F430">
        <v>2484.6799999999998</v>
      </c>
      <c r="G430" s="1">
        <v>45178</v>
      </c>
      <c r="H430">
        <v>21</v>
      </c>
      <c r="I430" t="s">
        <v>19</v>
      </c>
      <c r="J430" t="str">
        <f>IF(COUNTIF(Table2[[#All],[Column1]], Table1[[#This Row],[user_id]]) &gt; 0, "Retained", "Not_Retained")</f>
        <v>Not_Retained</v>
      </c>
    </row>
    <row r="431" spans="1:10" x14ac:dyDescent="0.3">
      <c r="A431">
        <v>81</v>
      </c>
      <c r="B431">
        <v>94575</v>
      </c>
      <c r="C431" t="s">
        <v>15</v>
      </c>
      <c r="D431" s="1">
        <v>45217</v>
      </c>
      <c r="E431" t="s">
        <v>10</v>
      </c>
      <c r="F431">
        <v>2499.25</v>
      </c>
      <c r="G431" s="1">
        <v>45178</v>
      </c>
      <c r="H431">
        <v>21</v>
      </c>
      <c r="I431" t="s">
        <v>19</v>
      </c>
      <c r="J431" t="str">
        <f>IF(COUNTIF(Table2[[#All],[Column1]], Table1[[#This Row],[user_id]]) &gt; 0, "Retained", "Not_Retained")</f>
        <v>Not_Retained</v>
      </c>
    </row>
    <row r="432" spans="1:10" x14ac:dyDescent="0.3">
      <c r="A432">
        <v>82</v>
      </c>
      <c r="B432">
        <v>17026</v>
      </c>
      <c r="C432" t="s">
        <v>14</v>
      </c>
      <c r="D432" s="1">
        <v>45219</v>
      </c>
      <c r="E432" t="s">
        <v>10</v>
      </c>
      <c r="F432">
        <v>2474.58</v>
      </c>
      <c r="G432" s="1">
        <v>45173</v>
      </c>
      <c r="H432">
        <v>22</v>
      </c>
      <c r="I432" t="s">
        <v>37</v>
      </c>
      <c r="J432" t="str">
        <f>IF(COUNTIF(Table2[[#All],[Column1]], Table1[[#This Row],[user_id]]) &gt; 0, "Retained", "Not_Retained")</f>
        <v>Not_Retained</v>
      </c>
    </row>
    <row r="433" spans="1:10" x14ac:dyDescent="0.3">
      <c r="A433">
        <v>82</v>
      </c>
      <c r="B433">
        <v>60324</v>
      </c>
      <c r="C433" t="s">
        <v>18</v>
      </c>
      <c r="D433" s="1">
        <v>45206</v>
      </c>
      <c r="E433" t="s">
        <v>12</v>
      </c>
      <c r="F433">
        <v>3455.01</v>
      </c>
      <c r="G433" s="1">
        <v>45173</v>
      </c>
      <c r="H433">
        <v>22</v>
      </c>
      <c r="I433" t="s">
        <v>37</v>
      </c>
      <c r="J433" t="str">
        <f>IF(COUNTIF(Table2[[#All],[Column1]], Table1[[#This Row],[user_id]]) &gt; 0, "Retained", "Not_Retained")</f>
        <v>Not_Retained</v>
      </c>
    </row>
    <row r="434" spans="1:10" x14ac:dyDescent="0.3">
      <c r="A434">
        <v>82</v>
      </c>
      <c r="B434">
        <v>68176</v>
      </c>
      <c r="C434" t="s">
        <v>18</v>
      </c>
      <c r="D434" s="1">
        <v>45213</v>
      </c>
      <c r="E434" t="s">
        <v>10</v>
      </c>
      <c r="F434">
        <v>505.09</v>
      </c>
      <c r="G434" s="1">
        <v>45173</v>
      </c>
      <c r="H434">
        <v>22</v>
      </c>
      <c r="I434" t="s">
        <v>37</v>
      </c>
      <c r="J434" t="str">
        <f>IF(COUNTIF(Table2[[#All],[Column1]], Table1[[#This Row],[user_id]]) &gt; 0, "Retained", "Not_Retained")</f>
        <v>Not_Retained</v>
      </c>
    </row>
    <row r="435" spans="1:10" x14ac:dyDescent="0.3">
      <c r="A435">
        <v>82</v>
      </c>
      <c r="B435">
        <v>38905</v>
      </c>
      <c r="C435" t="s">
        <v>14</v>
      </c>
      <c r="D435" s="1">
        <v>45200</v>
      </c>
      <c r="E435" t="s">
        <v>10</v>
      </c>
      <c r="F435">
        <v>1446.78</v>
      </c>
      <c r="G435" s="1">
        <v>45173</v>
      </c>
      <c r="H435">
        <v>22</v>
      </c>
      <c r="I435" t="s">
        <v>37</v>
      </c>
      <c r="J435" t="str">
        <f>IF(COUNTIF(Table2[[#All],[Column1]], Table1[[#This Row],[user_id]]) &gt; 0, "Retained", "Not_Retained")</f>
        <v>Not_Retained</v>
      </c>
    </row>
    <row r="436" spans="1:10" x14ac:dyDescent="0.3">
      <c r="A436">
        <v>83</v>
      </c>
      <c r="B436">
        <v>74921</v>
      </c>
      <c r="C436" t="s">
        <v>9</v>
      </c>
      <c r="D436" s="1">
        <v>45193</v>
      </c>
      <c r="E436" t="s">
        <v>10</v>
      </c>
      <c r="F436">
        <v>1412.66</v>
      </c>
      <c r="G436" s="1">
        <v>45175</v>
      </c>
      <c r="H436">
        <v>25</v>
      </c>
      <c r="I436" t="s">
        <v>20</v>
      </c>
      <c r="J436" t="str">
        <f>IF(COUNTIF(Table2[[#All],[Column1]], Table1[[#This Row],[user_id]]) &gt; 0, "Retained", "Not_Retained")</f>
        <v>Not_Retained</v>
      </c>
    </row>
    <row r="437" spans="1:10" x14ac:dyDescent="0.3">
      <c r="A437">
        <v>83</v>
      </c>
      <c r="B437">
        <v>58085</v>
      </c>
      <c r="C437" t="s">
        <v>9</v>
      </c>
      <c r="D437" s="1">
        <v>45187</v>
      </c>
      <c r="E437" t="s">
        <v>12</v>
      </c>
      <c r="F437">
        <v>2777.13</v>
      </c>
      <c r="G437" s="1">
        <v>45175</v>
      </c>
      <c r="H437">
        <v>25</v>
      </c>
      <c r="I437" t="s">
        <v>20</v>
      </c>
      <c r="J437" t="str">
        <f>IF(COUNTIF(Table2[[#All],[Column1]], Table1[[#This Row],[user_id]]) &gt; 0, "Retained", "Not_Retained")</f>
        <v>Not_Retained</v>
      </c>
    </row>
    <row r="438" spans="1:10" x14ac:dyDescent="0.3">
      <c r="A438">
        <v>83</v>
      </c>
      <c r="B438">
        <v>23423</v>
      </c>
      <c r="C438" t="s">
        <v>15</v>
      </c>
      <c r="D438" s="1">
        <v>45183</v>
      </c>
      <c r="E438" t="s">
        <v>12</v>
      </c>
      <c r="F438">
        <v>4386.57</v>
      </c>
      <c r="G438" s="1">
        <v>45175</v>
      </c>
      <c r="H438">
        <v>25</v>
      </c>
      <c r="I438" t="s">
        <v>20</v>
      </c>
      <c r="J438" t="str">
        <f>IF(COUNTIF(Table2[[#All],[Column1]], Table1[[#This Row],[user_id]]) &gt; 0, "Retained", "Not_Retained")</f>
        <v>Not_Retained</v>
      </c>
    </row>
    <row r="439" spans="1:10" x14ac:dyDescent="0.3">
      <c r="A439">
        <v>83</v>
      </c>
      <c r="B439">
        <v>68947</v>
      </c>
      <c r="C439" t="s">
        <v>14</v>
      </c>
      <c r="D439" s="1">
        <v>45171</v>
      </c>
      <c r="E439" t="s">
        <v>12</v>
      </c>
      <c r="F439">
        <v>4324.78</v>
      </c>
      <c r="G439" s="1">
        <v>45175</v>
      </c>
      <c r="H439">
        <v>25</v>
      </c>
      <c r="I439" t="s">
        <v>20</v>
      </c>
      <c r="J439" t="str">
        <f>IF(COUNTIF(Table2[[#All],[Column1]], Table1[[#This Row],[user_id]]) &gt; 0, "Retained", "Not_Retained")</f>
        <v>Not_Retained</v>
      </c>
    </row>
    <row r="440" spans="1:10" x14ac:dyDescent="0.3">
      <c r="A440">
        <v>83</v>
      </c>
      <c r="B440">
        <v>67549</v>
      </c>
      <c r="C440" t="s">
        <v>9</v>
      </c>
      <c r="D440" s="1">
        <v>45172</v>
      </c>
      <c r="E440" t="s">
        <v>10</v>
      </c>
      <c r="F440">
        <v>1128.4000000000001</v>
      </c>
      <c r="G440" s="1">
        <v>45175</v>
      </c>
      <c r="H440">
        <v>25</v>
      </c>
      <c r="I440" t="s">
        <v>20</v>
      </c>
      <c r="J440" t="str">
        <f>IF(COUNTIF(Table2[[#All],[Column1]], Table1[[#This Row],[user_id]]) &gt; 0, "Retained", "Not_Retained")</f>
        <v>Not_Retained</v>
      </c>
    </row>
    <row r="441" spans="1:10" x14ac:dyDescent="0.3">
      <c r="A441">
        <v>83</v>
      </c>
      <c r="B441">
        <v>55957</v>
      </c>
      <c r="C441" t="s">
        <v>18</v>
      </c>
      <c r="D441" s="1">
        <v>45222</v>
      </c>
      <c r="E441" t="s">
        <v>10</v>
      </c>
      <c r="F441">
        <v>3119.14</v>
      </c>
      <c r="G441" s="1">
        <v>45175</v>
      </c>
      <c r="H441">
        <v>25</v>
      </c>
      <c r="I441" t="s">
        <v>20</v>
      </c>
      <c r="J441" t="str">
        <f>IF(COUNTIF(Table2[[#All],[Column1]], Table1[[#This Row],[user_id]]) &gt; 0, "Retained", "Not_Retained")</f>
        <v>Not_Retained</v>
      </c>
    </row>
    <row r="442" spans="1:10" x14ac:dyDescent="0.3">
      <c r="A442">
        <v>83</v>
      </c>
      <c r="B442">
        <v>37082</v>
      </c>
      <c r="C442" t="s">
        <v>15</v>
      </c>
      <c r="D442" s="1">
        <v>45225</v>
      </c>
      <c r="E442" t="s">
        <v>10</v>
      </c>
      <c r="F442">
        <v>2893.36</v>
      </c>
      <c r="G442" s="1">
        <v>45175</v>
      </c>
      <c r="H442">
        <v>25</v>
      </c>
      <c r="I442" t="s">
        <v>20</v>
      </c>
      <c r="J442" t="str">
        <f>IF(COUNTIF(Table2[[#All],[Column1]], Table1[[#This Row],[user_id]]) &gt; 0, "Retained", "Not_Retained")</f>
        <v>Not_Retained</v>
      </c>
    </row>
    <row r="443" spans="1:10" x14ac:dyDescent="0.3">
      <c r="A443">
        <v>83</v>
      </c>
      <c r="B443">
        <v>46842</v>
      </c>
      <c r="C443" t="s">
        <v>15</v>
      </c>
      <c r="D443" s="1">
        <v>45217</v>
      </c>
      <c r="E443" t="s">
        <v>12</v>
      </c>
      <c r="F443">
        <v>4897.1000000000004</v>
      </c>
      <c r="G443" s="1">
        <v>45175</v>
      </c>
      <c r="H443">
        <v>25</v>
      </c>
      <c r="I443" t="s">
        <v>20</v>
      </c>
      <c r="J443" t="str">
        <f>IF(COUNTIF(Table2[[#All],[Column1]], Table1[[#This Row],[user_id]]) &gt; 0, "Retained", "Not_Retained")</f>
        <v>Not_Retained</v>
      </c>
    </row>
    <row r="444" spans="1:10" x14ac:dyDescent="0.3">
      <c r="A444">
        <v>83</v>
      </c>
      <c r="B444">
        <v>47923</v>
      </c>
      <c r="C444" t="s">
        <v>14</v>
      </c>
      <c r="D444" s="1">
        <v>45209</v>
      </c>
      <c r="E444" t="s">
        <v>10</v>
      </c>
      <c r="F444">
        <v>764.39</v>
      </c>
      <c r="G444" s="1">
        <v>45175</v>
      </c>
      <c r="H444">
        <v>25</v>
      </c>
      <c r="I444" t="s">
        <v>20</v>
      </c>
      <c r="J444" t="str">
        <f>IF(COUNTIF(Table2[[#All],[Column1]], Table1[[#This Row],[user_id]]) &gt; 0, "Retained", "Not_Retained")</f>
        <v>Not_Retained</v>
      </c>
    </row>
    <row r="445" spans="1:10" x14ac:dyDescent="0.3">
      <c r="A445">
        <v>83</v>
      </c>
      <c r="B445">
        <v>63948</v>
      </c>
      <c r="C445" t="s">
        <v>9</v>
      </c>
      <c r="D445" s="1">
        <v>45224</v>
      </c>
      <c r="E445" t="s">
        <v>12</v>
      </c>
      <c r="F445">
        <v>4348.53</v>
      </c>
      <c r="G445" s="1">
        <v>45175</v>
      </c>
      <c r="H445">
        <v>25</v>
      </c>
      <c r="I445" t="s">
        <v>20</v>
      </c>
      <c r="J445" t="str">
        <f>IF(COUNTIF(Table2[[#All],[Column1]], Table1[[#This Row],[user_id]]) &gt; 0, "Retained", "Not_Retained")</f>
        <v>Not_Retained</v>
      </c>
    </row>
    <row r="446" spans="1:10" x14ac:dyDescent="0.3">
      <c r="A446">
        <v>84</v>
      </c>
      <c r="B446">
        <v>52217</v>
      </c>
      <c r="C446" t="s">
        <v>15</v>
      </c>
      <c r="D446" s="1">
        <v>45174</v>
      </c>
      <c r="E446" t="s">
        <v>12</v>
      </c>
      <c r="F446">
        <v>2498.35</v>
      </c>
      <c r="G446" s="1">
        <v>45170</v>
      </c>
      <c r="H446">
        <v>21</v>
      </c>
      <c r="I446" t="s">
        <v>37</v>
      </c>
      <c r="J446" t="str">
        <f>IF(COUNTIF(Table2[[#All],[Column1]], Table1[[#This Row],[user_id]]) &gt; 0, "Retained", "Not_Retained")</f>
        <v>Not_Retained</v>
      </c>
    </row>
    <row r="447" spans="1:10" x14ac:dyDescent="0.3">
      <c r="A447">
        <v>84</v>
      </c>
      <c r="B447">
        <v>92890</v>
      </c>
      <c r="C447" t="s">
        <v>14</v>
      </c>
      <c r="D447" s="1">
        <v>45188</v>
      </c>
      <c r="E447" t="s">
        <v>12</v>
      </c>
      <c r="F447">
        <v>1938.34</v>
      </c>
      <c r="G447" s="1">
        <v>45170</v>
      </c>
      <c r="H447">
        <v>21</v>
      </c>
      <c r="I447" t="s">
        <v>37</v>
      </c>
      <c r="J447" t="str">
        <f>IF(COUNTIF(Table2[[#All],[Column1]], Table1[[#This Row],[user_id]]) &gt; 0, "Retained", "Not_Retained")</f>
        <v>Not_Retained</v>
      </c>
    </row>
    <row r="448" spans="1:10" x14ac:dyDescent="0.3">
      <c r="A448">
        <v>85</v>
      </c>
      <c r="B448">
        <v>46467</v>
      </c>
      <c r="C448" t="s">
        <v>14</v>
      </c>
      <c r="D448" s="1">
        <v>45186</v>
      </c>
      <c r="E448" t="s">
        <v>12</v>
      </c>
      <c r="F448">
        <v>4756.24</v>
      </c>
      <c r="G448" s="1">
        <v>45173</v>
      </c>
      <c r="H448">
        <v>20</v>
      </c>
      <c r="I448" t="s">
        <v>39</v>
      </c>
      <c r="J448" t="str">
        <f>IF(COUNTIF(Table2[[#All],[Column1]], Table1[[#This Row],[user_id]]) &gt; 0, "Retained", "Not_Retained")</f>
        <v>Not_Retained</v>
      </c>
    </row>
    <row r="449" spans="1:10" x14ac:dyDescent="0.3">
      <c r="A449">
        <v>85</v>
      </c>
      <c r="B449">
        <v>86278</v>
      </c>
      <c r="C449" t="s">
        <v>9</v>
      </c>
      <c r="D449" s="1">
        <v>45180</v>
      </c>
      <c r="E449" t="s">
        <v>10</v>
      </c>
      <c r="F449">
        <v>3681.57</v>
      </c>
      <c r="G449" s="1">
        <v>45173</v>
      </c>
      <c r="H449">
        <v>20</v>
      </c>
      <c r="I449" t="s">
        <v>39</v>
      </c>
      <c r="J449" t="str">
        <f>IF(COUNTIF(Table2[[#All],[Column1]], Table1[[#This Row],[user_id]]) &gt; 0, "Retained", "Not_Retained")</f>
        <v>Not_Retained</v>
      </c>
    </row>
    <row r="450" spans="1:10" x14ac:dyDescent="0.3">
      <c r="A450">
        <v>85</v>
      </c>
      <c r="B450">
        <v>93209</v>
      </c>
      <c r="C450" t="s">
        <v>14</v>
      </c>
      <c r="D450" s="1">
        <v>45184</v>
      </c>
      <c r="E450" t="s">
        <v>10</v>
      </c>
      <c r="F450">
        <v>3998.82</v>
      </c>
      <c r="G450" s="1">
        <v>45173</v>
      </c>
      <c r="H450">
        <v>20</v>
      </c>
      <c r="I450" t="s">
        <v>39</v>
      </c>
      <c r="J450" t="str">
        <f>IF(COUNTIF(Table2[[#All],[Column1]], Table1[[#This Row],[user_id]]) &gt; 0, "Retained", "Not_Retained")</f>
        <v>Not_Retained</v>
      </c>
    </row>
    <row r="451" spans="1:10" x14ac:dyDescent="0.3">
      <c r="A451">
        <v>85</v>
      </c>
      <c r="B451">
        <v>38551</v>
      </c>
      <c r="C451" t="s">
        <v>18</v>
      </c>
      <c r="D451" s="1">
        <v>45182</v>
      </c>
      <c r="E451" t="s">
        <v>10</v>
      </c>
      <c r="F451">
        <v>2524.1</v>
      </c>
      <c r="G451" s="1">
        <v>45173</v>
      </c>
      <c r="H451">
        <v>20</v>
      </c>
      <c r="I451" t="s">
        <v>39</v>
      </c>
      <c r="J451" t="str">
        <f>IF(COUNTIF(Table2[[#All],[Column1]], Table1[[#This Row],[user_id]]) &gt; 0, "Retained", "Not_Retained")</f>
        <v>Not_Retained</v>
      </c>
    </row>
    <row r="452" spans="1:10" x14ac:dyDescent="0.3">
      <c r="A452">
        <v>86</v>
      </c>
      <c r="B452">
        <v>85750</v>
      </c>
      <c r="C452" t="s">
        <v>15</v>
      </c>
      <c r="D452" s="1">
        <v>45217</v>
      </c>
      <c r="E452" t="s">
        <v>12</v>
      </c>
      <c r="F452">
        <v>3962.69</v>
      </c>
      <c r="G452" s="1">
        <v>45170</v>
      </c>
      <c r="H452">
        <v>25</v>
      </c>
      <c r="I452" t="s">
        <v>29</v>
      </c>
      <c r="J452" t="str">
        <f>IF(COUNTIF(Table2[[#All],[Column1]], Table1[[#This Row],[user_id]]) &gt; 0, "Retained", "Not_Retained")</f>
        <v>Not_Retained</v>
      </c>
    </row>
    <row r="453" spans="1:10" x14ac:dyDescent="0.3">
      <c r="A453">
        <v>86</v>
      </c>
      <c r="B453">
        <v>16345</v>
      </c>
      <c r="C453" t="s">
        <v>9</v>
      </c>
      <c r="D453" s="1">
        <v>45221</v>
      </c>
      <c r="E453" t="s">
        <v>10</v>
      </c>
      <c r="F453">
        <v>3168.28</v>
      </c>
      <c r="G453" s="1">
        <v>45170</v>
      </c>
      <c r="H453">
        <v>25</v>
      </c>
      <c r="I453" t="s">
        <v>29</v>
      </c>
      <c r="J453" t="str">
        <f>IF(COUNTIF(Table2[[#All],[Column1]], Table1[[#This Row],[user_id]]) &gt; 0, "Retained", "Not_Retained")</f>
        <v>Not_Retained</v>
      </c>
    </row>
    <row r="454" spans="1:10" x14ac:dyDescent="0.3">
      <c r="A454">
        <v>86</v>
      </c>
      <c r="B454">
        <v>70238</v>
      </c>
      <c r="C454" t="s">
        <v>9</v>
      </c>
      <c r="D454" s="1">
        <v>45226</v>
      </c>
      <c r="E454" t="s">
        <v>10</v>
      </c>
      <c r="F454">
        <v>4654.22</v>
      </c>
      <c r="G454" s="1">
        <v>45170</v>
      </c>
      <c r="H454">
        <v>25</v>
      </c>
      <c r="I454" t="s">
        <v>29</v>
      </c>
      <c r="J454" t="str">
        <f>IF(COUNTIF(Table2[[#All],[Column1]], Table1[[#This Row],[user_id]]) &gt; 0, "Retained", "Not_Retained")</f>
        <v>Not_Retained</v>
      </c>
    </row>
    <row r="455" spans="1:10" x14ac:dyDescent="0.3">
      <c r="A455">
        <v>87</v>
      </c>
      <c r="B455">
        <v>36518</v>
      </c>
      <c r="C455" t="s">
        <v>15</v>
      </c>
      <c r="D455" s="1">
        <v>45213</v>
      </c>
      <c r="E455" t="s">
        <v>12</v>
      </c>
      <c r="F455">
        <v>878.99</v>
      </c>
      <c r="G455" s="1">
        <v>45175</v>
      </c>
      <c r="H455">
        <v>21</v>
      </c>
      <c r="I455" t="s">
        <v>39</v>
      </c>
      <c r="J455" t="str">
        <f>IF(COUNTIF(Table2[[#All],[Column1]], Table1[[#This Row],[user_id]]) &gt; 0, "Retained", "Not_Retained")</f>
        <v>Not_Retained</v>
      </c>
    </row>
    <row r="456" spans="1:10" x14ac:dyDescent="0.3">
      <c r="A456">
        <v>88</v>
      </c>
      <c r="B456">
        <v>58738</v>
      </c>
      <c r="C456" t="s">
        <v>15</v>
      </c>
      <c r="D456" s="1">
        <v>45202</v>
      </c>
      <c r="E456" t="s">
        <v>10</v>
      </c>
      <c r="F456">
        <v>2042.07</v>
      </c>
      <c r="G456" s="1">
        <v>45176</v>
      </c>
      <c r="H456">
        <v>25</v>
      </c>
      <c r="I456" t="s">
        <v>28</v>
      </c>
      <c r="J456" t="str">
        <f>IF(COUNTIF(Table2[[#All],[Column1]], Table1[[#This Row],[user_id]]) &gt; 0, "Retained", "Not_Retained")</f>
        <v>Retained</v>
      </c>
    </row>
    <row r="457" spans="1:10" x14ac:dyDescent="0.3">
      <c r="A457">
        <v>88</v>
      </c>
      <c r="B457">
        <v>40689</v>
      </c>
      <c r="C457" t="s">
        <v>18</v>
      </c>
      <c r="D457" s="1">
        <v>45209</v>
      </c>
      <c r="E457" t="s">
        <v>10</v>
      </c>
      <c r="F457">
        <v>3548.12</v>
      </c>
      <c r="G457" s="1">
        <v>45176</v>
      </c>
      <c r="H457">
        <v>25</v>
      </c>
      <c r="I457" t="s">
        <v>28</v>
      </c>
      <c r="J457" t="str">
        <f>IF(COUNTIF(Table2[[#All],[Column1]], Table1[[#This Row],[user_id]]) &gt; 0, "Retained", "Not_Retained")</f>
        <v>Retained</v>
      </c>
    </row>
    <row r="458" spans="1:10" x14ac:dyDescent="0.3">
      <c r="A458">
        <v>88</v>
      </c>
      <c r="B458">
        <v>37973</v>
      </c>
      <c r="C458" t="s">
        <v>18</v>
      </c>
      <c r="D458" s="1">
        <v>45200</v>
      </c>
      <c r="E458" t="s">
        <v>10</v>
      </c>
      <c r="F458">
        <v>750.23</v>
      </c>
      <c r="G458" s="1">
        <v>45176</v>
      </c>
      <c r="H458">
        <v>25</v>
      </c>
      <c r="I458" t="s">
        <v>28</v>
      </c>
      <c r="J458" t="str">
        <f>IF(COUNTIF(Table2[[#All],[Column1]], Table1[[#This Row],[user_id]]) &gt; 0, "Retained", "Not_Retained")</f>
        <v>Retained</v>
      </c>
    </row>
    <row r="459" spans="1:10" x14ac:dyDescent="0.3">
      <c r="A459">
        <v>88</v>
      </c>
      <c r="B459">
        <v>99126</v>
      </c>
      <c r="C459" t="s">
        <v>18</v>
      </c>
      <c r="D459" s="1">
        <v>45186</v>
      </c>
      <c r="E459" t="s">
        <v>10</v>
      </c>
      <c r="F459">
        <v>139.51</v>
      </c>
      <c r="G459" s="1">
        <v>45176</v>
      </c>
      <c r="H459">
        <v>25</v>
      </c>
      <c r="I459" t="s">
        <v>28</v>
      </c>
      <c r="J459" t="str">
        <f>IF(COUNTIF(Table2[[#All],[Column1]], Table1[[#This Row],[user_id]]) &gt; 0, "Retained", "Not_Retained")</f>
        <v>Retained</v>
      </c>
    </row>
    <row r="460" spans="1:10" x14ac:dyDescent="0.3">
      <c r="A460">
        <v>88</v>
      </c>
      <c r="B460">
        <v>25806</v>
      </c>
      <c r="C460" t="s">
        <v>18</v>
      </c>
      <c r="D460" s="1">
        <v>45180</v>
      </c>
      <c r="E460" t="s">
        <v>10</v>
      </c>
      <c r="F460">
        <v>2440.73</v>
      </c>
      <c r="G460" s="1">
        <v>45176</v>
      </c>
      <c r="H460">
        <v>25</v>
      </c>
      <c r="I460" t="s">
        <v>28</v>
      </c>
      <c r="J460" t="str">
        <f>IF(COUNTIF(Table2[[#All],[Column1]], Table1[[#This Row],[user_id]]) &gt; 0, "Retained", "Not_Retained")</f>
        <v>Retained</v>
      </c>
    </row>
    <row r="461" spans="1:10" x14ac:dyDescent="0.3">
      <c r="A461">
        <v>88</v>
      </c>
      <c r="B461">
        <v>21708</v>
      </c>
      <c r="C461" t="s">
        <v>9</v>
      </c>
      <c r="D461" s="1">
        <v>45243</v>
      </c>
      <c r="E461" t="s">
        <v>10</v>
      </c>
      <c r="F461">
        <v>1635.42</v>
      </c>
      <c r="G461" s="1">
        <v>45176</v>
      </c>
      <c r="H461">
        <v>25</v>
      </c>
      <c r="I461" t="s">
        <v>28</v>
      </c>
      <c r="J461" t="str">
        <f>IF(COUNTIF(Table2[[#All],[Column1]], Table1[[#This Row],[user_id]]) &gt; 0, "Retained", "Not_Retained")</f>
        <v>Retained</v>
      </c>
    </row>
    <row r="462" spans="1:10" x14ac:dyDescent="0.3">
      <c r="A462">
        <v>88</v>
      </c>
      <c r="B462">
        <v>27973</v>
      </c>
      <c r="C462" t="s">
        <v>18</v>
      </c>
      <c r="D462" s="1">
        <v>45240</v>
      </c>
      <c r="E462" t="s">
        <v>10</v>
      </c>
      <c r="F462">
        <v>3243.72</v>
      </c>
      <c r="G462" s="1">
        <v>45176</v>
      </c>
      <c r="H462">
        <v>25</v>
      </c>
      <c r="I462" t="s">
        <v>28</v>
      </c>
      <c r="J462" t="str">
        <f>IF(COUNTIF(Table2[[#All],[Column1]], Table1[[#This Row],[user_id]]) &gt; 0, "Retained", "Not_Retained")</f>
        <v>Retained</v>
      </c>
    </row>
    <row r="463" spans="1:10" x14ac:dyDescent="0.3">
      <c r="A463">
        <v>89</v>
      </c>
      <c r="B463">
        <v>31511</v>
      </c>
      <c r="C463" t="s">
        <v>18</v>
      </c>
      <c r="D463" s="1">
        <v>45190</v>
      </c>
      <c r="E463" t="s">
        <v>12</v>
      </c>
      <c r="F463">
        <v>3639.92</v>
      </c>
      <c r="G463" s="1">
        <v>45174</v>
      </c>
      <c r="H463">
        <v>24</v>
      </c>
      <c r="I463" t="s">
        <v>25</v>
      </c>
      <c r="J463" t="str">
        <f>IF(COUNTIF(Table2[[#All],[Column1]], Table1[[#This Row],[user_id]]) &gt; 0, "Retained", "Not_Retained")</f>
        <v>Not_Retained</v>
      </c>
    </row>
    <row r="464" spans="1:10" x14ac:dyDescent="0.3">
      <c r="A464">
        <v>89</v>
      </c>
      <c r="B464">
        <v>29840</v>
      </c>
      <c r="C464" t="s">
        <v>18</v>
      </c>
      <c r="D464" s="1">
        <v>45190</v>
      </c>
      <c r="E464" t="s">
        <v>12</v>
      </c>
      <c r="F464">
        <v>4313.82</v>
      </c>
      <c r="G464" s="1">
        <v>45174</v>
      </c>
      <c r="H464">
        <v>24</v>
      </c>
      <c r="I464" t="s">
        <v>25</v>
      </c>
      <c r="J464" t="str">
        <f>IF(COUNTIF(Table2[[#All],[Column1]], Table1[[#This Row],[user_id]]) &gt; 0, "Retained", "Not_Retained")</f>
        <v>Not_Retained</v>
      </c>
    </row>
    <row r="465" spans="1:10" x14ac:dyDescent="0.3">
      <c r="A465">
        <v>89</v>
      </c>
      <c r="B465">
        <v>23168</v>
      </c>
      <c r="C465" t="s">
        <v>15</v>
      </c>
      <c r="D465" s="1">
        <v>45172</v>
      </c>
      <c r="E465" t="s">
        <v>10</v>
      </c>
      <c r="F465">
        <v>2988.91</v>
      </c>
      <c r="G465" s="1">
        <v>45174</v>
      </c>
      <c r="H465">
        <v>24</v>
      </c>
      <c r="I465" t="s">
        <v>25</v>
      </c>
      <c r="J465" t="str">
        <f>IF(COUNTIF(Table2[[#All],[Column1]], Table1[[#This Row],[user_id]]) &gt; 0, "Retained", "Not_Retained")</f>
        <v>Not_Retained</v>
      </c>
    </row>
    <row r="466" spans="1:10" x14ac:dyDescent="0.3">
      <c r="A466">
        <v>89</v>
      </c>
      <c r="B466">
        <v>56076</v>
      </c>
      <c r="C466" t="s">
        <v>18</v>
      </c>
      <c r="D466" s="1">
        <v>45182</v>
      </c>
      <c r="E466" t="s">
        <v>12</v>
      </c>
      <c r="F466">
        <v>3976.28</v>
      </c>
      <c r="G466" s="1">
        <v>45174</v>
      </c>
      <c r="H466">
        <v>24</v>
      </c>
      <c r="I466" t="s">
        <v>25</v>
      </c>
      <c r="J466" t="str">
        <f>IF(COUNTIF(Table2[[#All],[Column1]], Table1[[#This Row],[user_id]]) &gt; 0, "Retained", "Not_Retained")</f>
        <v>Not_Retained</v>
      </c>
    </row>
    <row r="467" spans="1:10" x14ac:dyDescent="0.3">
      <c r="A467">
        <v>89</v>
      </c>
      <c r="B467">
        <v>46302</v>
      </c>
      <c r="C467" t="s">
        <v>9</v>
      </c>
      <c r="D467" s="1">
        <v>45177</v>
      </c>
      <c r="E467" t="s">
        <v>10</v>
      </c>
      <c r="F467">
        <v>2811.64</v>
      </c>
      <c r="G467" s="1">
        <v>45174</v>
      </c>
      <c r="H467">
        <v>24</v>
      </c>
      <c r="I467" t="s">
        <v>25</v>
      </c>
      <c r="J467" t="str">
        <f>IF(COUNTIF(Table2[[#All],[Column1]], Table1[[#This Row],[user_id]]) &gt; 0, "Retained", "Not_Retained")</f>
        <v>Not_Retained</v>
      </c>
    </row>
    <row r="468" spans="1:10" x14ac:dyDescent="0.3">
      <c r="A468">
        <v>89</v>
      </c>
      <c r="B468">
        <v>89638</v>
      </c>
      <c r="C468" t="s">
        <v>14</v>
      </c>
      <c r="D468" s="1">
        <v>45254</v>
      </c>
      <c r="E468" t="s">
        <v>10</v>
      </c>
      <c r="F468">
        <v>4254.67</v>
      </c>
      <c r="G468" s="1">
        <v>45174</v>
      </c>
      <c r="H468">
        <v>24</v>
      </c>
      <c r="I468" t="s">
        <v>25</v>
      </c>
      <c r="J468" t="str">
        <f>IF(COUNTIF(Table2[[#All],[Column1]], Table1[[#This Row],[user_id]]) &gt; 0, "Retained", "Not_Retained")</f>
        <v>Not_Retained</v>
      </c>
    </row>
    <row r="469" spans="1:10" x14ac:dyDescent="0.3">
      <c r="A469">
        <v>89</v>
      </c>
      <c r="B469">
        <v>49537</v>
      </c>
      <c r="C469" t="s">
        <v>15</v>
      </c>
      <c r="D469" s="1">
        <v>45252</v>
      </c>
      <c r="E469" t="s">
        <v>10</v>
      </c>
      <c r="F469">
        <v>3764.43</v>
      </c>
      <c r="G469" s="1">
        <v>45174</v>
      </c>
      <c r="H469">
        <v>24</v>
      </c>
      <c r="I469" t="s">
        <v>25</v>
      </c>
      <c r="J469" t="str">
        <f>IF(COUNTIF(Table2[[#All],[Column1]], Table1[[#This Row],[user_id]]) &gt; 0, "Retained", "Not_Retained")</f>
        <v>Not_Retained</v>
      </c>
    </row>
    <row r="470" spans="1:10" x14ac:dyDescent="0.3">
      <c r="A470">
        <v>89</v>
      </c>
      <c r="B470">
        <v>94694</v>
      </c>
      <c r="C470" t="s">
        <v>9</v>
      </c>
      <c r="D470" s="1">
        <v>45240</v>
      </c>
      <c r="E470" t="s">
        <v>10</v>
      </c>
      <c r="F470">
        <v>2524.9499999999998</v>
      </c>
      <c r="G470" s="1">
        <v>45174</v>
      </c>
      <c r="H470">
        <v>24</v>
      </c>
      <c r="I470" t="s">
        <v>25</v>
      </c>
      <c r="J470" t="str">
        <f>IF(COUNTIF(Table2[[#All],[Column1]], Table1[[#This Row],[user_id]]) &gt; 0, "Retained", "Not_Retained")</f>
        <v>Not_Retained</v>
      </c>
    </row>
    <row r="471" spans="1:10" x14ac:dyDescent="0.3">
      <c r="A471">
        <v>89</v>
      </c>
      <c r="B471">
        <v>41599</v>
      </c>
      <c r="C471" t="s">
        <v>18</v>
      </c>
      <c r="D471" s="1">
        <v>45234</v>
      </c>
      <c r="E471" t="s">
        <v>10</v>
      </c>
      <c r="F471">
        <v>2688.6</v>
      </c>
      <c r="G471" s="1">
        <v>45174</v>
      </c>
      <c r="H471">
        <v>24</v>
      </c>
      <c r="I471" t="s">
        <v>25</v>
      </c>
      <c r="J471" t="str">
        <f>IF(COUNTIF(Table2[[#All],[Column1]], Table1[[#This Row],[user_id]]) &gt; 0, "Retained", "Not_Retained")</f>
        <v>Not_Retained</v>
      </c>
    </row>
    <row r="472" spans="1:10" x14ac:dyDescent="0.3">
      <c r="A472">
        <v>89</v>
      </c>
      <c r="B472">
        <v>57329</v>
      </c>
      <c r="C472" t="s">
        <v>14</v>
      </c>
      <c r="D472" s="1">
        <v>45231</v>
      </c>
      <c r="E472" t="s">
        <v>10</v>
      </c>
      <c r="F472">
        <v>1995.51</v>
      </c>
      <c r="G472" s="1">
        <v>45174</v>
      </c>
      <c r="H472">
        <v>24</v>
      </c>
      <c r="I472" t="s">
        <v>25</v>
      </c>
      <c r="J472" t="str">
        <f>IF(COUNTIF(Table2[[#All],[Column1]], Table1[[#This Row],[user_id]]) &gt; 0, "Retained", "Not_Retained")</f>
        <v>Not_Retained</v>
      </c>
    </row>
    <row r="473" spans="1:10" x14ac:dyDescent="0.3">
      <c r="A473">
        <v>90</v>
      </c>
      <c r="B473">
        <v>19567</v>
      </c>
      <c r="C473" t="s">
        <v>9</v>
      </c>
      <c r="D473" s="1">
        <v>45224</v>
      </c>
      <c r="E473" t="s">
        <v>10</v>
      </c>
      <c r="F473">
        <v>167.59</v>
      </c>
      <c r="G473" s="1">
        <v>45171</v>
      </c>
      <c r="H473">
        <v>21</v>
      </c>
      <c r="I473" t="s">
        <v>36</v>
      </c>
      <c r="J473" t="str">
        <f>IF(COUNTIF(Table2[[#All],[Column1]], Table1[[#This Row],[user_id]]) &gt; 0, "Retained", "Not_Retained")</f>
        <v>Retained</v>
      </c>
    </row>
    <row r="474" spans="1:10" x14ac:dyDescent="0.3">
      <c r="A474">
        <v>90</v>
      </c>
      <c r="B474">
        <v>15220</v>
      </c>
      <c r="C474" t="s">
        <v>9</v>
      </c>
      <c r="D474" s="1">
        <v>45206</v>
      </c>
      <c r="E474" t="s">
        <v>12</v>
      </c>
      <c r="F474">
        <v>2582.39</v>
      </c>
      <c r="G474" s="1">
        <v>45171</v>
      </c>
      <c r="H474">
        <v>21</v>
      </c>
      <c r="I474" t="s">
        <v>36</v>
      </c>
      <c r="J474" t="str">
        <f>IF(COUNTIF(Table2[[#All],[Column1]], Table1[[#This Row],[user_id]]) &gt; 0, "Retained", "Not_Retained")</f>
        <v>Retained</v>
      </c>
    </row>
    <row r="475" spans="1:10" x14ac:dyDescent="0.3">
      <c r="A475">
        <v>90</v>
      </c>
      <c r="B475">
        <v>75673</v>
      </c>
      <c r="C475" t="s">
        <v>18</v>
      </c>
      <c r="D475" s="1">
        <v>45220</v>
      </c>
      <c r="E475" t="s">
        <v>12</v>
      </c>
      <c r="F475">
        <v>3538.87</v>
      </c>
      <c r="G475" s="1">
        <v>45171</v>
      </c>
      <c r="H475">
        <v>21</v>
      </c>
      <c r="I475" t="s">
        <v>36</v>
      </c>
      <c r="J475" t="str">
        <f>IF(COUNTIF(Table2[[#All],[Column1]], Table1[[#This Row],[user_id]]) &gt; 0, "Retained", "Not_Retained")</f>
        <v>Retained</v>
      </c>
    </row>
    <row r="476" spans="1:10" x14ac:dyDescent="0.3">
      <c r="A476">
        <v>90</v>
      </c>
      <c r="B476">
        <v>93956</v>
      </c>
      <c r="C476" t="s">
        <v>15</v>
      </c>
      <c r="D476" s="1">
        <v>45202</v>
      </c>
      <c r="E476" t="s">
        <v>12</v>
      </c>
      <c r="F476">
        <v>509.63</v>
      </c>
      <c r="G476" s="1">
        <v>45171</v>
      </c>
      <c r="H476">
        <v>21</v>
      </c>
      <c r="I476" t="s">
        <v>36</v>
      </c>
      <c r="J476" t="str">
        <f>IF(COUNTIF(Table2[[#All],[Column1]], Table1[[#This Row],[user_id]]) &gt; 0, "Retained", "Not_Retained")</f>
        <v>Retained</v>
      </c>
    </row>
    <row r="477" spans="1:10" x14ac:dyDescent="0.3">
      <c r="A477">
        <v>90</v>
      </c>
      <c r="B477">
        <v>36633</v>
      </c>
      <c r="C477" t="s">
        <v>15</v>
      </c>
      <c r="D477" s="1">
        <v>45247</v>
      </c>
      <c r="E477" t="s">
        <v>12</v>
      </c>
      <c r="F477">
        <v>2014.58</v>
      </c>
      <c r="G477" s="1">
        <v>45171</v>
      </c>
      <c r="H477">
        <v>21</v>
      </c>
      <c r="I477" t="s">
        <v>36</v>
      </c>
      <c r="J477" t="str">
        <f>IF(COUNTIF(Table2[[#All],[Column1]], Table1[[#This Row],[user_id]]) &gt; 0, "Retained", "Not_Retained")</f>
        <v>Retained</v>
      </c>
    </row>
    <row r="478" spans="1:10" x14ac:dyDescent="0.3">
      <c r="A478">
        <v>90</v>
      </c>
      <c r="B478">
        <v>67342</v>
      </c>
      <c r="C478" t="s">
        <v>15</v>
      </c>
      <c r="D478" s="1">
        <v>45179</v>
      </c>
      <c r="E478" t="s">
        <v>10</v>
      </c>
      <c r="F478">
        <v>1297.95</v>
      </c>
      <c r="G478" s="1">
        <v>45171</v>
      </c>
      <c r="H478">
        <v>21</v>
      </c>
      <c r="I478" t="s">
        <v>36</v>
      </c>
      <c r="J478" t="str">
        <f>IF(COUNTIF(Table2[[#All],[Column1]], Table1[[#This Row],[user_id]]) &gt; 0, "Retained", "Not_Retained")</f>
        <v>Retained</v>
      </c>
    </row>
    <row r="479" spans="1:10" x14ac:dyDescent="0.3">
      <c r="A479">
        <v>91</v>
      </c>
      <c r="B479">
        <v>96252</v>
      </c>
      <c r="C479" t="s">
        <v>15</v>
      </c>
      <c r="D479" s="1">
        <v>45191</v>
      </c>
      <c r="E479" t="s">
        <v>10</v>
      </c>
      <c r="F479">
        <v>162.06</v>
      </c>
      <c r="G479" s="1">
        <v>45173</v>
      </c>
      <c r="H479">
        <v>19</v>
      </c>
      <c r="I479" t="s">
        <v>37</v>
      </c>
      <c r="J479" t="str">
        <f>IF(COUNTIF(Table2[[#All],[Column1]], Table1[[#This Row],[user_id]]) &gt; 0, "Retained", "Not_Retained")</f>
        <v>Retained</v>
      </c>
    </row>
    <row r="480" spans="1:10" x14ac:dyDescent="0.3">
      <c r="A480">
        <v>91</v>
      </c>
      <c r="B480">
        <v>11487</v>
      </c>
      <c r="C480" t="s">
        <v>15</v>
      </c>
      <c r="D480" s="1">
        <v>45174</v>
      </c>
      <c r="E480" t="s">
        <v>12</v>
      </c>
      <c r="F480">
        <v>4769.78</v>
      </c>
      <c r="G480" s="1">
        <v>45173</v>
      </c>
      <c r="H480">
        <v>19</v>
      </c>
      <c r="I480" t="s">
        <v>37</v>
      </c>
      <c r="J480" t="str">
        <f>IF(COUNTIF(Table2[[#All],[Column1]], Table1[[#This Row],[user_id]]) &gt; 0, "Retained", "Not_Retained")</f>
        <v>Retained</v>
      </c>
    </row>
    <row r="481" spans="1:10" x14ac:dyDescent="0.3">
      <c r="A481">
        <v>91</v>
      </c>
      <c r="B481">
        <v>77793</v>
      </c>
      <c r="C481" t="s">
        <v>14</v>
      </c>
      <c r="D481" s="1">
        <v>45186</v>
      </c>
      <c r="E481" t="s">
        <v>10</v>
      </c>
      <c r="F481">
        <v>1922.16</v>
      </c>
      <c r="G481" s="1">
        <v>45173</v>
      </c>
      <c r="H481">
        <v>19</v>
      </c>
      <c r="I481" t="s">
        <v>37</v>
      </c>
      <c r="J481" t="str">
        <f>IF(COUNTIF(Table2[[#All],[Column1]], Table1[[#This Row],[user_id]]) &gt; 0, "Retained", "Not_Retained")</f>
        <v>Retained</v>
      </c>
    </row>
    <row r="482" spans="1:10" x14ac:dyDescent="0.3">
      <c r="A482">
        <v>91</v>
      </c>
      <c r="B482">
        <v>25473</v>
      </c>
      <c r="C482" t="s">
        <v>9</v>
      </c>
      <c r="D482" s="1">
        <v>45223</v>
      </c>
      <c r="E482" t="s">
        <v>12</v>
      </c>
      <c r="F482">
        <v>4054.83</v>
      </c>
      <c r="G482" s="1">
        <v>45173</v>
      </c>
      <c r="H482">
        <v>19</v>
      </c>
      <c r="I482" t="s">
        <v>37</v>
      </c>
      <c r="J482" t="str">
        <f>IF(COUNTIF(Table2[[#All],[Column1]], Table1[[#This Row],[user_id]]) &gt; 0, "Retained", "Not_Retained")</f>
        <v>Retained</v>
      </c>
    </row>
    <row r="483" spans="1:10" x14ac:dyDescent="0.3">
      <c r="A483">
        <v>91</v>
      </c>
      <c r="B483">
        <v>78662</v>
      </c>
      <c r="C483" t="s">
        <v>9</v>
      </c>
      <c r="D483" s="1">
        <v>45208</v>
      </c>
      <c r="E483" t="s">
        <v>12</v>
      </c>
      <c r="F483">
        <v>3590.38</v>
      </c>
      <c r="G483" s="1">
        <v>45173</v>
      </c>
      <c r="H483">
        <v>19</v>
      </c>
      <c r="I483" t="s">
        <v>37</v>
      </c>
      <c r="J483" t="str">
        <f>IF(COUNTIF(Table2[[#All],[Column1]], Table1[[#This Row],[user_id]]) &gt; 0, "Retained", "Not_Retained")</f>
        <v>Retained</v>
      </c>
    </row>
    <row r="484" spans="1:10" x14ac:dyDescent="0.3">
      <c r="A484">
        <v>91</v>
      </c>
      <c r="B484">
        <v>92251</v>
      </c>
      <c r="C484" t="s">
        <v>9</v>
      </c>
      <c r="D484" s="1">
        <v>45218</v>
      </c>
      <c r="E484" t="s">
        <v>12</v>
      </c>
      <c r="F484">
        <v>2330.4699999999998</v>
      </c>
      <c r="G484" s="1">
        <v>45173</v>
      </c>
      <c r="H484">
        <v>19</v>
      </c>
      <c r="I484" t="s">
        <v>37</v>
      </c>
      <c r="J484" t="str">
        <f>IF(COUNTIF(Table2[[#All],[Column1]], Table1[[#This Row],[user_id]]) &gt; 0, "Retained", "Not_Retained")</f>
        <v>Retained</v>
      </c>
    </row>
    <row r="485" spans="1:10" x14ac:dyDescent="0.3">
      <c r="A485">
        <v>91</v>
      </c>
      <c r="B485">
        <v>75484</v>
      </c>
      <c r="C485" t="s">
        <v>15</v>
      </c>
      <c r="D485" s="1">
        <v>45232</v>
      </c>
      <c r="E485" t="s">
        <v>12</v>
      </c>
      <c r="F485">
        <v>870.82</v>
      </c>
      <c r="G485" s="1">
        <v>45173</v>
      </c>
      <c r="H485">
        <v>19</v>
      </c>
      <c r="I485" t="s">
        <v>37</v>
      </c>
      <c r="J485" t="str">
        <f>IF(COUNTIF(Table2[[#All],[Column1]], Table1[[#This Row],[user_id]]) &gt; 0, "Retained", "Not_Retained")</f>
        <v>Retained</v>
      </c>
    </row>
    <row r="486" spans="1:10" x14ac:dyDescent="0.3">
      <c r="A486">
        <v>91</v>
      </c>
      <c r="B486">
        <v>23487</v>
      </c>
      <c r="C486" t="s">
        <v>9</v>
      </c>
      <c r="D486" s="1">
        <v>45255</v>
      </c>
      <c r="E486" t="s">
        <v>10</v>
      </c>
      <c r="F486">
        <v>3729.82</v>
      </c>
      <c r="G486" s="1">
        <v>45173</v>
      </c>
      <c r="H486">
        <v>19</v>
      </c>
      <c r="I486" t="s">
        <v>37</v>
      </c>
      <c r="J486" t="str">
        <f>IF(COUNTIF(Table2[[#All],[Column1]], Table1[[#This Row],[user_id]]) &gt; 0, "Retained", "Not_Retained")</f>
        <v>Retained</v>
      </c>
    </row>
    <row r="487" spans="1:10" x14ac:dyDescent="0.3">
      <c r="A487">
        <v>91</v>
      </c>
      <c r="B487">
        <v>15772</v>
      </c>
      <c r="C487" t="s">
        <v>9</v>
      </c>
      <c r="D487" s="1">
        <v>45231</v>
      </c>
      <c r="E487" t="s">
        <v>10</v>
      </c>
      <c r="F487">
        <v>325.31</v>
      </c>
      <c r="G487" s="1">
        <v>45173</v>
      </c>
      <c r="H487">
        <v>19</v>
      </c>
      <c r="I487" t="s">
        <v>37</v>
      </c>
      <c r="J487" t="str">
        <f>IF(COUNTIF(Table2[[#All],[Column1]], Table1[[#This Row],[user_id]]) &gt; 0, "Retained", "Not_Retained")</f>
        <v>Retained</v>
      </c>
    </row>
    <row r="488" spans="1:10" x14ac:dyDescent="0.3">
      <c r="A488">
        <v>92</v>
      </c>
      <c r="B488">
        <v>14635</v>
      </c>
      <c r="C488" t="s">
        <v>18</v>
      </c>
      <c r="D488" s="1">
        <v>45197</v>
      </c>
      <c r="E488" t="s">
        <v>10</v>
      </c>
      <c r="F488">
        <v>1676.83</v>
      </c>
      <c r="G488" s="1">
        <v>45179</v>
      </c>
      <c r="H488">
        <v>19</v>
      </c>
      <c r="I488" t="s">
        <v>37</v>
      </c>
      <c r="J488" t="str">
        <f>IF(COUNTIF(Table2[[#All],[Column1]], Table1[[#This Row],[user_id]]) &gt; 0, "Retained", "Not_Retained")</f>
        <v>Not_Retained</v>
      </c>
    </row>
    <row r="489" spans="1:10" x14ac:dyDescent="0.3">
      <c r="A489">
        <v>92</v>
      </c>
      <c r="B489">
        <v>51934</v>
      </c>
      <c r="C489" t="s">
        <v>14</v>
      </c>
      <c r="D489" s="1">
        <v>45183</v>
      </c>
      <c r="E489" t="s">
        <v>10</v>
      </c>
      <c r="F489">
        <v>2900.53</v>
      </c>
      <c r="G489" s="1">
        <v>45179</v>
      </c>
      <c r="H489">
        <v>19</v>
      </c>
      <c r="I489" t="s">
        <v>37</v>
      </c>
      <c r="J489" t="str">
        <f>IF(COUNTIF(Table2[[#All],[Column1]], Table1[[#This Row],[user_id]]) &gt; 0, "Retained", "Not_Retained")</f>
        <v>Not_Retained</v>
      </c>
    </row>
    <row r="490" spans="1:10" x14ac:dyDescent="0.3">
      <c r="A490">
        <v>93</v>
      </c>
      <c r="B490">
        <v>39253</v>
      </c>
      <c r="C490" t="s">
        <v>9</v>
      </c>
      <c r="D490" s="1">
        <v>45236</v>
      </c>
      <c r="E490" t="s">
        <v>12</v>
      </c>
      <c r="F490">
        <v>437.74</v>
      </c>
      <c r="G490" s="1">
        <v>45175</v>
      </c>
      <c r="H490">
        <v>24</v>
      </c>
      <c r="I490" t="s">
        <v>38</v>
      </c>
      <c r="J490" t="str">
        <f>IF(COUNTIF(Table2[[#All],[Column1]], Table1[[#This Row],[user_id]]) &gt; 0, "Retained", "Not_Retained")</f>
        <v>Not_Retained</v>
      </c>
    </row>
    <row r="491" spans="1:10" x14ac:dyDescent="0.3">
      <c r="A491">
        <v>94</v>
      </c>
      <c r="B491">
        <v>82494</v>
      </c>
      <c r="C491" t="s">
        <v>18</v>
      </c>
      <c r="D491" s="1">
        <v>45202</v>
      </c>
      <c r="E491" t="s">
        <v>10</v>
      </c>
      <c r="F491">
        <v>1907.7</v>
      </c>
      <c r="G491" s="1">
        <v>45173</v>
      </c>
      <c r="H491">
        <v>23</v>
      </c>
      <c r="I491" t="s">
        <v>16</v>
      </c>
      <c r="J491" t="str">
        <f>IF(COUNTIF(Table2[[#All],[Column1]], Table1[[#This Row],[user_id]]) &gt; 0, "Retained", "Not_Retained")</f>
        <v>Not_Retained</v>
      </c>
    </row>
    <row r="492" spans="1:10" x14ac:dyDescent="0.3">
      <c r="A492">
        <v>94</v>
      </c>
      <c r="B492">
        <v>83899</v>
      </c>
      <c r="C492" t="s">
        <v>14</v>
      </c>
      <c r="D492" s="1">
        <v>45209</v>
      </c>
      <c r="E492" t="s">
        <v>10</v>
      </c>
      <c r="F492">
        <v>2373.2399999999998</v>
      </c>
      <c r="G492" s="1">
        <v>45173</v>
      </c>
      <c r="H492">
        <v>23</v>
      </c>
      <c r="I492" t="s">
        <v>16</v>
      </c>
      <c r="J492" t="str">
        <f>IF(COUNTIF(Table2[[#All],[Column1]], Table1[[#This Row],[user_id]]) &gt; 0, "Retained", "Not_Retained")</f>
        <v>Not_Retained</v>
      </c>
    </row>
    <row r="493" spans="1:10" x14ac:dyDescent="0.3">
      <c r="A493">
        <v>94</v>
      </c>
      <c r="B493">
        <v>74665</v>
      </c>
      <c r="C493" t="s">
        <v>15</v>
      </c>
      <c r="D493" s="1">
        <v>45218</v>
      </c>
      <c r="E493" t="s">
        <v>10</v>
      </c>
      <c r="F493">
        <v>837.78</v>
      </c>
      <c r="G493" s="1">
        <v>45173</v>
      </c>
      <c r="H493">
        <v>23</v>
      </c>
      <c r="I493" t="s">
        <v>16</v>
      </c>
      <c r="J493" t="str">
        <f>IF(COUNTIF(Table2[[#All],[Column1]], Table1[[#This Row],[user_id]]) &gt; 0, "Retained", "Not_Retained")</f>
        <v>Not_Retained</v>
      </c>
    </row>
    <row r="494" spans="1:10" x14ac:dyDescent="0.3">
      <c r="A494">
        <v>94</v>
      </c>
      <c r="B494">
        <v>40539</v>
      </c>
      <c r="C494" t="s">
        <v>14</v>
      </c>
      <c r="D494" s="1">
        <v>45231</v>
      </c>
      <c r="E494" t="s">
        <v>10</v>
      </c>
      <c r="F494">
        <v>4759.8500000000004</v>
      </c>
      <c r="G494" s="1">
        <v>45173</v>
      </c>
      <c r="H494">
        <v>23</v>
      </c>
      <c r="I494" t="s">
        <v>16</v>
      </c>
      <c r="J494" t="str">
        <f>IF(COUNTIF(Table2[[#All],[Column1]], Table1[[#This Row],[user_id]]) &gt; 0, "Retained", "Not_Retained")</f>
        <v>Not_Retained</v>
      </c>
    </row>
    <row r="495" spans="1:10" x14ac:dyDescent="0.3">
      <c r="A495">
        <v>94</v>
      </c>
      <c r="B495">
        <v>96154</v>
      </c>
      <c r="C495" t="s">
        <v>18</v>
      </c>
      <c r="D495" s="1">
        <v>45231</v>
      </c>
      <c r="E495" t="s">
        <v>12</v>
      </c>
      <c r="F495">
        <v>609.35</v>
      </c>
      <c r="G495" s="1">
        <v>45173</v>
      </c>
      <c r="H495">
        <v>23</v>
      </c>
      <c r="I495" t="s">
        <v>16</v>
      </c>
      <c r="J495" t="str">
        <f>IF(COUNTIF(Table2[[#All],[Column1]], Table1[[#This Row],[user_id]]) &gt; 0, "Retained", "Not_Retained")</f>
        <v>Not_Retained</v>
      </c>
    </row>
    <row r="496" spans="1:10" x14ac:dyDescent="0.3">
      <c r="A496">
        <v>94</v>
      </c>
      <c r="B496">
        <v>41217</v>
      </c>
      <c r="C496" t="s">
        <v>18</v>
      </c>
      <c r="D496" s="1">
        <v>45247</v>
      </c>
      <c r="E496" t="s">
        <v>12</v>
      </c>
      <c r="F496">
        <v>4809.8100000000004</v>
      </c>
      <c r="G496" s="1">
        <v>45173</v>
      </c>
      <c r="H496">
        <v>23</v>
      </c>
      <c r="I496" t="s">
        <v>16</v>
      </c>
      <c r="J496" t="str">
        <f>IF(COUNTIF(Table2[[#All],[Column1]], Table1[[#This Row],[user_id]]) &gt; 0, "Retained", "Not_Retained")</f>
        <v>Not_Retained</v>
      </c>
    </row>
    <row r="497" spans="1:10" x14ac:dyDescent="0.3">
      <c r="A497">
        <v>94</v>
      </c>
      <c r="B497">
        <v>46677</v>
      </c>
      <c r="C497" t="s">
        <v>9</v>
      </c>
      <c r="D497" s="1">
        <v>45235</v>
      </c>
      <c r="E497" t="s">
        <v>10</v>
      </c>
      <c r="F497">
        <v>4614.24</v>
      </c>
      <c r="G497" s="1">
        <v>45173</v>
      </c>
      <c r="H497">
        <v>23</v>
      </c>
      <c r="I497" t="s">
        <v>16</v>
      </c>
      <c r="J497" t="str">
        <f>IF(COUNTIF(Table2[[#All],[Column1]], Table1[[#This Row],[user_id]]) &gt; 0, "Retained", "Not_Retained")</f>
        <v>Not_Retained</v>
      </c>
    </row>
    <row r="498" spans="1:10" x14ac:dyDescent="0.3">
      <c r="A498">
        <v>95</v>
      </c>
      <c r="B498">
        <v>21128</v>
      </c>
      <c r="C498" t="s">
        <v>9</v>
      </c>
      <c r="D498" s="1">
        <v>45254</v>
      </c>
      <c r="E498" t="s">
        <v>10</v>
      </c>
      <c r="F498">
        <v>3222.36</v>
      </c>
      <c r="G498" s="1">
        <v>45177</v>
      </c>
      <c r="H498">
        <v>24</v>
      </c>
      <c r="I498" t="s">
        <v>27</v>
      </c>
      <c r="J498" t="str">
        <f>IF(COUNTIF(Table2[[#All],[Column1]], Table1[[#This Row],[user_id]]) &gt; 0, "Retained", "Not_Retained")</f>
        <v>Retained</v>
      </c>
    </row>
    <row r="499" spans="1:10" x14ac:dyDescent="0.3">
      <c r="A499">
        <v>95</v>
      </c>
      <c r="B499">
        <v>19808</v>
      </c>
      <c r="C499" t="s">
        <v>9</v>
      </c>
      <c r="D499" s="1">
        <v>45243</v>
      </c>
      <c r="E499" t="s">
        <v>12</v>
      </c>
      <c r="F499">
        <v>3345.98</v>
      </c>
      <c r="G499" s="1">
        <v>45177</v>
      </c>
      <c r="H499">
        <v>24</v>
      </c>
      <c r="I499" t="s">
        <v>27</v>
      </c>
      <c r="J499" t="str">
        <f>IF(COUNTIF(Table2[[#All],[Column1]], Table1[[#This Row],[user_id]]) &gt; 0, "Retained", "Not_Retained")</f>
        <v>Retained</v>
      </c>
    </row>
    <row r="500" spans="1:10" x14ac:dyDescent="0.3">
      <c r="A500">
        <v>95</v>
      </c>
      <c r="B500">
        <v>41034</v>
      </c>
      <c r="C500" t="s">
        <v>14</v>
      </c>
      <c r="D500" s="1">
        <v>45235</v>
      </c>
      <c r="E500" t="s">
        <v>12</v>
      </c>
      <c r="F500">
        <v>4269.4799999999996</v>
      </c>
      <c r="G500" s="1">
        <v>45177</v>
      </c>
      <c r="H500">
        <v>24</v>
      </c>
      <c r="I500" t="s">
        <v>27</v>
      </c>
      <c r="J500" t="str">
        <f>IF(COUNTIF(Table2[[#All],[Column1]], Table1[[#This Row],[user_id]]) &gt; 0, "Retained", "Not_Retained")</f>
        <v>Retained</v>
      </c>
    </row>
    <row r="501" spans="1:10" x14ac:dyDescent="0.3">
      <c r="A501">
        <v>95</v>
      </c>
      <c r="B501">
        <v>61505</v>
      </c>
      <c r="C501" t="s">
        <v>14</v>
      </c>
      <c r="D501" s="1">
        <v>45256</v>
      </c>
      <c r="E501" t="s">
        <v>12</v>
      </c>
      <c r="F501">
        <v>2318.5100000000002</v>
      </c>
      <c r="G501" s="1">
        <v>45177</v>
      </c>
      <c r="H501">
        <v>24</v>
      </c>
      <c r="I501" t="s">
        <v>27</v>
      </c>
      <c r="J501" t="str">
        <f>IF(COUNTIF(Table2[[#All],[Column1]], Table1[[#This Row],[user_id]]) &gt; 0, "Retained", "Not_Retained")</f>
        <v>Retained</v>
      </c>
    </row>
    <row r="502" spans="1:10" x14ac:dyDescent="0.3">
      <c r="A502">
        <v>95</v>
      </c>
      <c r="B502">
        <v>36569</v>
      </c>
      <c r="C502" t="s">
        <v>15</v>
      </c>
      <c r="D502" s="1">
        <v>45202</v>
      </c>
      <c r="E502" t="s">
        <v>10</v>
      </c>
      <c r="F502">
        <v>861.51</v>
      </c>
      <c r="G502" s="1">
        <v>45177</v>
      </c>
      <c r="H502">
        <v>24</v>
      </c>
      <c r="I502" t="s">
        <v>27</v>
      </c>
      <c r="J502" t="str">
        <f>IF(COUNTIF(Table2[[#All],[Column1]], Table1[[#This Row],[user_id]]) &gt; 0, "Retained", "Not_Retained")</f>
        <v>Retained</v>
      </c>
    </row>
    <row r="503" spans="1:10" x14ac:dyDescent="0.3">
      <c r="A503">
        <v>95</v>
      </c>
      <c r="B503">
        <v>68925</v>
      </c>
      <c r="C503" t="s">
        <v>18</v>
      </c>
      <c r="D503" s="1">
        <v>45205</v>
      </c>
      <c r="E503" t="s">
        <v>12</v>
      </c>
      <c r="F503">
        <v>2091.91</v>
      </c>
      <c r="G503" s="1">
        <v>45177</v>
      </c>
      <c r="H503">
        <v>24</v>
      </c>
      <c r="I503" t="s">
        <v>27</v>
      </c>
      <c r="J503" t="str">
        <f>IF(COUNTIF(Table2[[#All],[Column1]], Table1[[#This Row],[user_id]]) &gt; 0, "Retained", "Not_Retained")</f>
        <v>Retained</v>
      </c>
    </row>
    <row r="504" spans="1:10" x14ac:dyDescent="0.3">
      <c r="A504">
        <v>95</v>
      </c>
      <c r="B504">
        <v>37215</v>
      </c>
      <c r="C504" t="s">
        <v>18</v>
      </c>
      <c r="D504" s="1">
        <v>45181</v>
      </c>
      <c r="E504" t="s">
        <v>12</v>
      </c>
      <c r="F504">
        <v>2370.4</v>
      </c>
      <c r="G504" s="1">
        <v>45177</v>
      </c>
      <c r="H504">
        <v>24</v>
      </c>
      <c r="I504" t="s">
        <v>27</v>
      </c>
      <c r="J504" t="str">
        <f>IF(COUNTIF(Table2[[#All],[Column1]], Table1[[#This Row],[user_id]]) &gt; 0, "Retained", "Not_Retained")</f>
        <v>Retained</v>
      </c>
    </row>
    <row r="505" spans="1:10" x14ac:dyDescent="0.3">
      <c r="A505">
        <v>95</v>
      </c>
      <c r="B505">
        <v>25717</v>
      </c>
      <c r="C505" t="s">
        <v>9</v>
      </c>
      <c r="D505" s="1">
        <v>45197</v>
      </c>
      <c r="E505" t="s">
        <v>10</v>
      </c>
      <c r="F505">
        <v>4057.22</v>
      </c>
      <c r="G505" s="1">
        <v>45177</v>
      </c>
      <c r="H505">
        <v>24</v>
      </c>
      <c r="I505" t="s">
        <v>27</v>
      </c>
      <c r="J505" t="str">
        <f>IF(COUNTIF(Table2[[#All],[Column1]], Table1[[#This Row],[user_id]]) &gt; 0, "Retained", "Not_Retained")</f>
        <v>Retained</v>
      </c>
    </row>
    <row r="506" spans="1:10" x14ac:dyDescent="0.3">
      <c r="A506">
        <v>95</v>
      </c>
      <c r="B506">
        <v>89076</v>
      </c>
      <c r="C506" t="s">
        <v>9</v>
      </c>
      <c r="D506" s="1">
        <v>45179</v>
      </c>
      <c r="E506" t="s">
        <v>10</v>
      </c>
      <c r="F506">
        <v>4196.03</v>
      </c>
      <c r="G506" s="1">
        <v>45177</v>
      </c>
      <c r="H506">
        <v>24</v>
      </c>
      <c r="I506" t="s">
        <v>27</v>
      </c>
      <c r="J506" t="str">
        <f>IF(COUNTIF(Table2[[#All],[Column1]], Table1[[#This Row],[user_id]]) &gt; 0, "Retained", "Not_Retained")</f>
        <v>Retained</v>
      </c>
    </row>
    <row r="507" spans="1:10" x14ac:dyDescent="0.3">
      <c r="A507">
        <v>95</v>
      </c>
      <c r="B507">
        <v>29441</v>
      </c>
      <c r="C507" t="s">
        <v>9</v>
      </c>
      <c r="D507" s="1">
        <v>45180</v>
      </c>
      <c r="E507" t="s">
        <v>10</v>
      </c>
      <c r="F507">
        <v>4845.16</v>
      </c>
      <c r="G507" s="1">
        <v>45177</v>
      </c>
      <c r="H507">
        <v>24</v>
      </c>
      <c r="I507" t="s">
        <v>27</v>
      </c>
      <c r="J507" t="str">
        <f>IF(COUNTIF(Table2[[#All],[Column1]], Table1[[#This Row],[user_id]]) &gt; 0, "Retained", "Not_Retained")</f>
        <v>Retained</v>
      </c>
    </row>
    <row r="508" spans="1:10" x14ac:dyDescent="0.3">
      <c r="A508">
        <v>95</v>
      </c>
      <c r="B508">
        <v>77300</v>
      </c>
      <c r="C508" t="s">
        <v>9</v>
      </c>
      <c r="D508" s="1">
        <v>45182</v>
      </c>
      <c r="E508" t="s">
        <v>12</v>
      </c>
      <c r="F508">
        <v>1374.82</v>
      </c>
      <c r="G508" s="1">
        <v>45177</v>
      </c>
      <c r="H508">
        <v>24</v>
      </c>
      <c r="I508" t="s">
        <v>27</v>
      </c>
      <c r="J508" t="str">
        <f>IF(COUNTIF(Table2[[#All],[Column1]], Table1[[#This Row],[user_id]]) &gt; 0, "Retained", "Not_Retained")</f>
        <v>Retained</v>
      </c>
    </row>
    <row r="509" spans="1:10" x14ac:dyDescent="0.3">
      <c r="A509">
        <v>96</v>
      </c>
      <c r="B509">
        <v>82105</v>
      </c>
      <c r="C509" t="s">
        <v>15</v>
      </c>
      <c r="D509" s="1">
        <v>45193</v>
      </c>
      <c r="E509" t="s">
        <v>10</v>
      </c>
      <c r="F509">
        <v>2364.0100000000002</v>
      </c>
      <c r="G509" s="1">
        <v>45176</v>
      </c>
      <c r="H509">
        <v>24</v>
      </c>
      <c r="I509" t="s">
        <v>21</v>
      </c>
      <c r="J509" t="str">
        <f>IF(COUNTIF(Table2[[#All],[Column1]], Table1[[#This Row],[user_id]]) &gt; 0, "Retained", "Not_Retained")</f>
        <v>Retained</v>
      </c>
    </row>
    <row r="510" spans="1:10" x14ac:dyDescent="0.3">
      <c r="A510">
        <v>96</v>
      </c>
      <c r="B510">
        <v>28322</v>
      </c>
      <c r="C510" t="s">
        <v>9</v>
      </c>
      <c r="D510" s="1">
        <v>45195</v>
      </c>
      <c r="E510" t="s">
        <v>10</v>
      </c>
      <c r="F510">
        <v>402.18</v>
      </c>
      <c r="G510" s="1">
        <v>45176</v>
      </c>
      <c r="H510">
        <v>24</v>
      </c>
      <c r="I510" t="s">
        <v>21</v>
      </c>
      <c r="J510" t="str">
        <f>IF(COUNTIF(Table2[[#All],[Column1]], Table1[[#This Row],[user_id]]) &gt; 0, "Retained", "Not_Retained")</f>
        <v>Retained</v>
      </c>
    </row>
    <row r="511" spans="1:10" x14ac:dyDescent="0.3">
      <c r="A511">
        <v>96</v>
      </c>
      <c r="B511">
        <v>39135</v>
      </c>
      <c r="C511" t="s">
        <v>15</v>
      </c>
      <c r="D511" s="1">
        <v>45194</v>
      </c>
      <c r="E511" t="s">
        <v>10</v>
      </c>
      <c r="F511">
        <v>4136</v>
      </c>
      <c r="G511" s="1">
        <v>45176</v>
      </c>
      <c r="H511">
        <v>24</v>
      </c>
      <c r="I511" t="s">
        <v>21</v>
      </c>
      <c r="J511" t="str">
        <f>IF(COUNTIF(Table2[[#All],[Column1]], Table1[[#This Row],[user_id]]) &gt; 0, "Retained", "Not_Retained")</f>
        <v>Retained</v>
      </c>
    </row>
    <row r="512" spans="1:10" x14ac:dyDescent="0.3">
      <c r="A512">
        <v>96</v>
      </c>
      <c r="B512">
        <v>99952</v>
      </c>
      <c r="C512" t="s">
        <v>9</v>
      </c>
      <c r="D512" s="1">
        <v>45181</v>
      </c>
      <c r="E512" t="s">
        <v>12</v>
      </c>
      <c r="F512">
        <v>4595.3999999999996</v>
      </c>
      <c r="G512" s="1">
        <v>45176</v>
      </c>
      <c r="H512">
        <v>24</v>
      </c>
      <c r="I512" t="s">
        <v>21</v>
      </c>
      <c r="J512" t="str">
        <f>IF(COUNTIF(Table2[[#All],[Column1]], Table1[[#This Row],[user_id]]) &gt; 0, "Retained", "Not_Retained")</f>
        <v>Retained</v>
      </c>
    </row>
    <row r="513" spans="1:10" x14ac:dyDescent="0.3">
      <c r="A513">
        <v>96</v>
      </c>
      <c r="B513">
        <v>12857</v>
      </c>
      <c r="C513" t="s">
        <v>9</v>
      </c>
      <c r="D513" s="1">
        <v>45172</v>
      </c>
      <c r="E513" t="s">
        <v>10</v>
      </c>
      <c r="F513">
        <v>4522.2299999999996</v>
      </c>
      <c r="G513" s="1">
        <v>45176</v>
      </c>
      <c r="H513">
        <v>24</v>
      </c>
      <c r="I513" t="s">
        <v>21</v>
      </c>
      <c r="J513" t="str">
        <f>IF(COUNTIF(Table2[[#All],[Column1]], Table1[[#This Row],[user_id]]) &gt; 0, "Retained", "Not_Retained")</f>
        <v>Retained</v>
      </c>
    </row>
    <row r="514" spans="1:10" x14ac:dyDescent="0.3">
      <c r="A514">
        <v>96</v>
      </c>
      <c r="B514">
        <v>26880</v>
      </c>
      <c r="C514" t="s">
        <v>9</v>
      </c>
      <c r="D514" s="1">
        <v>45225</v>
      </c>
      <c r="E514" t="s">
        <v>12</v>
      </c>
      <c r="F514">
        <v>700.39</v>
      </c>
      <c r="G514" s="1">
        <v>45176</v>
      </c>
      <c r="H514">
        <v>24</v>
      </c>
      <c r="I514" t="s">
        <v>21</v>
      </c>
      <c r="J514" t="str">
        <f>IF(COUNTIF(Table2[[#All],[Column1]], Table1[[#This Row],[user_id]]) &gt; 0, "Retained", "Not_Retained")</f>
        <v>Retained</v>
      </c>
    </row>
    <row r="515" spans="1:10" x14ac:dyDescent="0.3">
      <c r="A515">
        <v>96</v>
      </c>
      <c r="B515">
        <v>16637</v>
      </c>
      <c r="C515" t="s">
        <v>15</v>
      </c>
      <c r="D515" s="1">
        <v>45214</v>
      </c>
      <c r="E515" t="s">
        <v>12</v>
      </c>
      <c r="F515">
        <v>4126.26</v>
      </c>
      <c r="G515" s="1">
        <v>45176</v>
      </c>
      <c r="H515">
        <v>24</v>
      </c>
      <c r="I515" t="s">
        <v>21</v>
      </c>
      <c r="J515" t="str">
        <f>IF(COUNTIF(Table2[[#All],[Column1]], Table1[[#This Row],[user_id]]) &gt; 0, "Retained", "Not_Retained")</f>
        <v>Retained</v>
      </c>
    </row>
    <row r="516" spans="1:10" x14ac:dyDescent="0.3">
      <c r="A516">
        <v>96</v>
      </c>
      <c r="B516">
        <v>75028</v>
      </c>
      <c r="C516" t="s">
        <v>9</v>
      </c>
      <c r="D516" s="1">
        <v>45212</v>
      </c>
      <c r="E516" t="s">
        <v>12</v>
      </c>
      <c r="F516">
        <v>3447.74</v>
      </c>
      <c r="G516" s="1">
        <v>45176</v>
      </c>
      <c r="H516">
        <v>24</v>
      </c>
      <c r="I516" t="s">
        <v>21</v>
      </c>
      <c r="J516" t="str">
        <f>IF(COUNTIF(Table2[[#All],[Column1]], Table1[[#This Row],[user_id]]) &gt; 0, "Retained", "Not_Retained")</f>
        <v>Retained</v>
      </c>
    </row>
    <row r="517" spans="1:10" x14ac:dyDescent="0.3">
      <c r="A517">
        <v>96</v>
      </c>
      <c r="B517">
        <v>56392</v>
      </c>
      <c r="C517" t="s">
        <v>15</v>
      </c>
      <c r="D517" s="1">
        <v>45205</v>
      </c>
      <c r="E517" t="s">
        <v>10</v>
      </c>
      <c r="F517">
        <v>1447.41</v>
      </c>
      <c r="G517" s="1">
        <v>45176</v>
      </c>
      <c r="H517">
        <v>24</v>
      </c>
      <c r="I517" t="s">
        <v>21</v>
      </c>
      <c r="J517" t="str">
        <f>IF(COUNTIF(Table2[[#All],[Column1]], Table1[[#This Row],[user_id]]) &gt; 0, "Retained", "Not_Retained")</f>
        <v>Retained</v>
      </c>
    </row>
    <row r="518" spans="1:10" x14ac:dyDescent="0.3">
      <c r="A518">
        <v>96</v>
      </c>
      <c r="B518">
        <v>14541</v>
      </c>
      <c r="C518" t="s">
        <v>15</v>
      </c>
      <c r="D518" s="1">
        <v>45235</v>
      </c>
      <c r="E518" t="s">
        <v>12</v>
      </c>
      <c r="F518">
        <v>2544.5700000000002</v>
      </c>
      <c r="G518" s="1">
        <v>45176</v>
      </c>
      <c r="H518">
        <v>24</v>
      </c>
      <c r="I518" t="s">
        <v>21</v>
      </c>
      <c r="J518" t="str">
        <f>IF(COUNTIF(Table2[[#All],[Column1]], Table1[[#This Row],[user_id]]) &gt; 0, "Retained", "Not_Retained")</f>
        <v>Retained</v>
      </c>
    </row>
    <row r="519" spans="1:10" x14ac:dyDescent="0.3">
      <c r="A519">
        <v>96</v>
      </c>
      <c r="B519">
        <v>72787</v>
      </c>
      <c r="C519" t="s">
        <v>9</v>
      </c>
      <c r="D519" s="1">
        <v>45248</v>
      </c>
      <c r="E519" t="s">
        <v>10</v>
      </c>
      <c r="F519">
        <v>1470.9</v>
      </c>
      <c r="G519" s="1">
        <v>45176</v>
      </c>
      <c r="H519">
        <v>24</v>
      </c>
      <c r="I519" t="s">
        <v>21</v>
      </c>
      <c r="J519" t="str">
        <f>IF(COUNTIF(Table2[[#All],[Column1]], Table1[[#This Row],[user_id]]) &gt; 0, "Retained", "Not_Retained")</f>
        <v>Retained</v>
      </c>
    </row>
    <row r="520" spans="1:10" x14ac:dyDescent="0.3">
      <c r="A520">
        <v>96</v>
      </c>
      <c r="B520">
        <v>64949</v>
      </c>
      <c r="C520" t="s">
        <v>15</v>
      </c>
      <c r="D520" s="1">
        <v>45235</v>
      </c>
      <c r="E520" t="s">
        <v>10</v>
      </c>
      <c r="F520">
        <v>3190.7</v>
      </c>
      <c r="G520" s="1">
        <v>45176</v>
      </c>
      <c r="H520">
        <v>24</v>
      </c>
      <c r="I520" t="s">
        <v>21</v>
      </c>
      <c r="J520" t="str">
        <f>IF(COUNTIF(Table2[[#All],[Column1]], Table1[[#This Row],[user_id]]) &gt; 0, "Retained", "Not_Retained")</f>
        <v>Retained</v>
      </c>
    </row>
    <row r="521" spans="1:10" x14ac:dyDescent="0.3">
      <c r="A521">
        <v>96</v>
      </c>
      <c r="B521">
        <v>81258</v>
      </c>
      <c r="C521" t="s">
        <v>9</v>
      </c>
      <c r="D521" s="1">
        <v>45256</v>
      </c>
      <c r="E521" t="s">
        <v>12</v>
      </c>
      <c r="F521">
        <v>3931.39</v>
      </c>
      <c r="G521" s="1">
        <v>45176</v>
      </c>
      <c r="H521">
        <v>24</v>
      </c>
      <c r="I521" t="s">
        <v>21</v>
      </c>
      <c r="J521" t="str">
        <f>IF(COUNTIF(Table2[[#All],[Column1]], Table1[[#This Row],[user_id]]) &gt; 0, "Retained", "Not_Retained")</f>
        <v>Retained</v>
      </c>
    </row>
    <row r="522" spans="1:10" x14ac:dyDescent="0.3">
      <c r="A522">
        <v>97</v>
      </c>
      <c r="B522">
        <v>84141</v>
      </c>
      <c r="C522" t="s">
        <v>14</v>
      </c>
      <c r="D522" s="1">
        <v>45242</v>
      </c>
      <c r="E522" t="s">
        <v>12</v>
      </c>
      <c r="F522">
        <v>1425.13</v>
      </c>
      <c r="G522" s="1">
        <v>45177</v>
      </c>
      <c r="H522">
        <v>25</v>
      </c>
      <c r="I522" t="s">
        <v>36</v>
      </c>
      <c r="J522" t="str">
        <f>IF(COUNTIF(Table2[[#All],[Column1]], Table1[[#This Row],[user_id]]) &gt; 0, "Retained", "Not_Retained")</f>
        <v>Not_Retained</v>
      </c>
    </row>
    <row r="523" spans="1:10" x14ac:dyDescent="0.3">
      <c r="A523">
        <v>97</v>
      </c>
      <c r="B523">
        <v>51795</v>
      </c>
      <c r="C523" t="s">
        <v>15</v>
      </c>
      <c r="D523" s="1">
        <v>45231</v>
      </c>
      <c r="E523" t="s">
        <v>10</v>
      </c>
      <c r="F523">
        <v>4489.25</v>
      </c>
      <c r="G523" s="1">
        <v>45177</v>
      </c>
      <c r="H523">
        <v>25</v>
      </c>
      <c r="I523" t="s">
        <v>36</v>
      </c>
      <c r="J523" t="str">
        <f>IF(COUNTIF(Table2[[#All],[Column1]], Table1[[#This Row],[user_id]]) &gt; 0, "Retained", "Not_Retained")</f>
        <v>Not_Retained</v>
      </c>
    </row>
    <row r="524" spans="1:10" x14ac:dyDescent="0.3">
      <c r="A524">
        <v>97</v>
      </c>
      <c r="B524">
        <v>46822</v>
      </c>
      <c r="C524" t="s">
        <v>9</v>
      </c>
      <c r="D524" s="1">
        <v>45255</v>
      </c>
      <c r="E524" t="s">
        <v>12</v>
      </c>
      <c r="F524">
        <v>2694.22</v>
      </c>
      <c r="G524" s="1">
        <v>45177</v>
      </c>
      <c r="H524">
        <v>25</v>
      </c>
      <c r="I524" t="s">
        <v>36</v>
      </c>
      <c r="J524" t="str">
        <f>IF(COUNTIF(Table2[[#All],[Column1]], Table1[[#This Row],[user_id]]) &gt; 0, "Retained", "Not_Retained")</f>
        <v>Not_Retained</v>
      </c>
    </row>
    <row r="525" spans="1:10" x14ac:dyDescent="0.3">
      <c r="A525">
        <v>97</v>
      </c>
      <c r="B525">
        <v>86544</v>
      </c>
      <c r="C525" t="s">
        <v>15</v>
      </c>
      <c r="D525" s="1">
        <v>45255</v>
      </c>
      <c r="E525" t="s">
        <v>10</v>
      </c>
      <c r="F525">
        <v>590.66</v>
      </c>
      <c r="G525" s="1">
        <v>45177</v>
      </c>
      <c r="H525">
        <v>25</v>
      </c>
      <c r="I525" t="s">
        <v>36</v>
      </c>
      <c r="J525" t="str">
        <f>IF(COUNTIF(Table2[[#All],[Column1]], Table1[[#This Row],[user_id]]) &gt; 0, "Retained", "Not_Retained")</f>
        <v>Not_Retained</v>
      </c>
    </row>
    <row r="526" spans="1:10" x14ac:dyDescent="0.3">
      <c r="A526">
        <v>98</v>
      </c>
      <c r="B526">
        <v>60911</v>
      </c>
      <c r="C526" t="s">
        <v>14</v>
      </c>
      <c r="D526" s="1">
        <v>45218</v>
      </c>
      <c r="E526" t="s">
        <v>10</v>
      </c>
      <c r="F526">
        <v>962.89</v>
      </c>
      <c r="G526" s="1">
        <v>45172</v>
      </c>
      <c r="H526">
        <v>18</v>
      </c>
      <c r="I526" t="s">
        <v>35</v>
      </c>
      <c r="J526" t="str">
        <f>IF(COUNTIF(Table2[[#All],[Column1]], Table1[[#This Row],[user_id]]) &gt; 0, "Retained", "Not_Retained")</f>
        <v>Not_Retained</v>
      </c>
    </row>
    <row r="527" spans="1:10" x14ac:dyDescent="0.3">
      <c r="A527">
        <v>98</v>
      </c>
      <c r="B527">
        <v>51681</v>
      </c>
      <c r="C527" t="s">
        <v>14</v>
      </c>
      <c r="D527" s="1">
        <v>45218</v>
      </c>
      <c r="E527" t="s">
        <v>10</v>
      </c>
      <c r="F527">
        <v>3546.92</v>
      </c>
      <c r="G527" s="1">
        <v>45172</v>
      </c>
      <c r="H527">
        <v>18</v>
      </c>
      <c r="I527" t="s">
        <v>35</v>
      </c>
      <c r="J527" t="str">
        <f>IF(COUNTIF(Table2[[#All],[Column1]], Table1[[#This Row],[user_id]]) &gt; 0, "Retained", "Not_Retained")</f>
        <v>Not_Retained</v>
      </c>
    </row>
    <row r="528" spans="1:10" x14ac:dyDescent="0.3">
      <c r="A528">
        <v>98</v>
      </c>
      <c r="B528">
        <v>83873</v>
      </c>
      <c r="C528" t="s">
        <v>15</v>
      </c>
      <c r="D528" s="1">
        <v>45188</v>
      </c>
      <c r="E528" t="s">
        <v>10</v>
      </c>
      <c r="F528">
        <v>4199.8100000000004</v>
      </c>
      <c r="G528" s="1">
        <v>45172</v>
      </c>
      <c r="H528">
        <v>18</v>
      </c>
      <c r="I528" t="s">
        <v>35</v>
      </c>
      <c r="J528" t="str">
        <f>IF(COUNTIF(Table2[[#All],[Column1]], Table1[[#This Row],[user_id]]) &gt; 0, "Retained", "Not_Retained")</f>
        <v>Not_Retained</v>
      </c>
    </row>
    <row r="529" spans="1:10" x14ac:dyDescent="0.3">
      <c r="A529">
        <v>98</v>
      </c>
      <c r="B529">
        <v>74517</v>
      </c>
      <c r="C529" t="s">
        <v>14</v>
      </c>
      <c r="D529" s="1">
        <v>45195</v>
      </c>
      <c r="E529" t="s">
        <v>10</v>
      </c>
      <c r="F529">
        <v>2503.14</v>
      </c>
      <c r="G529" s="1">
        <v>45172</v>
      </c>
      <c r="H529">
        <v>18</v>
      </c>
      <c r="I529" t="s">
        <v>35</v>
      </c>
      <c r="J529" t="str">
        <f>IF(COUNTIF(Table2[[#All],[Column1]], Table1[[#This Row],[user_id]]) &gt; 0, "Retained", "Not_Retained")</f>
        <v>Not_Retained</v>
      </c>
    </row>
    <row r="530" spans="1:10" x14ac:dyDescent="0.3">
      <c r="A530">
        <v>98</v>
      </c>
      <c r="B530">
        <v>17362</v>
      </c>
      <c r="C530" t="s">
        <v>15</v>
      </c>
      <c r="D530" s="1">
        <v>45172</v>
      </c>
      <c r="E530" t="s">
        <v>10</v>
      </c>
      <c r="F530">
        <v>197.65</v>
      </c>
      <c r="G530" s="1">
        <v>45172</v>
      </c>
      <c r="H530">
        <v>18</v>
      </c>
      <c r="I530" t="s">
        <v>35</v>
      </c>
      <c r="J530" t="str">
        <f>IF(COUNTIF(Table2[[#All],[Column1]], Table1[[#This Row],[user_id]]) &gt; 0, "Retained", "Not_Retained")</f>
        <v>Not_Retained</v>
      </c>
    </row>
    <row r="531" spans="1:10" x14ac:dyDescent="0.3">
      <c r="A531">
        <v>99</v>
      </c>
      <c r="B531">
        <v>33260</v>
      </c>
      <c r="C531" t="s">
        <v>14</v>
      </c>
      <c r="D531" s="1">
        <v>45210</v>
      </c>
      <c r="E531" t="s">
        <v>10</v>
      </c>
      <c r="F531">
        <v>207.37</v>
      </c>
      <c r="G531" s="1">
        <v>45174</v>
      </c>
      <c r="H531">
        <v>19</v>
      </c>
      <c r="I531" t="s">
        <v>16</v>
      </c>
      <c r="J531" t="str">
        <f>IF(COUNTIF(Table2[[#All],[Column1]], Table1[[#This Row],[user_id]]) &gt; 0, "Retained", "Not_Retained")</f>
        <v>Not_Retained</v>
      </c>
    </row>
    <row r="532" spans="1:10" x14ac:dyDescent="0.3">
      <c r="A532">
        <v>99</v>
      </c>
      <c r="B532">
        <v>28566</v>
      </c>
      <c r="C532" t="s">
        <v>9</v>
      </c>
      <c r="D532" s="1">
        <v>45218</v>
      </c>
      <c r="E532" t="s">
        <v>12</v>
      </c>
      <c r="F532">
        <v>4806.74</v>
      </c>
      <c r="G532" s="1">
        <v>45174</v>
      </c>
      <c r="H532">
        <v>19</v>
      </c>
      <c r="I532" t="s">
        <v>16</v>
      </c>
      <c r="J532" t="str">
        <f>IF(COUNTIF(Table2[[#All],[Column1]], Table1[[#This Row],[user_id]]) &gt; 0, "Retained", "Not_Retained")</f>
        <v>Not_Retained</v>
      </c>
    </row>
    <row r="533" spans="1:10" x14ac:dyDescent="0.3">
      <c r="A533">
        <v>99</v>
      </c>
      <c r="B533">
        <v>96787</v>
      </c>
      <c r="C533" t="s">
        <v>18</v>
      </c>
      <c r="D533" s="1">
        <v>45192</v>
      </c>
      <c r="E533" t="s">
        <v>10</v>
      </c>
      <c r="F533">
        <v>1749.15</v>
      </c>
      <c r="G533" s="1">
        <v>45174</v>
      </c>
      <c r="H533">
        <v>19</v>
      </c>
      <c r="I533" t="s">
        <v>16</v>
      </c>
      <c r="J533" t="str">
        <f>IF(COUNTIF(Table2[[#All],[Column1]], Table1[[#This Row],[user_id]]) &gt; 0, "Retained", "Not_Retained")</f>
        <v>Not_Retained</v>
      </c>
    </row>
    <row r="534" spans="1:10" x14ac:dyDescent="0.3">
      <c r="A534">
        <v>99</v>
      </c>
      <c r="B534">
        <v>27884</v>
      </c>
      <c r="C534" t="s">
        <v>15</v>
      </c>
      <c r="D534" s="1">
        <v>45180</v>
      </c>
      <c r="E534" t="s">
        <v>12</v>
      </c>
      <c r="F534">
        <v>3980.03</v>
      </c>
      <c r="G534" s="1">
        <v>45174</v>
      </c>
      <c r="H534">
        <v>19</v>
      </c>
      <c r="I534" t="s">
        <v>16</v>
      </c>
      <c r="J534" t="str">
        <f>IF(COUNTIF(Table2[[#All],[Column1]], Table1[[#This Row],[user_id]]) &gt; 0, "Retained", "Not_Retained")</f>
        <v>Not_Retained</v>
      </c>
    </row>
    <row r="535" spans="1:10" x14ac:dyDescent="0.3">
      <c r="A535">
        <v>99</v>
      </c>
      <c r="B535">
        <v>95089</v>
      </c>
      <c r="C535" t="s">
        <v>14</v>
      </c>
      <c r="D535" s="1">
        <v>45185</v>
      </c>
      <c r="E535" t="s">
        <v>10</v>
      </c>
      <c r="F535">
        <v>3565.2</v>
      </c>
      <c r="G535" s="1">
        <v>45174</v>
      </c>
      <c r="H535">
        <v>19</v>
      </c>
      <c r="I535" t="s">
        <v>16</v>
      </c>
      <c r="J535" t="str">
        <f>IF(COUNTIF(Table2[[#All],[Column1]], Table1[[#This Row],[user_id]]) &gt; 0, "Retained", "Not_Retained")</f>
        <v>Not_Retained</v>
      </c>
    </row>
    <row r="536" spans="1:10" x14ac:dyDescent="0.3">
      <c r="A536">
        <v>100</v>
      </c>
      <c r="B536">
        <v>87194</v>
      </c>
      <c r="C536" t="s">
        <v>15</v>
      </c>
      <c r="D536" s="1">
        <v>45252</v>
      </c>
      <c r="E536" t="s">
        <v>12</v>
      </c>
      <c r="F536">
        <v>1603.43</v>
      </c>
      <c r="G536" s="1">
        <v>45172</v>
      </c>
      <c r="H536">
        <v>18</v>
      </c>
      <c r="I536" t="s">
        <v>20</v>
      </c>
      <c r="J536" t="str">
        <f>IF(COUNTIF(Table2[[#All],[Column1]], Table1[[#This Row],[user_id]]) &gt; 0, "Retained", "Not_Retained")</f>
        <v>Not_Retained</v>
      </c>
    </row>
    <row r="537" spans="1:10" x14ac:dyDescent="0.3">
      <c r="A537">
        <v>100</v>
      </c>
      <c r="B537">
        <v>48602</v>
      </c>
      <c r="C537" t="s">
        <v>15</v>
      </c>
      <c r="D537" s="1">
        <v>45253</v>
      </c>
      <c r="E537" t="s">
        <v>10</v>
      </c>
      <c r="F537">
        <v>3671.27</v>
      </c>
      <c r="G537" s="1">
        <v>45172</v>
      </c>
      <c r="H537">
        <v>18</v>
      </c>
      <c r="I537" t="s">
        <v>20</v>
      </c>
      <c r="J537" t="str">
        <f>IF(COUNTIF(Table2[[#All],[Column1]], Table1[[#This Row],[user_id]]) &gt; 0, "Retained", "Not_Retained")</f>
        <v>Not_Retained</v>
      </c>
    </row>
    <row r="538" spans="1:10" x14ac:dyDescent="0.3">
      <c r="A538">
        <v>100</v>
      </c>
      <c r="B538">
        <v>84381</v>
      </c>
      <c r="C538" t="s">
        <v>9</v>
      </c>
      <c r="D538" s="1">
        <v>45212</v>
      </c>
      <c r="E538" t="s">
        <v>10</v>
      </c>
      <c r="F538">
        <v>3051.7</v>
      </c>
      <c r="G538" s="1">
        <v>45172</v>
      </c>
      <c r="H538">
        <v>18</v>
      </c>
      <c r="I538" t="s">
        <v>20</v>
      </c>
      <c r="J538" t="str">
        <f>IF(COUNTIF(Table2[[#All],[Column1]], Table1[[#This Row],[user_id]]) &gt; 0, "Retained", "Not_Retained")</f>
        <v>Not_Retained</v>
      </c>
    </row>
    <row r="539" spans="1:10" x14ac:dyDescent="0.3">
      <c r="A539">
        <v>100</v>
      </c>
      <c r="B539">
        <v>90134</v>
      </c>
      <c r="C539" t="s">
        <v>15</v>
      </c>
      <c r="D539" s="1">
        <v>45225</v>
      </c>
      <c r="E539" t="s">
        <v>10</v>
      </c>
      <c r="F539">
        <v>4689.7700000000004</v>
      </c>
      <c r="G539" s="1">
        <v>45172</v>
      </c>
      <c r="H539">
        <v>18</v>
      </c>
      <c r="I539" t="s">
        <v>20</v>
      </c>
      <c r="J539" t="str">
        <f>IF(COUNTIF(Table2[[#All],[Column1]], Table1[[#This Row],[user_id]]) &gt; 0, "Retained", "Not_Retained")</f>
        <v>Not_Retained</v>
      </c>
    </row>
    <row r="540" spans="1:10" x14ac:dyDescent="0.3">
      <c r="A540">
        <v>100</v>
      </c>
      <c r="B540">
        <v>53406</v>
      </c>
      <c r="C540" t="s">
        <v>9</v>
      </c>
      <c r="D540" s="1">
        <v>45204</v>
      </c>
      <c r="E540" t="s">
        <v>10</v>
      </c>
      <c r="F540">
        <v>1799.37</v>
      </c>
      <c r="G540" s="1">
        <v>45172</v>
      </c>
      <c r="H540">
        <v>18</v>
      </c>
      <c r="I540" t="s">
        <v>20</v>
      </c>
      <c r="J540" t="str">
        <f>IF(COUNTIF(Table2[[#All],[Column1]], Table1[[#This Row],[user_id]]) &gt; 0, "Retained", "Not_Retained")</f>
        <v>Not_Retained</v>
      </c>
    </row>
    <row r="541" spans="1:10" x14ac:dyDescent="0.3">
      <c r="A541">
        <v>100</v>
      </c>
      <c r="B541">
        <v>32005</v>
      </c>
      <c r="C541" t="s">
        <v>9</v>
      </c>
      <c r="D541" s="1">
        <v>45210</v>
      </c>
      <c r="E541" t="s">
        <v>12</v>
      </c>
      <c r="F541">
        <v>2288.4899999999998</v>
      </c>
      <c r="G541" s="1">
        <v>45172</v>
      </c>
      <c r="H541">
        <v>18</v>
      </c>
      <c r="I541" t="s">
        <v>20</v>
      </c>
      <c r="J541" t="str">
        <f>IF(COUNTIF(Table2[[#All],[Column1]], Table1[[#This Row],[user_id]]) &gt; 0, "Retained", "Not_Retained")</f>
        <v>Not_Retained</v>
      </c>
    </row>
    <row r="542" spans="1:10" x14ac:dyDescent="0.3">
      <c r="A542">
        <v>100</v>
      </c>
      <c r="B542">
        <v>37483</v>
      </c>
      <c r="C542" t="s">
        <v>15</v>
      </c>
      <c r="D542" s="1">
        <v>45208</v>
      </c>
      <c r="E542" t="s">
        <v>10</v>
      </c>
      <c r="F542">
        <v>1817.36</v>
      </c>
      <c r="G542" s="1">
        <v>45172</v>
      </c>
      <c r="H542">
        <v>18</v>
      </c>
      <c r="I542" t="s">
        <v>20</v>
      </c>
      <c r="J542" t="str">
        <f>IF(COUNTIF(Table2[[#All],[Column1]], Table1[[#This Row],[user_id]]) &gt; 0, "Retained", "Not_Retained")</f>
        <v>Not_Retained</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DF7DD-F0F6-4167-9C48-B8DB3F1C1A58}">
  <dimension ref="A1:K101"/>
  <sheetViews>
    <sheetView topLeftCell="A7" workbookViewId="0">
      <selection activeCell="O17" sqref="O17"/>
    </sheetView>
  </sheetViews>
  <sheetFormatPr defaultRowHeight="14.4" x14ac:dyDescent="0.3"/>
  <cols>
    <col min="1" max="1" width="7.109375" customWidth="1"/>
    <col min="2" max="2" width="17.5546875" bestFit="1" customWidth="1"/>
    <col min="8" max="8" width="15" bestFit="1" customWidth="1"/>
    <col min="9" max="9" width="15.5546875" bestFit="1" customWidth="1"/>
    <col min="10" max="10" width="8.44140625" bestFit="1" customWidth="1"/>
    <col min="11" max="11" width="10.77734375" bestFit="1" customWidth="1"/>
  </cols>
  <sheetData>
    <row r="1" spans="1:11" x14ac:dyDescent="0.3">
      <c r="A1" t="s">
        <v>7</v>
      </c>
      <c r="B1" t="s">
        <v>46</v>
      </c>
      <c r="C1" t="s">
        <v>0</v>
      </c>
    </row>
    <row r="2" spans="1:11" x14ac:dyDescent="0.3">
      <c r="A2">
        <v>25</v>
      </c>
      <c r="B2" t="s">
        <v>49</v>
      </c>
      <c r="C2">
        <v>8</v>
      </c>
    </row>
    <row r="3" spans="1:11" x14ac:dyDescent="0.3">
      <c r="A3">
        <v>25</v>
      </c>
      <c r="B3" t="s">
        <v>49</v>
      </c>
      <c r="C3">
        <v>18</v>
      </c>
    </row>
    <row r="4" spans="1:11" x14ac:dyDescent="0.3">
      <c r="A4">
        <v>25</v>
      </c>
      <c r="B4" t="s">
        <v>49</v>
      </c>
      <c r="C4">
        <v>28</v>
      </c>
    </row>
    <row r="5" spans="1:11" x14ac:dyDescent="0.3">
      <c r="A5">
        <v>25</v>
      </c>
      <c r="B5" t="s">
        <v>48</v>
      </c>
      <c r="C5">
        <v>40</v>
      </c>
    </row>
    <row r="6" spans="1:11" x14ac:dyDescent="0.3">
      <c r="A6">
        <v>25</v>
      </c>
      <c r="B6" t="s">
        <v>49</v>
      </c>
      <c r="C6">
        <v>50</v>
      </c>
    </row>
    <row r="7" spans="1:11" x14ac:dyDescent="0.3">
      <c r="A7">
        <v>25</v>
      </c>
      <c r="B7" t="s">
        <v>48</v>
      </c>
      <c r="C7">
        <v>54</v>
      </c>
      <c r="H7" s="2" t="s">
        <v>50</v>
      </c>
      <c r="I7" s="2" t="s">
        <v>42</v>
      </c>
    </row>
    <row r="8" spans="1:11" x14ac:dyDescent="0.3">
      <c r="A8">
        <v>25</v>
      </c>
      <c r="B8" t="s">
        <v>48</v>
      </c>
      <c r="C8">
        <v>63</v>
      </c>
      <c r="H8" s="2" t="s">
        <v>40</v>
      </c>
      <c r="I8" t="s">
        <v>49</v>
      </c>
      <c r="J8" t="s">
        <v>48</v>
      </c>
      <c r="K8" t="s">
        <v>41</v>
      </c>
    </row>
    <row r="9" spans="1:11" x14ac:dyDescent="0.3">
      <c r="A9">
        <v>25</v>
      </c>
      <c r="B9" t="s">
        <v>49</v>
      </c>
      <c r="C9">
        <v>64</v>
      </c>
      <c r="H9" s="3">
        <v>18</v>
      </c>
      <c r="I9">
        <v>11</v>
      </c>
      <c r="J9">
        <v>1</v>
      </c>
      <c r="K9">
        <v>12</v>
      </c>
    </row>
    <row r="10" spans="1:11" x14ac:dyDescent="0.3">
      <c r="A10">
        <v>25</v>
      </c>
      <c r="B10" t="s">
        <v>49</v>
      </c>
      <c r="C10">
        <v>83</v>
      </c>
      <c r="H10" s="3">
        <v>19</v>
      </c>
      <c r="I10">
        <v>13</v>
      </c>
      <c r="J10">
        <v>5</v>
      </c>
      <c r="K10">
        <v>18</v>
      </c>
    </row>
    <row r="11" spans="1:11" x14ac:dyDescent="0.3">
      <c r="A11">
        <v>25</v>
      </c>
      <c r="B11" t="s">
        <v>49</v>
      </c>
      <c r="C11">
        <v>86</v>
      </c>
      <c r="H11" s="3">
        <v>20</v>
      </c>
      <c r="I11">
        <v>7</v>
      </c>
      <c r="J11">
        <v>4</v>
      </c>
      <c r="K11">
        <v>11</v>
      </c>
    </row>
    <row r="12" spans="1:11" x14ac:dyDescent="0.3">
      <c r="A12">
        <v>25</v>
      </c>
      <c r="B12" t="s">
        <v>48</v>
      </c>
      <c r="C12">
        <v>88</v>
      </c>
      <c r="H12" s="3">
        <v>21</v>
      </c>
      <c r="I12">
        <v>14</v>
      </c>
      <c r="J12">
        <v>2</v>
      </c>
      <c r="K12">
        <v>16</v>
      </c>
    </row>
    <row r="13" spans="1:11" x14ac:dyDescent="0.3">
      <c r="A13">
        <v>25</v>
      </c>
      <c r="B13" t="s">
        <v>49</v>
      </c>
      <c r="C13">
        <v>97</v>
      </c>
      <c r="H13" s="3">
        <v>22</v>
      </c>
      <c r="I13">
        <v>9</v>
      </c>
      <c r="J13">
        <v>1</v>
      </c>
      <c r="K13">
        <v>10</v>
      </c>
    </row>
    <row r="14" spans="1:11" x14ac:dyDescent="0.3">
      <c r="A14">
        <v>24</v>
      </c>
      <c r="B14" t="s">
        <v>49</v>
      </c>
      <c r="C14">
        <v>3</v>
      </c>
      <c r="H14" s="3">
        <v>23</v>
      </c>
      <c r="I14">
        <v>5</v>
      </c>
      <c r="J14">
        <v>4</v>
      </c>
      <c r="K14">
        <v>9</v>
      </c>
    </row>
    <row r="15" spans="1:11" x14ac:dyDescent="0.3">
      <c r="A15">
        <v>24</v>
      </c>
      <c r="B15" t="s">
        <v>49</v>
      </c>
      <c r="C15">
        <v>4</v>
      </c>
      <c r="H15" s="3">
        <v>24</v>
      </c>
      <c r="I15">
        <v>6</v>
      </c>
      <c r="J15">
        <v>6</v>
      </c>
      <c r="K15">
        <v>12</v>
      </c>
    </row>
    <row r="16" spans="1:11" x14ac:dyDescent="0.3">
      <c r="A16">
        <v>24</v>
      </c>
      <c r="B16" t="s">
        <v>48</v>
      </c>
      <c r="C16">
        <v>14</v>
      </c>
      <c r="H16" s="3">
        <v>25</v>
      </c>
      <c r="I16">
        <v>8</v>
      </c>
      <c r="J16">
        <v>4</v>
      </c>
      <c r="K16">
        <v>12</v>
      </c>
    </row>
    <row r="17" spans="1:11" x14ac:dyDescent="0.3">
      <c r="A17">
        <v>24</v>
      </c>
      <c r="B17" t="s">
        <v>48</v>
      </c>
      <c r="C17">
        <v>16</v>
      </c>
      <c r="H17" s="3" t="s">
        <v>41</v>
      </c>
      <c r="I17">
        <v>73</v>
      </c>
      <c r="J17">
        <v>27</v>
      </c>
      <c r="K17">
        <v>100</v>
      </c>
    </row>
    <row r="18" spans="1:11" x14ac:dyDescent="0.3">
      <c r="A18">
        <v>24</v>
      </c>
      <c r="B18" t="s">
        <v>48</v>
      </c>
      <c r="C18">
        <v>17</v>
      </c>
    </row>
    <row r="19" spans="1:11" x14ac:dyDescent="0.3">
      <c r="A19">
        <v>24</v>
      </c>
      <c r="B19" t="s">
        <v>49</v>
      </c>
      <c r="C19">
        <v>26</v>
      </c>
    </row>
    <row r="20" spans="1:11" x14ac:dyDescent="0.3">
      <c r="A20">
        <v>24</v>
      </c>
      <c r="B20" t="s">
        <v>49</v>
      </c>
      <c r="C20">
        <v>57</v>
      </c>
    </row>
    <row r="21" spans="1:11" x14ac:dyDescent="0.3">
      <c r="A21">
        <v>24</v>
      </c>
      <c r="B21" t="s">
        <v>48</v>
      </c>
      <c r="C21">
        <v>61</v>
      </c>
    </row>
    <row r="22" spans="1:11" x14ac:dyDescent="0.3">
      <c r="A22">
        <v>24</v>
      </c>
      <c r="B22" t="s">
        <v>49</v>
      </c>
      <c r="C22">
        <v>89</v>
      </c>
    </row>
    <row r="23" spans="1:11" x14ac:dyDescent="0.3">
      <c r="A23">
        <v>24</v>
      </c>
      <c r="B23" t="s">
        <v>49</v>
      </c>
      <c r="C23">
        <v>93</v>
      </c>
    </row>
    <row r="24" spans="1:11" x14ac:dyDescent="0.3">
      <c r="A24">
        <v>24</v>
      </c>
      <c r="B24" t="s">
        <v>48</v>
      </c>
      <c r="C24">
        <v>95</v>
      </c>
    </row>
    <row r="25" spans="1:11" x14ac:dyDescent="0.3">
      <c r="A25">
        <v>24</v>
      </c>
      <c r="B25" t="s">
        <v>48</v>
      </c>
      <c r="C25">
        <v>96</v>
      </c>
    </row>
    <row r="26" spans="1:11" x14ac:dyDescent="0.3">
      <c r="A26">
        <v>23</v>
      </c>
      <c r="B26" t="s">
        <v>48</v>
      </c>
      <c r="C26">
        <v>5</v>
      </c>
    </row>
    <row r="27" spans="1:11" x14ac:dyDescent="0.3">
      <c r="A27">
        <v>23</v>
      </c>
      <c r="B27" t="s">
        <v>48</v>
      </c>
      <c r="C27">
        <v>23</v>
      </c>
    </row>
    <row r="28" spans="1:11" x14ac:dyDescent="0.3">
      <c r="A28">
        <v>23</v>
      </c>
      <c r="B28" t="s">
        <v>48</v>
      </c>
      <c r="C28">
        <v>36</v>
      </c>
    </row>
    <row r="29" spans="1:11" x14ac:dyDescent="0.3">
      <c r="A29">
        <v>23</v>
      </c>
      <c r="B29" t="s">
        <v>49</v>
      </c>
      <c r="C29">
        <v>39</v>
      </c>
    </row>
    <row r="30" spans="1:11" x14ac:dyDescent="0.3">
      <c r="A30">
        <v>23</v>
      </c>
      <c r="B30" t="s">
        <v>48</v>
      </c>
      <c r="C30">
        <v>43</v>
      </c>
    </row>
    <row r="31" spans="1:11" x14ac:dyDescent="0.3">
      <c r="A31">
        <v>23</v>
      </c>
      <c r="B31" t="s">
        <v>49</v>
      </c>
      <c r="C31">
        <v>62</v>
      </c>
    </row>
    <row r="32" spans="1:11" x14ac:dyDescent="0.3">
      <c r="A32">
        <v>23</v>
      </c>
      <c r="B32" t="s">
        <v>49</v>
      </c>
      <c r="C32">
        <v>69</v>
      </c>
    </row>
    <row r="33" spans="1:3" x14ac:dyDescent="0.3">
      <c r="A33">
        <v>23</v>
      </c>
      <c r="B33" t="s">
        <v>49</v>
      </c>
      <c r="C33">
        <v>79</v>
      </c>
    </row>
    <row r="34" spans="1:3" x14ac:dyDescent="0.3">
      <c r="A34">
        <v>23</v>
      </c>
      <c r="B34" t="s">
        <v>49</v>
      </c>
      <c r="C34">
        <v>94</v>
      </c>
    </row>
    <row r="35" spans="1:3" x14ac:dyDescent="0.3">
      <c r="A35">
        <v>22</v>
      </c>
      <c r="B35" t="s">
        <v>49</v>
      </c>
      <c r="C35">
        <v>2</v>
      </c>
    </row>
    <row r="36" spans="1:3" x14ac:dyDescent="0.3">
      <c r="A36">
        <v>22</v>
      </c>
      <c r="B36" t="s">
        <v>49</v>
      </c>
      <c r="C36">
        <v>19</v>
      </c>
    </row>
    <row r="37" spans="1:3" x14ac:dyDescent="0.3">
      <c r="A37">
        <v>22</v>
      </c>
      <c r="B37" t="s">
        <v>49</v>
      </c>
      <c r="C37">
        <v>22</v>
      </c>
    </row>
    <row r="38" spans="1:3" x14ac:dyDescent="0.3">
      <c r="A38">
        <v>22</v>
      </c>
      <c r="B38" t="s">
        <v>49</v>
      </c>
      <c r="C38">
        <v>25</v>
      </c>
    </row>
    <row r="39" spans="1:3" x14ac:dyDescent="0.3">
      <c r="A39">
        <v>22</v>
      </c>
      <c r="B39" t="s">
        <v>49</v>
      </c>
      <c r="C39">
        <v>30</v>
      </c>
    </row>
    <row r="40" spans="1:3" x14ac:dyDescent="0.3">
      <c r="A40">
        <v>22</v>
      </c>
      <c r="B40" t="s">
        <v>49</v>
      </c>
      <c r="C40">
        <v>33</v>
      </c>
    </row>
    <row r="41" spans="1:3" x14ac:dyDescent="0.3">
      <c r="A41">
        <v>22</v>
      </c>
      <c r="B41" t="s">
        <v>49</v>
      </c>
      <c r="C41">
        <v>44</v>
      </c>
    </row>
    <row r="42" spans="1:3" x14ac:dyDescent="0.3">
      <c r="A42">
        <v>22</v>
      </c>
      <c r="B42" t="s">
        <v>49</v>
      </c>
      <c r="C42">
        <v>56</v>
      </c>
    </row>
    <row r="43" spans="1:3" x14ac:dyDescent="0.3">
      <c r="A43">
        <v>22</v>
      </c>
      <c r="B43" t="s">
        <v>48</v>
      </c>
      <c r="C43">
        <v>60</v>
      </c>
    </row>
    <row r="44" spans="1:3" x14ac:dyDescent="0.3">
      <c r="A44">
        <v>22</v>
      </c>
      <c r="B44" t="s">
        <v>49</v>
      </c>
      <c r="C44">
        <v>82</v>
      </c>
    </row>
    <row r="45" spans="1:3" x14ac:dyDescent="0.3">
      <c r="A45">
        <v>21</v>
      </c>
      <c r="B45" t="s">
        <v>49</v>
      </c>
      <c r="C45">
        <v>1</v>
      </c>
    </row>
    <row r="46" spans="1:3" x14ac:dyDescent="0.3">
      <c r="A46">
        <v>21</v>
      </c>
      <c r="B46" t="s">
        <v>49</v>
      </c>
      <c r="C46">
        <v>6</v>
      </c>
    </row>
    <row r="47" spans="1:3" x14ac:dyDescent="0.3">
      <c r="A47">
        <v>21</v>
      </c>
      <c r="B47" t="s">
        <v>49</v>
      </c>
      <c r="C47">
        <v>34</v>
      </c>
    </row>
    <row r="48" spans="1:3" x14ac:dyDescent="0.3">
      <c r="A48">
        <v>21</v>
      </c>
      <c r="B48" t="s">
        <v>49</v>
      </c>
      <c r="C48">
        <v>45</v>
      </c>
    </row>
    <row r="49" spans="1:3" x14ac:dyDescent="0.3">
      <c r="A49">
        <v>21</v>
      </c>
      <c r="B49" t="s">
        <v>49</v>
      </c>
      <c r="C49">
        <v>47</v>
      </c>
    </row>
    <row r="50" spans="1:3" x14ac:dyDescent="0.3">
      <c r="A50">
        <v>21</v>
      </c>
      <c r="B50" t="s">
        <v>49</v>
      </c>
      <c r="C50">
        <v>58</v>
      </c>
    </row>
    <row r="51" spans="1:3" x14ac:dyDescent="0.3">
      <c r="A51">
        <v>21</v>
      </c>
      <c r="B51" t="s">
        <v>49</v>
      </c>
      <c r="C51">
        <v>59</v>
      </c>
    </row>
    <row r="52" spans="1:3" x14ac:dyDescent="0.3">
      <c r="A52">
        <v>21</v>
      </c>
      <c r="B52" t="s">
        <v>49</v>
      </c>
      <c r="C52">
        <v>66</v>
      </c>
    </row>
    <row r="53" spans="1:3" x14ac:dyDescent="0.3">
      <c r="A53">
        <v>21</v>
      </c>
      <c r="B53" t="s">
        <v>49</v>
      </c>
      <c r="C53">
        <v>67</v>
      </c>
    </row>
    <row r="54" spans="1:3" x14ac:dyDescent="0.3">
      <c r="A54">
        <v>21</v>
      </c>
      <c r="B54" t="s">
        <v>49</v>
      </c>
      <c r="C54">
        <v>71</v>
      </c>
    </row>
    <row r="55" spans="1:3" x14ac:dyDescent="0.3">
      <c r="A55">
        <v>21</v>
      </c>
      <c r="B55" t="s">
        <v>48</v>
      </c>
      <c r="C55">
        <v>72</v>
      </c>
    </row>
    <row r="56" spans="1:3" x14ac:dyDescent="0.3">
      <c r="A56">
        <v>21</v>
      </c>
      <c r="B56" t="s">
        <v>49</v>
      </c>
      <c r="C56">
        <v>76</v>
      </c>
    </row>
    <row r="57" spans="1:3" x14ac:dyDescent="0.3">
      <c r="A57">
        <v>21</v>
      </c>
      <c r="B57" t="s">
        <v>49</v>
      </c>
      <c r="C57">
        <v>81</v>
      </c>
    </row>
    <row r="58" spans="1:3" x14ac:dyDescent="0.3">
      <c r="A58">
        <v>21</v>
      </c>
      <c r="B58" t="s">
        <v>49</v>
      </c>
      <c r="C58">
        <v>84</v>
      </c>
    </row>
    <row r="59" spans="1:3" x14ac:dyDescent="0.3">
      <c r="A59">
        <v>21</v>
      </c>
      <c r="B59" t="s">
        <v>49</v>
      </c>
      <c r="C59">
        <v>87</v>
      </c>
    </row>
    <row r="60" spans="1:3" x14ac:dyDescent="0.3">
      <c r="A60">
        <v>21</v>
      </c>
      <c r="B60" t="s">
        <v>48</v>
      </c>
      <c r="C60">
        <v>90</v>
      </c>
    </row>
    <row r="61" spans="1:3" x14ac:dyDescent="0.3">
      <c r="A61">
        <v>20</v>
      </c>
      <c r="B61" t="s">
        <v>49</v>
      </c>
      <c r="C61">
        <v>7</v>
      </c>
    </row>
    <row r="62" spans="1:3" x14ac:dyDescent="0.3">
      <c r="A62">
        <v>20</v>
      </c>
      <c r="B62" t="s">
        <v>48</v>
      </c>
      <c r="C62">
        <v>12</v>
      </c>
    </row>
    <row r="63" spans="1:3" x14ac:dyDescent="0.3">
      <c r="A63">
        <v>20</v>
      </c>
      <c r="B63" t="s">
        <v>48</v>
      </c>
      <c r="C63">
        <v>13</v>
      </c>
    </row>
    <row r="64" spans="1:3" x14ac:dyDescent="0.3">
      <c r="A64">
        <v>20</v>
      </c>
      <c r="B64" t="s">
        <v>49</v>
      </c>
      <c r="C64">
        <v>27</v>
      </c>
    </row>
    <row r="65" spans="1:3" x14ac:dyDescent="0.3">
      <c r="A65">
        <v>20</v>
      </c>
      <c r="B65" t="s">
        <v>48</v>
      </c>
      <c r="C65">
        <v>31</v>
      </c>
    </row>
    <row r="66" spans="1:3" x14ac:dyDescent="0.3">
      <c r="A66">
        <v>20</v>
      </c>
      <c r="B66" t="s">
        <v>49</v>
      </c>
      <c r="C66">
        <v>35</v>
      </c>
    </row>
    <row r="67" spans="1:3" x14ac:dyDescent="0.3">
      <c r="A67">
        <v>20</v>
      </c>
      <c r="B67" t="s">
        <v>49</v>
      </c>
      <c r="C67">
        <v>37</v>
      </c>
    </row>
    <row r="68" spans="1:3" x14ac:dyDescent="0.3">
      <c r="A68">
        <v>20</v>
      </c>
      <c r="B68" t="s">
        <v>48</v>
      </c>
      <c r="C68">
        <v>52</v>
      </c>
    </row>
    <row r="69" spans="1:3" x14ac:dyDescent="0.3">
      <c r="A69">
        <v>20</v>
      </c>
      <c r="B69" t="s">
        <v>49</v>
      </c>
      <c r="C69">
        <v>53</v>
      </c>
    </row>
    <row r="70" spans="1:3" x14ac:dyDescent="0.3">
      <c r="A70">
        <v>20</v>
      </c>
      <c r="B70" t="s">
        <v>49</v>
      </c>
      <c r="C70">
        <v>55</v>
      </c>
    </row>
    <row r="71" spans="1:3" x14ac:dyDescent="0.3">
      <c r="A71">
        <v>20</v>
      </c>
      <c r="B71" t="s">
        <v>49</v>
      </c>
      <c r="C71">
        <v>85</v>
      </c>
    </row>
    <row r="72" spans="1:3" x14ac:dyDescent="0.3">
      <c r="A72">
        <v>19</v>
      </c>
      <c r="B72" t="s">
        <v>49</v>
      </c>
      <c r="C72">
        <v>9</v>
      </c>
    </row>
    <row r="73" spans="1:3" x14ac:dyDescent="0.3">
      <c r="A73">
        <v>19</v>
      </c>
      <c r="B73" t="s">
        <v>49</v>
      </c>
      <c r="C73">
        <v>11</v>
      </c>
    </row>
    <row r="74" spans="1:3" x14ac:dyDescent="0.3">
      <c r="A74">
        <v>19</v>
      </c>
      <c r="B74" t="s">
        <v>49</v>
      </c>
      <c r="C74">
        <v>15</v>
      </c>
    </row>
    <row r="75" spans="1:3" x14ac:dyDescent="0.3">
      <c r="A75">
        <v>19</v>
      </c>
      <c r="B75" t="s">
        <v>49</v>
      </c>
      <c r="C75">
        <v>21</v>
      </c>
    </row>
    <row r="76" spans="1:3" x14ac:dyDescent="0.3">
      <c r="A76">
        <v>19</v>
      </c>
      <c r="B76" t="s">
        <v>49</v>
      </c>
      <c r="C76">
        <v>24</v>
      </c>
    </row>
    <row r="77" spans="1:3" x14ac:dyDescent="0.3">
      <c r="A77">
        <v>19</v>
      </c>
      <c r="B77" t="s">
        <v>49</v>
      </c>
      <c r="C77">
        <v>32</v>
      </c>
    </row>
    <row r="78" spans="1:3" x14ac:dyDescent="0.3">
      <c r="A78">
        <v>19</v>
      </c>
      <c r="B78" t="s">
        <v>49</v>
      </c>
      <c r="C78">
        <v>42</v>
      </c>
    </row>
    <row r="79" spans="1:3" x14ac:dyDescent="0.3">
      <c r="A79">
        <v>19</v>
      </c>
      <c r="B79" t="s">
        <v>49</v>
      </c>
      <c r="C79">
        <v>48</v>
      </c>
    </row>
    <row r="80" spans="1:3" x14ac:dyDescent="0.3">
      <c r="A80">
        <v>19</v>
      </c>
      <c r="B80" t="s">
        <v>48</v>
      </c>
      <c r="C80">
        <v>49</v>
      </c>
    </row>
    <row r="81" spans="1:3" x14ac:dyDescent="0.3">
      <c r="A81">
        <v>19</v>
      </c>
      <c r="B81" t="s">
        <v>48</v>
      </c>
      <c r="C81">
        <v>51</v>
      </c>
    </row>
    <row r="82" spans="1:3" x14ac:dyDescent="0.3">
      <c r="A82">
        <v>19</v>
      </c>
      <c r="B82" t="s">
        <v>49</v>
      </c>
      <c r="C82">
        <v>65</v>
      </c>
    </row>
    <row r="83" spans="1:3" x14ac:dyDescent="0.3">
      <c r="A83">
        <v>19</v>
      </c>
      <c r="B83" t="s">
        <v>49</v>
      </c>
      <c r="C83">
        <v>68</v>
      </c>
    </row>
    <row r="84" spans="1:3" x14ac:dyDescent="0.3">
      <c r="A84">
        <v>19</v>
      </c>
      <c r="B84" t="s">
        <v>49</v>
      </c>
      <c r="C84">
        <v>74</v>
      </c>
    </row>
    <row r="85" spans="1:3" x14ac:dyDescent="0.3">
      <c r="A85">
        <v>19</v>
      </c>
      <c r="B85" t="s">
        <v>48</v>
      </c>
      <c r="C85">
        <v>77</v>
      </c>
    </row>
    <row r="86" spans="1:3" x14ac:dyDescent="0.3">
      <c r="A86">
        <v>19</v>
      </c>
      <c r="B86" t="s">
        <v>48</v>
      </c>
      <c r="C86">
        <v>80</v>
      </c>
    </row>
    <row r="87" spans="1:3" x14ac:dyDescent="0.3">
      <c r="A87">
        <v>19</v>
      </c>
      <c r="B87" t="s">
        <v>48</v>
      </c>
      <c r="C87">
        <v>91</v>
      </c>
    </row>
    <row r="88" spans="1:3" x14ac:dyDescent="0.3">
      <c r="A88">
        <v>19</v>
      </c>
      <c r="B88" t="s">
        <v>49</v>
      </c>
      <c r="C88">
        <v>92</v>
      </c>
    </row>
    <row r="89" spans="1:3" x14ac:dyDescent="0.3">
      <c r="A89">
        <v>19</v>
      </c>
      <c r="B89" t="s">
        <v>49</v>
      </c>
      <c r="C89">
        <v>99</v>
      </c>
    </row>
    <row r="90" spans="1:3" x14ac:dyDescent="0.3">
      <c r="A90">
        <v>18</v>
      </c>
      <c r="B90" t="s">
        <v>49</v>
      </c>
      <c r="C90">
        <v>10</v>
      </c>
    </row>
    <row r="91" spans="1:3" x14ac:dyDescent="0.3">
      <c r="A91">
        <v>18</v>
      </c>
      <c r="B91" t="s">
        <v>49</v>
      </c>
      <c r="C91">
        <v>20</v>
      </c>
    </row>
    <row r="92" spans="1:3" x14ac:dyDescent="0.3">
      <c r="A92">
        <v>18</v>
      </c>
      <c r="B92" t="s">
        <v>49</v>
      </c>
      <c r="C92">
        <v>29</v>
      </c>
    </row>
    <row r="93" spans="1:3" x14ac:dyDescent="0.3">
      <c r="A93">
        <v>18</v>
      </c>
      <c r="B93" t="s">
        <v>49</v>
      </c>
      <c r="C93">
        <v>38</v>
      </c>
    </row>
    <row r="94" spans="1:3" x14ac:dyDescent="0.3">
      <c r="A94">
        <v>18</v>
      </c>
      <c r="B94" t="s">
        <v>49</v>
      </c>
      <c r="C94">
        <v>41</v>
      </c>
    </row>
    <row r="95" spans="1:3" x14ac:dyDescent="0.3">
      <c r="A95">
        <v>18</v>
      </c>
      <c r="B95" t="s">
        <v>48</v>
      </c>
      <c r="C95">
        <v>46</v>
      </c>
    </row>
    <row r="96" spans="1:3" x14ac:dyDescent="0.3">
      <c r="A96">
        <v>18</v>
      </c>
      <c r="B96" t="s">
        <v>49</v>
      </c>
      <c r="C96">
        <v>70</v>
      </c>
    </row>
    <row r="97" spans="1:3" x14ac:dyDescent="0.3">
      <c r="A97">
        <v>18</v>
      </c>
      <c r="B97" t="s">
        <v>49</v>
      </c>
      <c r="C97">
        <v>73</v>
      </c>
    </row>
    <row r="98" spans="1:3" x14ac:dyDescent="0.3">
      <c r="A98">
        <v>18</v>
      </c>
      <c r="B98" t="s">
        <v>49</v>
      </c>
      <c r="C98">
        <v>75</v>
      </c>
    </row>
    <row r="99" spans="1:3" x14ac:dyDescent="0.3">
      <c r="A99">
        <v>18</v>
      </c>
      <c r="B99" t="s">
        <v>49</v>
      </c>
      <c r="C99">
        <v>78</v>
      </c>
    </row>
    <row r="100" spans="1:3" x14ac:dyDescent="0.3">
      <c r="A100">
        <v>18</v>
      </c>
      <c r="B100" t="s">
        <v>49</v>
      </c>
      <c r="C100">
        <v>98</v>
      </c>
    </row>
    <row r="101" spans="1:3" x14ac:dyDescent="0.3">
      <c r="A101">
        <v>18</v>
      </c>
      <c r="B101" t="s">
        <v>49</v>
      </c>
      <c r="C101">
        <v>100</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A726C-FE94-4132-9D47-F86E7FB369FF}">
  <dimension ref="A1:D101"/>
  <sheetViews>
    <sheetView zoomScale="130" zoomScaleNormal="130" workbookViewId="0">
      <selection activeCell="K11" sqref="K11"/>
    </sheetView>
  </sheetViews>
  <sheetFormatPr defaultRowHeight="14.4" x14ac:dyDescent="0.3"/>
  <cols>
    <col min="1" max="1" width="9" customWidth="1"/>
    <col min="2" max="2" width="16" customWidth="1"/>
    <col min="3" max="3" width="5.88671875" customWidth="1"/>
    <col min="4" max="4" width="7.6640625" customWidth="1"/>
  </cols>
  <sheetData>
    <row r="1" spans="1:4" x14ac:dyDescent="0.3">
      <c r="A1" t="s">
        <v>0</v>
      </c>
      <c r="B1" t="s">
        <v>6</v>
      </c>
      <c r="C1" t="s">
        <v>7</v>
      </c>
      <c r="D1" t="s">
        <v>8</v>
      </c>
    </row>
    <row r="2" spans="1:4" x14ac:dyDescent="0.3">
      <c r="A2">
        <v>1</v>
      </c>
      <c r="B2" s="1">
        <v>45171</v>
      </c>
      <c r="C2">
        <v>21</v>
      </c>
      <c r="D2" t="s">
        <v>11</v>
      </c>
    </row>
    <row r="3" spans="1:4" x14ac:dyDescent="0.3">
      <c r="A3">
        <v>2</v>
      </c>
      <c r="B3" s="1">
        <v>45170</v>
      </c>
      <c r="C3">
        <v>22</v>
      </c>
      <c r="D3" t="s">
        <v>13</v>
      </c>
    </row>
    <row r="4" spans="1:4" x14ac:dyDescent="0.3">
      <c r="A4">
        <v>3</v>
      </c>
      <c r="B4" s="1">
        <v>45174</v>
      </c>
      <c r="C4">
        <v>24</v>
      </c>
      <c r="D4" t="s">
        <v>16</v>
      </c>
    </row>
    <row r="5" spans="1:4" x14ac:dyDescent="0.3">
      <c r="A5">
        <v>4</v>
      </c>
      <c r="B5" s="1">
        <v>45173</v>
      </c>
      <c r="C5">
        <v>24</v>
      </c>
      <c r="D5" t="s">
        <v>17</v>
      </c>
    </row>
    <row r="6" spans="1:4" x14ac:dyDescent="0.3">
      <c r="A6">
        <v>5</v>
      </c>
      <c r="B6" s="1">
        <v>45173</v>
      </c>
      <c r="C6">
        <v>23</v>
      </c>
      <c r="D6" t="s">
        <v>19</v>
      </c>
    </row>
    <row r="7" spans="1:4" x14ac:dyDescent="0.3">
      <c r="A7">
        <v>6</v>
      </c>
      <c r="B7" s="1">
        <v>45172</v>
      </c>
      <c r="C7">
        <v>21</v>
      </c>
      <c r="D7" t="s">
        <v>20</v>
      </c>
    </row>
    <row r="8" spans="1:4" x14ac:dyDescent="0.3">
      <c r="A8">
        <v>7</v>
      </c>
      <c r="B8" s="1">
        <v>45171</v>
      </c>
      <c r="C8">
        <v>20</v>
      </c>
      <c r="D8" t="s">
        <v>21</v>
      </c>
    </row>
    <row r="9" spans="1:4" x14ac:dyDescent="0.3">
      <c r="A9">
        <v>8</v>
      </c>
      <c r="B9" s="1">
        <v>45178</v>
      </c>
      <c r="C9">
        <v>25</v>
      </c>
      <c r="D9" t="s">
        <v>21</v>
      </c>
    </row>
    <row r="10" spans="1:4" x14ac:dyDescent="0.3">
      <c r="A10">
        <v>9</v>
      </c>
      <c r="B10" s="1">
        <v>45171</v>
      </c>
      <c r="C10">
        <v>19</v>
      </c>
      <c r="D10" t="s">
        <v>22</v>
      </c>
    </row>
    <row r="11" spans="1:4" x14ac:dyDescent="0.3">
      <c r="A11">
        <v>10</v>
      </c>
      <c r="B11" s="1">
        <v>45179</v>
      </c>
      <c r="C11">
        <v>18</v>
      </c>
      <c r="D11" t="s">
        <v>23</v>
      </c>
    </row>
    <row r="12" spans="1:4" x14ac:dyDescent="0.3">
      <c r="A12">
        <v>11</v>
      </c>
      <c r="B12" s="1">
        <v>45176</v>
      </c>
      <c r="C12">
        <v>19</v>
      </c>
      <c r="D12" t="s">
        <v>24</v>
      </c>
    </row>
    <row r="13" spans="1:4" x14ac:dyDescent="0.3">
      <c r="A13">
        <v>12</v>
      </c>
      <c r="B13" s="1">
        <v>45170</v>
      </c>
      <c r="C13">
        <v>20</v>
      </c>
      <c r="D13" t="s">
        <v>25</v>
      </c>
    </row>
    <row r="14" spans="1:4" x14ac:dyDescent="0.3">
      <c r="A14">
        <v>13</v>
      </c>
      <c r="B14" s="1">
        <v>45170</v>
      </c>
      <c r="C14">
        <v>20</v>
      </c>
      <c r="D14" t="s">
        <v>26</v>
      </c>
    </row>
    <row r="15" spans="1:4" x14ac:dyDescent="0.3">
      <c r="A15">
        <v>14</v>
      </c>
      <c r="B15" s="1">
        <v>45171</v>
      </c>
      <c r="C15">
        <v>24</v>
      </c>
      <c r="D15" t="s">
        <v>27</v>
      </c>
    </row>
    <row r="16" spans="1:4" x14ac:dyDescent="0.3">
      <c r="A16">
        <v>15</v>
      </c>
      <c r="B16" s="1">
        <v>45173</v>
      </c>
      <c r="C16">
        <v>19</v>
      </c>
      <c r="D16" t="s">
        <v>23</v>
      </c>
    </row>
    <row r="17" spans="1:4" x14ac:dyDescent="0.3">
      <c r="A17">
        <v>16</v>
      </c>
      <c r="B17" s="1">
        <v>45173</v>
      </c>
      <c r="C17">
        <v>24</v>
      </c>
      <c r="D17" t="s">
        <v>20</v>
      </c>
    </row>
    <row r="18" spans="1:4" x14ac:dyDescent="0.3">
      <c r="A18">
        <v>17</v>
      </c>
      <c r="B18" s="1">
        <v>45178</v>
      </c>
      <c r="C18">
        <v>24</v>
      </c>
      <c r="D18" t="s">
        <v>28</v>
      </c>
    </row>
    <row r="19" spans="1:4" x14ac:dyDescent="0.3">
      <c r="A19">
        <v>18</v>
      </c>
      <c r="B19" s="1">
        <v>45179</v>
      </c>
      <c r="C19">
        <v>25</v>
      </c>
      <c r="D19" t="s">
        <v>23</v>
      </c>
    </row>
    <row r="20" spans="1:4" x14ac:dyDescent="0.3">
      <c r="A20">
        <v>19</v>
      </c>
      <c r="B20" s="1">
        <v>45170</v>
      </c>
      <c r="C20">
        <v>22</v>
      </c>
      <c r="D20" t="s">
        <v>17</v>
      </c>
    </row>
    <row r="21" spans="1:4" x14ac:dyDescent="0.3">
      <c r="A21">
        <v>20</v>
      </c>
      <c r="B21" s="1">
        <v>45178</v>
      </c>
      <c r="C21">
        <v>18</v>
      </c>
      <c r="D21" t="s">
        <v>22</v>
      </c>
    </row>
    <row r="22" spans="1:4" x14ac:dyDescent="0.3">
      <c r="A22">
        <v>21</v>
      </c>
      <c r="B22" s="1">
        <v>45173</v>
      </c>
      <c r="C22">
        <v>19</v>
      </c>
      <c r="D22" t="s">
        <v>19</v>
      </c>
    </row>
    <row r="23" spans="1:4" x14ac:dyDescent="0.3">
      <c r="A23">
        <v>22</v>
      </c>
      <c r="B23" s="1">
        <v>45178</v>
      </c>
      <c r="C23">
        <v>22</v>
      </c>
      <c r="D23" t="s">
        <v>29</v>
      </c>
    </row>
    <row r="24" spans="1:4" x14ac:dyDescent="0.3">
      <c r="A24">
        <v>23</v>
      </c>
      <c r="B24" s="1">
        <v>45176</v>
      </c>
      <c r="C24">
        <v>23</v>
      </c>
      <c r="D24" t="s">
        <v>30</v>
      </c>
    </row>
    <row r="25" spans="1:4" x14ac:dyDescent="0.3">
      <c r="A25">
        <v>24</v>
      </c>
      <c r="B25" s="1">
        <v>45173</v>
      </c>
      <c r="C25">
        <v>19</v>
      </c>
      <c r="D25" t="s">
        <v>22</v>
      </c>
    </row>
    <row r="26" spans="1:4" x14ac:dyDescent="0.3">
      <c r="A26">
        <v>25</v>
      </c>
      <c r="B26" s="1">
        <v>45177</v>
      </c>
      <c r="C26">
        <v>22</v>
      </c>
      <c r="D26" t="s">
        <v>31</v>
      </c>
    </row>
    <row r="27" spans="1:4" x14ac:dyDescent="0.3">
      <c r="A27">
        <v>26</v>
      </c>
      <c r="B27" s="1">
        <v>45179</v>
      </c>
      <c r="C27">
        <v>24</v>
      </c>
      <c r="D27" t="s">
        <v>28</v>
      </c>
    </row>
    <row r="28" spans="1:4" x14ac:dyDescent="0.3">
      <c r="A28">
        <v>27</v>
      </c>
      <c r="B28" s="1">
        <v>45174</v>
      </c>
      <c r="C28">
        <v>20</v>
      </c>
      <c r="D28" t="s">
        <v>32</v>
      </c>
    </row>
    <row r="29" spans="1:4" x14ac:dyDescent="0.3">
      <c r="A29">
        <v>28</v>
      </c>
      <c r="B29" s="1">
        <v>45170</v>
      </c>
      <c r="C29">
        <v>25</v>
      </c>
      <c r="D29" t="s">
        <v>20</v>
      </c>
    </row>
    <row r="30" spans="1:4" x14ac:dyDescent="0.3">
      <c r="A30">
        <v>29</v>
      </c>
      <c r="B30" s="1">
        <v>45172</v>
      </c>
      <c r="C30">
        <v>18</v>
      </c>
      <c r="D30" t="s">
        <v>26</v>
      </c>
    </row>
    <row r="31" spans="1:4" x14ac:dyDescent="0.3">
      <c r="A31">
        <v>30</v>
      </c>
      <c r="B31" s="1">
        <v>45176</v>
      </c>
      <c r="C31">
        <v>22</v>
      </c>
      <c r="D31" t="s">
        <v>25</v>
      </c>
    </row>
    <row r="32" spans="1:4" x14ac:dyDescent="0.3">
      <c r="A32">
        <v>31</v>
      </c>
      <c r="B32" s="1">
        <v>45175</v>
      </c>
      <c r="C32">
        <v>20</v>
      </c>
      <c r="D32" t="s">
        <v>33</v>
      </c>
    </row>
    <row r="33" spans="1:4" x14ac:dyDescent="0.3">
      <c r="A33">
        <v>32</v>
      </c>
      <c r="B33" s="1">
        <v>45174</v>
      </c>
      <c r="C33">
        <v>19</v>
      </c>
      <c r="D33" t="s">
        <v>33</v>
      </c>
    </row>
    <row r="34" spans="1:4" x14ac:dyDescent="0.3">
      <c r="A34">
        <v>33</v>
      </c>
      <c r="B34" s="1">
        <v>45172</v>
      </c>
      <c r="C34">
        <v>22</v>
      </c>
      <c r="D34" t="s">
        <v>21</v>
      </c>
    </row>
    <row r="35" spans="1:4" x14ac:dyDescent="0.3">
      <c r="A35">
        <v>34</v>
      </c>
      <c r="B35" s="1">
        <v>45173</v>
      </c>
      <c r="C35">
        <v>21</v>
      </c>
      <c r="D35" t="s">
        <v>11</v>
      </c>
    </row>
    <row r="36" spans="1:4" x14ac:dyDescent="0.3">
      <c r="A36">
        <v>35</v>
      </c>
      <c r="B36" s="1">
        <v>45175</v>
      </c>
      <c r="C36">
        <v>20</v>
      </c>
      <c r="D36" t="s">
        <v>29</v>
      </c>
    </row>
    <row r="37" spans="1:4" x14ac:dyDescent="0.3">
      <c r="A37">
        <v>36</v>
      </c>
      <c r="B37" s="1">
        <v>45171</v>
      </c>
      <c r="C37">
        <v>23</v>
      </c>
      <c r="D37" t="s">
        <v>26</v>
      </c>
    </row>
    <row r="38" spans="1:4" x14ac:dyDescent="0.3">
      <c r="A38">
        <v>37</v>
      </c>
      <c r="B38" s="1">
        <v>45171</v>
      </c>
      <c r="C38">
        <v>20</v>
      </c>
      <c r="D38" t="s">
        <v>11</v>
      </c>
    </row>
    <row r="39" spans="1:4" x14ac:dyDescent="0.3">
      <c r="A39">
        <v>38</v>
      </c>
      <c r="B39" s="1">
        <v>45176</v>
      </c>
      <c r="C39">
        <v>18</v>
      </c>
      <c r="D39" t="s">
        <v>31</v>
      </c>
    </row>
    <row r="40" spans="1:4" x14ac:dyDescent="0.3">
      <c r="A40">
        <v>39</v>
      </c>
      <c r="B40" s="1">
        <v>45171</v>
      </c>
      <c r="C40">
        <v>23</v>
      </c>
      <c r="D40" t="s">
        <v>11</v>
      </c>
    </row>
    <row r="41" spans="1:4" x14ac:dyDescent="0.3">
      <c r="A41">
        <v>40</v>
      </c>
      <c r="B41" s="1">
        <v>45175</v>
      </c>
      <c r="C41">
        <v>25</v>
      </c>
      <c r="D41" t="s">
        <v>27</v>
      </c>
    </row>
    <row r="42" spans="1:4" x14ac:dyDescent="0.3">
      <c r="A42">
        <v>41</v>
      </c>
      <c r="B42" s="1">
        <v>45175</v>
      </c>
      <c r="C42">
        <v>18</v>
      </c>
      <c r="D42" t="s">
        <v>17</v>
      </c>
    </row>
    <row r="43" spans="1:4" x14ac:dyDescent="0.3">
      <c r="A43">
        <v>42</v>
      </c>
      <c r="B43" s="1">
        <v>45179</v>
      </c>
      <c r="C43">
        <v>19</v>
      </c>
      <c r="D43" t="s">
        <v>17</v>
      </c>
    </row>
    <row r="44" spans="1:4" x14ac:dyDescent="0.3">
      <c r="A44">
        <v>43</v>
      </c>
      <c r="B44" s="1">
        <v>45174</v>
      </c>
      <c r="C44">
        <v>23</v>
      </c>
      <c r="D44" t="s">
        <v>23</v>
      </c>
    </row>
    <row r="45" spans="1:4" x14ac:dyDescent="0.3">
      <c r="A45">
        <v>44</v>
      </c>
      <c r="B45" s="1">
        <v>45170</v>
      </c>
      <c r="C45">
        <v>22</v>
      </c>
      <c r="D45" t="s">
        <v>34</v>
      </c>
    </row>
    <row r="46" spans="1:4" x14ac:dyDescent="0.3">
      <c r="A46">
        <v>45</v>
      </c>
      <c r="B46" s="1">
        <v>45177</v>
      </c>
      <c r="C46">
        <v>21</v>
      </c>
      <c r="D46" t="s">
        <v>25</v>
      </c>
    </row>
    <row r="47" spans="1:4" x14ac:dyDescent="0.3">
      <c r="A47">
        <v>46</v>
      </c>
      <c r="B47" s="1">
        <v>45178</v>
      </c>
      <c r="C47">
        <v>18</v>
      </c>
      <c r="D47" t="s">
        <v>35</v>
      </c>
    </row>
    <row r="48" spans="1:4" x14ac:dyDescent="0.3">
      <c r="A48">
        <v>47</v>
      </c>
      <c r="B48" s="1">
        <v>45171</v>
      </c>
      <c r="C48">
        <v>21</v>
      </c>
      <c r="D48" t="s">
        <v>13</v>
      </c>
    </row>
    <row r="49" spans="1:4" x14ac:dyDescent="0.3">
      <c r="A49">
        <v>48</v>
      </c>
      <c r="B49" s="1">
        <v>45176</v>
      </c>
      <c r="C49">
        <v>19</v>
      </c>
      <c r="D49" t="s">
        <v>17</v>
      </c>
    </row>
    <row r="50" spans="1:4" x14ac:dyDescent="0.3">
      <c r="A50">
        <v>49</v>
      </c>
      <c r="B50" s="1">
        <v>45171</v>
      </c>
      <c r="C50">
        <v>19</v>
      </c>
      <c r="D50" t="s">
        <v>22</v>
      </c>
    </row>
    <row r="51" spans="1:4" x14ac:dyDescent="0.3">
      <c r="A51">
        <v>50</v>
      </c>
      <c r="B51" s="1">
        <v>45178</v>
      </c>
      <c r="C51">
        <v>25</v>
      </c>
      <c r="D51" t="s">
        <v>36</v>
      </c>
    </row>
    <row r="52" spans="1:4" x14ac:dyDescent="0.3">
      <c r="A52">
        <v>51</v>
      </c>
      <c r="B52" s="1">
        <v>45174</v>
      </c>
      <c r="C52">
        <v>19</v>
      </c>
      <c r="D52" t="s">
        <v>35</v>
      </c>
    </row>
    <row r="53" spans="1:4" x14ac:dyDescent="0.3">
      <c r="A53">
        <v>52</v>
      </c>
      <c r="B53" s="1">
        <v>45179</v>
      </c>
      <c r="C53">
        <v>20</v>
      </c>
      <c r="D53" t="s">
        <v>33</v>
      </c>
    </row>
    <row r="54" spans="1:4" x14ac:dyDescent="0.3">
      <c r="A54">
        <v>53</v>
      </c>
      <c r="B54" s="1">
        <v>45175</v>
      </c>
      <c r="C54">
        <v>20</v>
      </c>
      <c r="D54" t="s">
        <v>24</v>
      </c>
    </row>
    <row r="55" spans="1:4" x14ac:dyDescent="0.3">
      <c r="A55">
        <v>54</v>
      </c>
      <c r="B55" s="1">
        <v>45179</v>
      </c>
      <c r="C55">
        <v>25</v>
      </c>
      <c r="D55" t="s">
        <v>21</v>
      </c>
    </row>
    <row r="56" spans="1:4" x14ac:dyDescent="0.3">
      <c r="A56">
        <v>55</v>
      </c>
      <c r="B56" s="1">
        <v>45173</v>
      </c>
      <c r="C56">
        <v>20</v>
      </c>
      <c r="D56" t="s">
        <v>34</v>
      </c>
    </row>
    <row r="57" spans="1:4" x14ac:dyDescent="0.3">
      <c r="A57">
        <v>56</v>
      </c>
      <c r="B57" s="1">
        <v>45171</v>
      </c>
      <c r="C57">
        <v>22</v>
      </c>
      <c r="D57" t="s">
        <v>21</v>
      </c>
    </row>
    <row r="58" spans="1:4" x14ac:dyDescent="0.3">
      <c r="A58">
        <v>57</v>
      </c>
      <c r="B58" s="1">
        <v>45170</v>
      </c>
      <c r="C58">
        <v>24</v>
      </c>
      <c r="D58" t="s">
        <v>29</v>
      </c>
    </row>
    <row r="59" spans="1:4" x14ac:dyDescent="0.3">
      <c r="A59">
        <v>58</v>
      </c>
      <c r="B59" s="1">
        <v>45173</v>
      </c>
      <c r="C59">
        <v>21</v>
      </c>
      <c r="D59" t="s">
        <v>37</v>
      </c>
    </row>
    <row r="60" spans="1:4" x14ac:dyDescent="0.3">
      <c r="A60">
        <v>59</v>
      </c>
      <c r="B60" s="1">
        <v>45174</v>
      </c>
      <c r="C60">
        <v>21</v>
      </c>
      <c r="D60" t="s">
        <v>13</v>
      </c>
    </row>
    <row r="61" spans="1:4" x14ac:dyDescent="0.3">
      <c r="A61">
        <v>60</v>
      </c>
      <c r="B61" s="1">
        <v>45171</v>
      </c>
      <c r="C61">
        <v>22</v>
      </c>
      <c r="D61" t="s">
        <v>22</v>
      </c>
    </row>
    <row r="62" spans="1:4" x14ac:dyDescent="0.3">
      <c r="A62">
        <v>61</v>
      </c>
      <c r="B62" s="1">
        <v>45173</v>
      </c>
      <c r="C62">
        <v>24</v>
      </c>
      <c r="D62" t="s">
        <v>29</v>
      </c>
    </row>
    <row r="63" spans="1:4" x14ac:dyDescent="0.3">
      <c r="A63">
        <v>62</v>
      </c>
      <c r="B63" s="1">
        <v>45171</v>
      </c>
      <c r="C63">
        <v>23</v>
      </c>
      <c r="D63" t="s">
        <v>13</v>
      </c>
    </row>
    <row r="64" spans="1:4" x14ac:dyDescent="0.3">
      <c r="A64">
        <v>63</v>
      </c>
      <c r="B64" s="1">
        <v>45176</v>
      </c>
      <c r="C64">
        <v>25</v>
      </c>
      <c r="D64" t="s">
        <v>16</v>
      </c>
    </row>
    <row r="65" spans="1:4" x14ac:dyDescent="0.3">
      <c r="A65">
        <v>64</v>
      </c>
      <c r="B65" s="1">
        <v>45174</v>
      </c>
      <c r="C65">
        <v>25</v>
      </c>
      <c r="D65" t="s">
        <v>29</v>
      </c>
    </row>
    <row r="66" spans="1:4" x14ac:dyDescent="0.3">
      <c r="A66">
        <v>65</v>
      </c>
      <c r="B66" s="1">
        <v>45177</v>
      </c>
      <c r="C66">
        <v>19</v>
      </c>
      <c r="D66" t="s">
        <v>29</v>
      </c>
    </row>
    <row r="67" spans="1:4" x14ac:dyDescent="0.3">
      <c r="A67">
        <v>66</v>
      </c>
      <c r="B67" s="1">
        <v>45175</v>
      </c>
      <c r="C67">
        <v>21</v>
      </c>
      <c r="D67" t="s">
        <v>37</v>
      </c>
    </row>
    <row r="68" spans="1:4" x14ac:dyDescent="0.3">
      <c r="A68">
        <v>67</v>
      </c>
      <c r="B68" s="1">
        <v>45172</v>
      </c>
      <c r="C68">
        <v>21</v>
      </c>
      <c r="D68" t="s">
        <v>33</v>
      </c>
    </row>
    <row r="69" spans="1:4" x14ac:dyDescent="0.3">
      <c r="A69">
        <v>68</v>
      </c>
      <c r="B69" s="1">
        <v>45175</v>
      </c>
      <c r="C69">
        <v>19</v>
      </c>
      <c r="D69" t="s">
        <v>38</v>
      </c>
    </row>
    <row r="70" spans="1:4" x14ac:dyDescent="0.3">
      <c r="A70">
        <v>69</v>
      </c>
      <c r="B70" s="1">
        <v>45175</v>
      </c>
      <c r="C70">
        <v>23</v>
      </c>
      <c r="D70" t="s">
        <v>38</v>
      </c>
    </row>
    <row r="71" spans="1:4" x14ac:dyDescent="0.3">
      <c r="A71">
        <v>70</v>
      </c>
      <c r="B71" s="1">
        <v>45173</v>
      </c>
      <c r="C71">
        <v>18</v>
      </c>
      <c r="D71" t="s">
        <v>26</v>
      </c>
    </row>
    <row r="72" spans="1:4" x14ac:dyDescent="0.3">
      <c r="A72">
        <v>71</v>
      </c>
      <c r="B72" s="1">
        <v>45174</v>
      </c>
      <c r="C72">
        <v>21</v>
      </c>
      <c r="D72" t="s">
        <v>29</v>
      </c>
    </row>
    <row r="73" spans="1:4" x14ac:dyDescent="0.3">
      <c r="A73">
        <v>72</v>
      </c>
      <c r="B73" s="1">
        <v>45171</v>
      </c>
      <c r="C73">
        <v>21</v>
      </c>
      <c r="D73" t="s">
        <v>38</v>
      </c>
    </row>
    <row r="74" spans="1:4" x14ac:dyDescent="0.3">
      <c r="A74">
        <v>73</v>
      </c>
      <c r="B74" s="1">
        <v>45179</v>
      </c>
      <c r="C74">
        <v>18</v>
      </c>
      <c r="D74" t="s">
        <v>28</v>
      </c>
    </row>
    <row r="75" spans="1:4" x14ac:dyDescent="0.3">
      <c r="A75">
        <v>74</v>
      </c>
      <c r="B75" s="1">
        <v>45172</v>
      </c>
      <c r="C75">
        <v>19</v>
      </c>
      <c r="D75" t="s">
        <v>26</v>
      </c>
    </row>
    <row r="76" spans="1:4" x14ac:dyDescent="0.3">
      <c r="A76">
        <v>75</v>
      </c>
      <c r="B76" s="1">
        <v>45178</v>
      </c>
      <c r="C76">
        <v>18</v>
      </c>
      <c r="D76" t="s">
        <v>28</v>
      </c>
    </row>
    <row r="77" spans="1:4" x14ac:dyDescent="0.3">
      <c r="A77">
        <v>76</v>
      </c>
      <c r="B77" s="1">
        <v>45173</v>
      </c>
      <c r="C77">
        <v>21</v>
      </c>
      <c r="D77" t="s">
        <v>39</v>
      </c>
    </row>
    <row r="78" spans="1:4" x14ac:dyDescent="0.3">
      <c r="A78">
        <v>77</v>
      </c>
      <c r="B78" s="1">
        <v>45172</v>
      </c>
      <c r="C78">
        <v>19</v>
      </c>
      <c r="D78" t="s">
        <v>28</v>
      </c>
    </row>
    <row r="79" spans="1:4" x14ac:dyDescent="0.3">
      <c r="A79">
        <v>78</v>
      </c>
      <c r="B79" s="1">
        <v>45177</v>
      </c>
      <c r="C79">
        <v>18</v>
      </c>
      <c r="D79" t="s">
        <v>36</v>
      </c>
    </row>
    <row r="80" spans="1:4" x14ac:dyDescent="0.3">
      <c r="A80">
        <v>79</v>
      </c>
      <c r="B80" s="1">
        <v>45176</v>
      </c>
      <c r="C80">
        <v>23</v>
      </c>
      <c r="D80" t="s">
        <v>20</v>
      </c>
    </row>
    <row r="81" spans="1:4" x14ac:dyDescent="0.3">
      <c r="A81">
        <v>80</v>
      </c>
      <c r="B81" s="1">
        <v>45174</v>
      </c>
      <c r="C81">
        <v>19</v>
      </c>
      <c r="D81" t="s">
        <v>11</v>
      </c>
    </row>
    <row r="82" spans="1:4" x14ac:dyDescent="0.3">
      <c r="A82">
        <v>81</v>
      </c>
      <c r="B82" s="1">
        <v>45178</v>
      </c>
      <c r="C82">
        <v>21</v>
      </c>
      <c r="D82" t="s">
        <v>19</v>
      </c>
    </row>
    <row r="83" spans="1:4" x14ac:dyDescent="0.3">
      <c r="A83">
        <v>82</v>
      </c>
      <c r="B83" s="1">
        <v>45173</v>
      </c>
      <c r="C83">
        <v>22</v>
      </c>
      <c r="D83" t="s">
        <v>37</v>
      </c>
    </row>
    <row r="84" spans="1:4" x14ac:dyDescent="0.3">
      <c r="A84">
        <v>83</v>
      </c>
      <c r="B84" s="1">
        <v>45175</v>
      </c>
      <c r="C84">
        <v>25</v>
      </c>
      <c r="D84" t="s">
        <v>20</v>
      </c>
    </row>
    <row r="85" spans="1:4" x14ac:dyDescent="0.3">
      <c r="A85">
        <v>84</v>
      </c>
      <c r="B85" s="1">
        <v>45170</v>
      </c>
      <c r="C85">
        <v>21</v>
      </c>
      <c r="D85" t="s">
        <v>37</v>
      </c>
    </row>
    <row r="86" spans="1:4" x14ac:dyDescent="0.3">
      <c r="A86">
        <v>85</v>
      </c>
      <c r="B86" s="1">
        <v>45173</v>
      </c>
      <c r="C86">
        <v>20</v>
      </c>
      <c r="D86" t="s">
        <v>39</v>
      </c>
    </row>
    <row r="87" spans="1:4" x14ac:dyDescent="0.3">
      <c r="A87">
        <v>86</v>
      </c>
      <c r="B87" s="1">
        <v>45170</v>
      </c>
      <c r="C87">
        <v>25</v>
      </c>
      <c r="D87" t="s">
        <v>29</v>
      </c>
    </row>
    <row r="88" spans="1:4" x14ac:dyDescent="0.3">
      <c r="A88">
        <v>87</v>
      </c>
      <c r="B88" s="1">
        <v>45175</v>
      </c>
      <c r="C88">
        <v>21</v>
      </c>
      <c r="D88" t="s">
        <v>39</v>
      </c>
    </row>
    <row r="89" spans="1:4" x14ac:dyDescent="0.3">
      <c r="A89">
        <v>88</v>
      </c>
      <c r="B89" s="1">
        <v>45176</v>
      </c>
      <c r="C89">
        <v>25</v>
      </c>
      <c r="D89" t="s">
        <v>28</v>
      </c>
    </row>
    <row r="90" spans="1:4" x14ac:dyDescent="0.3">
      <c r="A90">
        <v>89</v>
      </c>
      <c r="B90" s="1">
        <v>45174</v>
      </c>
      <c r="C90">
        <v>24</v>
      </c>
      <c r="D90" t="s">
        <v>25</v>
      </c>
    </row>
    <row r="91" spans="1:4" x14ac:dyDescent="0.3">
      <c r="A91">
        <v>90</v>
      </c>
      <c r="B91" s="1">
        <v>45171</v>
      </c>
      <c r="C91">
        <v>21</v>
      </c>
      <c r="D91" t="s">
        <v>36</v>
      </c>
    </row>
    <row r="92" spans="1:4" x14ac:dyDescent="0.3">
      <c r="A92">
        <v>91</v>
      </c>
      <c r="B92" s="1">
        <v>45173</v>
      </c>
      <c r="C92">
        <v>19</v>
      </c>
      <c r="D92" t="s">
        <v>37</v>
      </c>
    </row>
    <row r="93" spans="1:4" x14ac:dyDescent="0.3">
      <c r="A93">
        <v>92</v>
      </c>
      <c r="B93" s="1">
        <v>45179</v>
      </c>
      <c r="C93">
        <v>19</v>
      </c>
      <c r="D93" t="s">
        <v>37</v>
      </c>
    </row>
    <row r="94" spans="1:4" x14ac:dyDescent="0.3">
      <c r="A94">
        <v>93</v>
      </c>
      <c r="B94" s="1">
        <v>45175</v>
      </c>
      <c r="C94">
        <v>24</v>
      </c>
      <c r="D94" t="s">
        <v>38</v>
      </c>
    </row>
    <row r="95" spans="1:4" x14ac:dyDescent="0.3">
      <c r="A95">
        <v>94</v>
      </c>
      <c r="B95" s="1">
        <v>45173</v>
      </c>
      <c r="C95">
        <v>23</v>
      </c>
      <c r="D95" t="s">
        <v>16</v>
      </c>
    </row>
    <row r="96" spans="1:4" x14ac:dyDescent="0.3">
      <c r="A96">
        <v>95</v>
      </c>
      <c r="B96" s="1">
        <v>45177</v>
      </c>
      <c r="C96">
        <v>24</v>
      </c>
      <c r="D96" t="s">
        <v>27</v>
      </c>
    </row>
    <row r="97" spans="1:4" x14ac:dyDescent="0.3">
      <c r="A97">
        <v>96</v>
      </c>
      <c r="B97" s="1">
        <v>45176</v>
      </c>
      <c r="C97">
        <v>24</v>
      </c>
      <c r="D97" t="s">
        <v>21</v>
      </c>
    </row>
    <row r="98" spans="1:4" x14ac:dyDescent="0.3">
      <c r="A98">
        <v>97</v>
      </c>
      <c r="B98" s="1">
        <v>45177</v>
      </c>
      <c r="C98">
        <v>25</v>
      </c>
      <c r="D98" t="s">
        <v>36</v>
      </c>
    </row>
    <row r="99" spans="1:4" x14ac:dyDescent="0.3">
      <c r="A99">
        <v>98</v>
      </c>
      <c r="B99" s="1">
        <v>45172</v>
      </c>
      <c r="C99">
        <v>18</v>
      </c>
      <c r="D99" t="s">
        <v>35</v>
      </c>
    </row>
    <row r="100" spans="1:4" x14ac:dyDescent="0.3">
      <c r="A100">
        <v>99</v>
      </c>
      <c r="B100" s="1">
        <v>45174</v>
      </c>
      <c r="C100">
        <v>19</v>
      </c>
      <c r="D100" t="s">
        <v>16</v>
      </c>
    </row>
    <row r="101" spans="1:4" x14ac:dyDescent="0.3">
      <c r="A101">
        <v>100</v>
      </c>
      <c r="B101" s="1">
        <v>45172</v>
      </c>
      <c r="C101">
        <v>18</v>
      </c>
      <c r="D101" t="s">
        <v>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90C4D-3780-4E0D-AAC0-99327A2A3E81}">
  <dimension ref="A1:L542"/>
  <sheetViews>
    <sheetView zoomScaleNormal="100" workbookViewId="0">
      <selection activeCell="K7" sqref="K7"/>
    </sheetView>
  </sheetViews>
  <sheetFormatPr defaultRowHeight="14.4" x14ac:dyDescent="0.3"/>
  <cols>
    <col min="1" max="1" width="9" customWidth="1"/>
    <col min="2" max="2" width="8.109375" customWidth="1"/>
    <col min="3" max="3" width="23.109375" bestFit="1" customWidth="1"/>
    <col min="4" max="4" width="19.88671875" customWidth="1"/>
    <col min="5" max="5" width="9.88671875" bestFit="1" customWidth="1"/>
    <col min="6" max="6" width="9.5546875" customWidth="1"/>
    <col min="7" max="7" width="19.5546875" bestFit="1" customWidth="1"/>
    <col min="8" max="8" width="16.77734375" bestFit="1" customWidth="1"/>
    <col min="11" max="11" width="25.33203125" bestFit="1" customWidth="1"/>
    <col min="12" max="12" width="10.44140625" customWidth="1"/>
  </cols>
  <sheetData>
    <row r="1" spans="1:12" x14ac:dyDescent="0.3">
      <c r="A1" t="s">
        <v>0</v>
      </c>
      <c r="B1" t="s">
        <v>1</v>
      </c>
      <c r="C1" t="s">
        <v>2</v>
      </c>
      <c r="D1" t="s">
        <v>3</v>
      </c>
      <c r="E1" t="s">
        <v>4</v>
      </c>
      <c r="F1" t="s">
        <v>5</v>
      </c>
      <c r="G1" t="s">
        <v>53</v>
      </c>
      <c r="H1" t="s">
        <v>52</v>
      </c>
    </row>
    <row r="2" spans="1:12" x14ac:dyDescent="0.3">
      <c r="A2">
        <v>1</v>
      </c>
      <c r="B2">
        <v>51441</v>
      </c>
      <c r="C2" t="s">
        <v>9</v>
      </c>
      <c r="D2" s="1">
        <v>45184</v>
      </c>
      <c r="E2" t="s">
        <v>10</v>
      </c>
      <c r="F2">
        <v>2345.6</v>
      </c>
      <c r="G2" t="str">
        <f t="shared" ref="G2:G65" si="0">TEXT(D2, "YYYY-MM")</f>
        <v>2023-09</v>
      </c>
      <c r="H2" t="str">
        <f>IF(COUNTIF(Table9[Column1], Table26[[#This Row],[user_id]]) &gt; 0, "Retained", "Not_Retained")</f>
        <v>Not_Retained</v>
      </c>
    </row>
    <row r="3" spans="1:12" x14ac:dyDescent="0.3">
      <c r="A3">
        <v>1</v>
      </c>
      <c r="B3">
        <v>23104</v>
      </c>
      <c r="C3" t="s">
        <v>9</v>
      </c>
      <c r="D3" s="1">
        <v>45188</v>
      </c>
      <c r="E3" t="s">
        <v>10</v>
      </c>
      <c r="F3">
        <v>2578.84</v>
      </c>
      <c r="G3" t="str">
        <f t="shared" si="0"/>
        <v>2023-09</v>
      </c>
      <c r="H3" t="str">
        <f>IF(COUNTIF(Table9[Column1], Table26[[#This Row],[user_id]]) &gt; 0, "Retained", "Not_Retained")</f>
        <v>Not_Retained</v>
      </c>
    </row>
    <row r="4" spans="1:12" x14ac:dyDescent="0.3">
      <c r="A4">
        <v>1</v>
      </c>
      <c r="B4">
        <v>55745</v>
      </c>
      <c r="C4" t="s">
        <v>9</v>
      </c>
      <c r="D4" s="1">
        <v>45174</v>
      </c>
      <c r="E4" t="s">
        <v>10</v>
      </c>
      <c r="F4">
        <v>1910.68</v>
      </c>
      <c r="G4" t="str">
        <f t="shared" si="0"/>
        <v>2023-09</v>
      </c>
      <c r="H4" t="str">
        <f>IF(COUNTIF(Table9[Column1], Table26[[#This Row],[user_id]]) &gt; 0, "Retained", "Not_Retained")</f>
        <v>Not_Retained</v>
      </c>
    </row>
    <row r="5" spans="1:12" x14ac:dyDescent="0.3">
      <c r="A5">
        <v>2</v>
      </c>
      <c r="B5">
        <v>95717</v>
      </c>
      <c r="C5" t="s">
        <v>9</v>
      </c>
      <c r="D5" s="1">
        <v>45250</v>
      </c>
      <c r="E5" t="s">
        <v>12</v>
      </c>
      <c r="F5">
        <v>4665.6000000000004</v>
      </c>
      <c r="G5" t="str">
        <f t="shared" si="0"/>
        <v>2023-11</v>
      </c>
      <c r="H5" t="str">
        <f>IF(COUNTIF(Table9[Column1], Table26[[#This Row],[user_id]]) &gt; 0, "Retained", "Not_Retained")</f>
        <v>Not_Retained</v>
      </c>
    </row>
    <row r="6" spans="1:12" x14ac:dyDescent="0.3">
      <c r="A6">
        <v>2</v>
      </c>
      <c r="B6">
        <v>27601</v>
      </c>
      <c r="C6" t="s">
        <v>14</v>
      </c>
      <c r="D6" s="1">
        <v>45234</v>
      </c>
      <c r="E6" t="s">
        <v>10</v>
      </c>
      <c r="F6">
        <v>4459.59</v>
      </c>
      <c r="G6" t="str">
        <f t="shared" si="0"/>
        <v>2023-11</v>
      </c>
      <c r="H6" t="str">
        <f>IF(COUNTIF(Table9[Column1], Table26[[#This Row],[user_id]]) &gt; 0, "Retained", "Not_Retained")</f>
        <v>Not_Retained</v>
      </c>
    </row>
    <row r="7" spans="1:12" x14ac:dyDescent="0.3">
      <c r="A7">
        <v>2</v>
      </c>
      <c r="B7">
        <v>82512</v>
      </c>
      <c r="C7" t="s">
        <v>15</v>
      </c>
      <c r="D7" s="1">
        <v>45254</v>
      </c>
      <c r="E7" t="s">
        <v>12</v>
      </c>
      <c r="F7">
        <v>1480.61</v>
      </c>
      <c r="G7" t="str">
        <f t="shared" si="0"/>
        <v>2023-11</v>
      </c>
      <c r="H7" t="str">
        <f>IF(COUNTIF(Table9[Column1], Table26[[#This Row],[user_id]]) &gt; 0, "Retained", "Not_Retained")</f>
        <v>Not_Retained</v>
      </c>
    </row>
    <row r="8" spans="1:12" x14ac:dyDescent="0.3">
      <c r="A8">
        <v>3</v>
      </c>
      <c r="B8">
        <v>93130</v>
      </c>
      <c r="C8" t="s">
        <v>14</v>
      </c>
      <c r="D8" s="1">
        <v>45221</v>
      </c>
      <c r="E8" t="s">
        <v>12</v>
      </c>
      <c r="F8">
        <v>1330.49</v>
      </c>
      <c r="G8" t="str">
        <f t="shared" si="0"/>
        <v>2023-10</v>
      </c>
      <c r="H8" t="str">
        <f>IF(COUNTIF(Table9[Column1], Table26[[#This Row],[user_id]]) &gt; 0, "Retained", "Not_Retained")</f>
        <v>Not_Retained</v>
      </c>
    </row>
    <row r="9" spans="1:12" x14ac:dyDescent="0.3">
      <c r="A9">
        <v>3</v>
      </c>
      <c r="B9">
        <v>16658</v>
      </c>
      <c r="C9" t="s">
        <v>9</v>
      </c>
      <c r="D9" s="1">
        <v>45227</v>
      </c>
      <c r="E9" t="s">
        <v>12</v>
      </c>
      <c r="F9">
        <v>4163.8100000000004</v>
      </c>
      <c r="G9" t="str">
        <f t="shared" si="0"/>
        <v>2023-10</v>
      </c>
      <c r="H9" t="str">
        <f>IF(COUNTIF(Table9[Column1], Table26[[#This Row],[user_id]]) &gt; 0, "Retained", "Not_Retained")</f>
        <v>Not_Retained</v>
      </c>
    </row>
    <row r="10" spans="1:12" x14ac:dyDescent="0.3">
      <c r="A10">
        <v>4</v>
      </c>
      <c r="B10">
        <v>44335</v>
      </c>
      <c r="C10" t="s">
        <v>15</v>
      </c>
      <c r="D10" s="1">
        <v>45220</v>
      </c>
      <c r="E10" t="s">
        <v>12</v>
      </c>
      <c r="F10">
        <v>2803.23</v>
      </c>
      <c r="G10" t="str">
        <f t="shared" si="0"/>
        <v>2023-10</v>
      </c>
      <c r="H10" t="str">
        <f>IF(COUNTIF(Table9[Column1], Table26[[#This Row],[user_id]]) &gt; 0, "Retained", "Not_Retained")</f>
        <v>Not_Retained</v>
      </c>
    </row>
    <row r="11" spans="1:12" x14ac:dyDescent="0.3">
      <c r="A11">
        <v>4</v>
      </c>
      <c r="B11">
        <v>83519</v>
      </c>
      <c r="C11" t="s">
        <v>9</v>
      </c>
      <c r="D11" s="1">
        <v>45213</v>
      </c>
      <c r="E11" t="s">
        <v>10</v>
      </c>
      <c r="F11">
        <v>468.69</v>
      </c>
      <c r="G11" t="str">
        <f t="shared" si="0"/>
        <v>2023-10</v>
      </c>
      <c r="H11" t="str">
        <f>IF(COUNTIF(Table9[Column1], Table26[[#This Row],[user_id]]) &gt; 0, "Retained", "Not_Retained")</f>
        <v>Not_Retained</v>
      </c>
    </row>
    <row r="12" spans="1:12" x14ac:dyDescent="0.3">
      <c r="A12">
        <v>5</v>
      </c>
      <c r="B12">
        <v>29410</v>
      </c>
      <c r="C12" t="s">
        <v>18</v>
      </c>
      <c r="D12" s="1">
        <v>45187</v>
      </c>
      <c r="E12" t="s">
        <v>10</v>
      </c>
      <c r="F12">
        <v>304.95999999999998</v>
      </c>
      <c r="G12" t="str">
        <f t="shared" si="0"/>
        <v>2023-09</v>
      </c>
      <c r="H12" t="str">
        <f>IF(COUNTIF(Table9[Column1], Table26[[#This Row],[user_id]]) &gt; 0, "Retained", "Not_Retained")</f>
        <v>Retained</v>
      </c>
    </row>
    <row r="13" spans="1:12" x14ac:dyDescent="0.3">
      <c r="A13">
        <v>5</v>
      </c>
      <c r="B13">
        <v>15229</v>
      </c>
      <c r="C13" t="s">
        <v>14</v>
      </c>
      <c r="D13" s="1">
        <v>45181</v>
      </c>
      <c r="E13" t="s">
        <v>10</v>
      </c>
      <c r="F13">
        <v>3442.13</v>
      </c>
      <c r="G13" t="str">
        <f t="shared" si="0"/>
        <v>2023-09</v>
      </c>
      <c r="H13" t="str">
        <f>IF(COUNTIF(Table9[Column1], Table26[[#This Row],[user_id]]) &gt; 0, "Retained", "Not_Retained")</f>
        <v>Retained</v>
      </c>
    </row>
    <row r="14" spans="1:12" x14ac:dyDescent="0.3">
      <c r="A14">
        <v>5</v>
      </c>
      <c r="B14">
        <v>23473</v>
      </c>
      <c r="C14" t="s">
        <v>14</v>
      </c>
      <c r="D14" s="1">
        <v>45191</v>
      </c>
      <c r="E14" t="s">
        <v>12</v>
      </c>
      <c r="F14">
        <v>4871.8</v>
      </c>
      <c r="G14" t="str">
        <f t="shared" si="0"/>
        <v>2023-09</v>
      </c>
      <c r="H14" t="str">
        <f>IF(COUNTIF(Table9[Column1], Table26[[#This Row],[user_id]]) &gt; 0, "Retained", "Not_Retained")</f>
        <v>Retained</v>
      </c>
      <c r="L14" t="s">
        <v>47</v>
      </c>
    </row>
    <row r="15" spans="1:12" x14ac:dyDescent="0.3">
      <c r="A15">
        <v>5</v>
      </c>
      <c r="B15">
        <v>30257</v>
      </c>
      <c r="C15" t="s">
        <v>15</v>
      </c>
      <c r="D15" s="1">
        <v>45193</v>
      </c>
      <c r="E15" t="s">
        <v>10</v>
      </c>
      <c r="F15">
        <v>4883.41</v>
      </c>
      <c r="G15" t="str">
        <f t="shared" si="0"/>
        <v>2023-09</v>
      </c>
      <c r="H15" t="str">
        <f>IF(COUNTIF(Table9[Column1], Table26[[#This Row],[user_id]]) &gt; 0, "Retained", "Not_Retained")</f>
        <v>Retained</v>
      </c>
      <c r="L15">
        <v>5</v>
      </c>
    </row>
    <row r="16" spans="1:12" x14ac:dyDescent="0.3">
      <c r="A16">
        <v>5</v>
      </c>
      <c r="B16">
        <v>33206</v>
      </c>
      <c r="C16" t="s">
        <v>18</v>
      </c>
      <c r="D16" s="1">
        <v>45195</v>
      </c>
      <c r="E16" t="s">
        <v>10</v>
      </c>
      <c r="F16">
        <v>978.87</v>
      </c>
      <c r="G16" t="str">
        <f t="shared" si="0"/>
        <v>2023-09</v>
      </c>
      <c r="H16" t="str">
        <f>IF(COUNTIF(Table9[Column1], Table26[[#This Row],[user_id]]) &gt; 0, "Retained", "Not_Retained")</f>
        <v>Retained</v>
      </c>
      <c r="L16">
        <v>12</v>
      </c>
    </row>
    <row r="17" spans="1:12" x14ac:dyDescent="0.3">
      <c r="A17">
        <v>5</v>
      </c>
      <c r="B17">
        <v>63964</v>
      </c>
      <c r="C17" t="s">
        <v>15</v>
      </c>
      <c r="D17" s="1">
        <v>45256</v>
      </c>
      <c r="E17" t="s">
        <v>12</v>
      </c>
      <c r="F17">
        <v>880.07</v>
      </c>
      <c r="G17" t="str">
        <f t="shared" si="0"/>
        <v>2023-11</v>
      </c>
      <c r="H17" t="str">
        <f>IF(COUNTIF(Table9[Column1], Table26[[#This Row],[user_id]]) &gt; 0, "Retained", "Not_Retained")</f>
        <v>Retained</v>
      </c>
      <c r="L17">
        <v>13</v>
      </c>
    </row>
    <row r="18" spans="1:12" x14ac:dyDescent="0.3">
      <c r="A18">
        <v>5</v>
      </c>
      <c r="B18">
        <v>24168</v>
      </c>
      <c r="C18" t="s">
        <v>18</v>
      </c>
      <c r="D18" s="1">
        <v>45253</v>
      </c>
      <c r="E18" t="s">
        <v>10</v>
      </c>
      <c r="F18">
        <v>4307.1099999999997</v>
      </c>
      <c r="G18" t="str">
        <f t="shared" si="0"/>
        <v>2023-11</v>
      </c>
      <c r="H18" t="str">
        <f>IF(COUNTIF(Table9[Column1], Table26[[#This Row],[user_id]]) &gt; 0, "Retained", "Not_Retained")</f>
        <v>Retained</v>
      </c>
      <c r="L18">
        <v>14</v>
      </c>
    </row>
    <row r="19" spans="1:12" x14ac:dyDescent="0.3">
      <c r="A19">
        <v>5</v>
      </c>
      <c r="B19">
        <v>36158</v>
      </c>
      <c r="C19" t="s">
        <v>18</v>
      </c>
      <c r="D19" s="1">
        <v>45238</v>
      </c>
      <c r="E19" t="s">
        <v>12</v>
      </c>
      <c r="F19">
        <v>1595.44</v>
      </c>
      <c r="G19" t="str">
        <f t="shared" si="0"/>
        <v>2023-11</v>
      </c>
      <c r="H19" t="str">
        <f>IF(COUNTIF(Table9[Column1], Table26[[#This Row],[user_id]]) &gt; 0, "Retained", "Not_Retained")</f>
        <v>Retained</v>
      </c>
      <c r="L19">
        <v>16</v>
      </c>
    </row>
    <row r="20" spans="1:12" x14ac:dyDescent="0.3">
      <c r="A20">
        <v>5</v>
      </c>
      <c r="B20">
        <v>13101</v>
      </c>
      <c r="C20" t="s">
        <v>15</v>
      </c>
      <c r="D20" s="1">
        <v>45207</v>
      </c>
      <c r="E20" t="s">
        <v>12</v>
      </c>
      <c r="F20">
        <v>1708.48</v>
      </c>
      <c r="G20" t="str">
        <f t="shared" si="0"/>
        <v>2023-10</v>
      </c>
      <c r="H20" t="str">
        <f>IF(COUNTIF(Table9[Column1], Table26[[#This Row],[user_id]]) &gt; 0, "Retained", "Not_Retained")</f>
        <v>Retained</v>
      </c>
      <c r="L20">
        <v>17</v>
      </c>
    </row>
    <row r="21" spans="1:12" x14ac:dyDescent="0.3">
      <c r="A21">
        <v>5</v>
      </c>
      <c r="B21">
        <v>19099</v>
      </c>
      <c r="C21" t="s">
        <v>14</v>
      </c>
      <c r="D21" s="1">
        <v>45227</v>
      </c>
      <c r="E21" t="s">
        <v>12</v>
      </c>
      <c r="F21">
        <v>3243.26</v>
      </c>
      <c r="G21" t="str">
        <f t="shared" si="0"/>
        <v>2023-10</v>
      </c>
      <c r="H21" t="str">
        <f>IF(COUNTIF(Table9[Column1], Table26[[#This Row],[user_id]]) &gt; 0, "Retained", "Not_Retained")</f>
        <v>Retained</v>
      </c>
      <c r="L21">
        <v>23</v>
      </c>
    </row>
    <row r="22" spans="1:12" x14ac:dyDescent="0.3">
      <c r="A22">
        <v>6</v>
      </c>
      <c r="B22">
        <v>25118</v>
      </c>
      <c r="C22" t="s">
        <v>14</v>
      </c>
      <c r="D22" s="1">
        <v>45231</v>
      </c>
      <c r="E22" t="s">
        <v>10</v>
      </c>
      <c r="F22">
        <v>2944.89</v>
      </c>
      <c r="G22" t="str">
        <f t="shared" si="0"/>
        <v>2023-11</v>
      </c>
      <c r="H22" t="str">
        <f>IF(COUNTIF(Table9[Column1], Table26[[#This Row],[user_id]]) &gt; 0, "Retained", "Not_Retained")</f>
        <v>Not_Retained</v>
      </c>
      <c r="L22">
        <v>31</v>
      </c>
    </row>
    <row r="23" spans="1:12" x14ac:dyDescent="0.3">
      <c r="A23">
        <v>6</v>
      </c>
      <c r="B23">
        <v>15014</v>
      </c>
      <c r="C23" t="s">
        <v>9</v>
      </c>
      <c r="D23" s="1">
        <v>45239</v>
      </c>
      <c r="E23" t="s">
        <v>12</v>
      </c>
      <c r="F23">
        <v>1793.87</v>
      </c>
      <c r="G23" t="str">
        <f t="shared" si="0"/>
        <v>2023-11</v>
      </c>
      <c r="H23" t="str">
        <f>IF(COUNTIF(Table9[Column1], Table26[[#This Row],[user_id]]) &gt; 0, "Retained", "Not_Retained")</f>
        <v>Not_Retained</v>
      </c>
      <c r="L23">
        <v>36</v>
      </c>
    </row>
    <row r="24" spans="1:12" x14ac:dyDescent="0.3">
      <c r="A24">
        <v>6</v>
      </c>
      <c r="B24">
        <v>51114</v>
      </c>
      <c r="C24" t="s">
        <v>18</v>
      </c>
      <c r="D24" s="1">
        <v>45256</v>
      </c>
      <c r="E24" t="s">
        <v>10</v>
      </c>
      <c r="F24">
        <v>1987.46</v>
      </c>
      <c r="G24" t="str">
        <f t="shared" si="0"/>
        <v>2023-11</v>
      </c>
      <c r="H24" t="str">
        <f>IF(COUNTIF(Table9[Column1], Table26[[#This Row],[user_id]]) &gt; 0, "Retained", "Not_Retained")</f>
        <v>Not_Retained</v>
      </c>
      <c r="L24">
        <v>40</v>
      </c>
    </row>
    <row r="25" spans="1:12" x14ac:dyDescent="0.3">
      <c r="A25">
        <v>7</v>
      </c>
      <c r="B25">
        <v>78146</v>
      </c>
      <c r="C25" t="s">
        <v>15</v>
      </c>
      <c r="D25" s="1">
        <v>45200</v>
      </c>
      <c r="E25" t="s">
        <v>12</v>
      </c>
      <c r="F25">
        <v>2213.36</v>
      </c>
      <c r="G25" t="str">
        <f t="shared" si="0"/>
        <v>2023-10</v>
      </c>
      <c r="H25" t="str">
        <f>IF(COUNTIF(Table9[Column1], Table26[[#This Row],[user_id]]) &gt; 0, "Retained", "Not_Retained")</f>
        <v>Not_Retained</v>
      </c>
      <c r="L25">
        <v>43</v>
      </c>
    </row>
    <row r="26" spans="1:12" x14ac:dyDescent="0.3">
      <c r="A26">
        <v>7</v>
      </c>
      <c r="B26">
        <v>53279</v>
      </c>
      <c r="C26" t="s">
        <v>14</v>
      </c>
      <c r="D26" s="1">
        <v>45221</v>
      </c>
      <c r="E26" t="s">
        <v>10</v>
      </c>
      <c r="F26">
        <v>3626.8</v>
      </c>
      <c r="G26" t="str">
        <f t="shared" si="0"/>
        <v>2023-10</v>
      </c>
      <c r="H26" t="str">
        <f>IF(COUNTIF(Table9[Column1], Table26[[#This Row],[user_id]]) &gt; 0, "Retained", "Not_Retained")</f>
        <v>Not_Retained</v>
      </c>
      <c r="L26">
        <v>46</v>
      </c>
    </row>
    <row r="27" spans="1:12" x14ac:dyDescent="0.3">
      <c r="A27">
        <v>7</v>
      </c>
      <c r="B27">
        <v>76469</v>
      </c>
      <c r="C27" t="s">
        <v>14</v>
      </c>
      <c r="D27" s="1">
        <v>45209</v>
      </c>
      <c r="E27" t="s">
        <v>12</v>
      </c>
      <c r="F27">
        <v>1698.3</v>
      </c>
      <c r="G27" t="str">
        <f t="shared" si="0"/>
        <v>2023-10</v>
      </c>
      <c r="H27" t="str">
        <f>IF(COUNTIF(Table9[Column1], Table26[[#This Row],[user_id]]) &gt; 0, "Retained", "Not_Retained")</f>
        <v>Not_Retained</v>
      </c>
      <c r="L27">
        <v>49</v>
      </c>
    </row>
    <row r="28" spans="1:12" x14ac:dyDescent="0.3">
      <c r="A28">
        <v>7</v>
      </c>
      <c r="B28">
        <v>48752</v>
      </c>
      <c r="C28" t="s">
        <v>15</v>
      </c>
      <c r="D28" s="1">
        <v>45222</v>
      </c>
      <c r="E28" t="s">
        <v>10</v>
      </c>
      <c r="F28">
        <v>2160.19</v>
      </c>
      <c r="G28" t="str">
        <f t="shared" si="0"/>
        <v>2023-10</v>
      </c>
      <c r="H28" t="str">
        <f>IF(COUNTIF(Table9[Column1], Table26[[#This Row],[user_id]]) &gt; 0, "Retained", "Not_Retained")</f>
        <v>Not_Retained</v>
      </c>
      <c r="L28">
        <v>51</v>
      </c>
    </row>
    <row r="29" spans="1:12" x14ac:dyDescent="0.3">
      <c r="A29">
        <v>7</v>
      </c>
      <c r="B29">
        <v>32810</v>
      </c>
      <c r="C29" t="s">
        <v>14</v>
      </c>
      <c r="D29" s="1">
        <v>45191</v>
      </c>
      <c r="E29" t="s">
        <v>12</v>
      </c>
      <c r="F29">
        <v>2784.89</v>
      </c>
      <c r="G29" t="str">
        <f t="shared" si="0"/>
        <v>2023-09</v>
      </c>
      <c r="H29" t="str">
        <f>IF(COUNTIF(Table9[Column1], Table26[[#This Row],[user_id]]) &gt; 0, "Retained", "Not_Retained")</f>
        <v>Not_Retained</v>
      </c>
      <c r="L29">
        <v>52</v>
      </c>
    </row>
    <row r="30" spans="1:12" x14ac:dyDescent="0.3">
      <c r="A30">
        <v>7</v>
      </c>
      <c r="B30">
        <v>49829</v>
      </c>
      <c r="C30" t="s">
        <v>14</v>
      </c>
      <c r="D30" s="1">
        <v>45170</v>
      </c>
      <c r="E30" t="s">
        <v>10</v>
      </c>
      <c r="F30">
        <v>2206.4499999999998</v>
      </c>
      <c r="G30" t="str">
        <f t="shared" si="0"/>
        <v>2023-09</v>
      </c>
      <c r="H30" t="str">
        <f>IF(COUNTIF(Table9[Column1], Table26[[#This Row],[user_id]]) &gt; 0, "Retained", "Not_Retained")</f>
        <v>Not_Retained</v>
      </c>
      <c r="L30">
        <v>54</v>
      </c>
    </row>
    <row r="31" spans="1:12" x14ac:dyDescent="0.3">
      <c r="A31">
        <v>7</v>
      </c>
      <c r="B31">
        <v>89516</v>
      </c>
      <c r="C31" t="s">
        <v>14</v>
      </c>
      <c r="D31" s="1">
        <v>45188</v>
      </c>
      <c r="E31" t="s">
        <v>12</v>
      </c>
      <c r="F31">
        <v>2264.75</v>
      </c>
      <c r="G31" t="str">
        <f t="shared" si="0"/>
        <v>2023-09</v>
      </c>
      <c r="H31" t="str">
        <f>IF(COUNTIF(Table9[Column1], Table26[[#This Row],[user_id]]) &gt; 0, "Retained", "Not_Retained")</f>
        <v>Not_Retained</v>
      </c>
      <c r="L31">
        <v>60</v>
      </c>
    </row>
    <row r="32" spans="1:12" x14ac:dyDescent="0.3">
      <c r="A32">
        <v>7</v>
      </c>
      <c r="B32">
        <v>38010</v>
      </c>
      <c r="C32" t="s">
        <v>18</v>
      </c>
      <c r="D32" s="1">
        <v>45191</v>
      </c>
      <c r="E32" t="s">
        <v>10</v>
      </c>
      <c r="F32">
        <v>3328.37</v>
      </c>
      <c r="G32" t="str">
        <f t="shared" si="0"/>
        <v>2023-09</v>
      </c>
      <c r="H32" t="str">
        <f>IF(COUNTIF(Table9[Column1], Table26[[#This Row],[user_id]]) &gt; 0, "Retained", "Not_Retained")</f>
        <v>Not_Retained</v>
      </c>
      <c r="L32">
        <v>61</v>
      </c>
    </row>
    <row r="33" spans="1:12" x14ac:dyDescent="0.3">
      <c r="A33">
        <v>8</v>
      </c>
      <c r="B33">
        <v>22240</v>
      </c>
      <c r="C33" t="s">
        <v>15</v>
      </c>
      <c r="D33" s="1">
        <v>45241</v>
      </c>
      <c r="E33" t="s">
        <v>12</v>
      </c>
      <c r="F33">
        <v>1200.74</v>
      </c>
      <c r="G33" t="str">
        <f t="shared" si="0"/>
        <v>2023-11</v>
      </c>
      <c r="H33" t="str">
        <f>IF(COUNTIF(Table9[Column1], Table26[[#This Row],[user_id]]) &gt; 0, "Retained", "Not_Retained")</f>
        <v>Not_Retained</v>
      </c>
      <c r="L33">
        <v>63</v>
      </c>
    </row>
    <row r="34" spans="1:12" x14ac:dyDescent="0.3">
      <c r="A34">
        <v>8</v>
      </c>
      <c r="B34">
        <v>29313</v>
      </c>
      <c r="C34" t="s">
        <v>9</v>
      </c>
      <c r="D34" s="1">
        <v>45237</v>
      </c>
      <c r="E34" t="s">
        <v>10</v>
      </c>
      <c r="F34">
        <v>1299.73</v>
      </c>
      <c r="G34" t="str">
        <f t="shared" si="0"/>
        <v>2023-11</v>
      </c>
      <c r="H34" t="str">
        <f>IF(COUNTIF(Table9[Column1], Table26[[#This Row],[user_id]]) &gt; 0, "Retained", "Not_Retained")</f>
        <v>Not_Retained</v>
      </c>
      <c r="L34">
        <v>72</v>
      </c>
    </row>
    <row r="35" spans="1:12" x14ac:dyDescent="0.3">
      <c r="A35">
        <v>8</v>
      </c>
      <c r="B35">
        <v>90120</v>
      </c>
      <c r="C35" t="s">
        <v>9</v>
      </c>
      <c r="D35" s="1">
        <v>45246</v>
      </c>
      <c r="E35" t="s">
        <v>12</v>
      </c>
      <c r="F35">
        <v>2130.7600000000002</v>
      </c>
      <c r="G35" t="str">
        <f t="shared" si="0"/>
        <v>2023-11</v>
      </c>
      <c r="H35" t="str">
        <f>IF(COUNTIF(Table9[Column1], Table26[[#This Row],[user_id]]) &gt; 0, "Retained", "Not_Retained")</f>
        <v>Not_Retained</v>
      </c>
      <c r="L35">
        <v>77</v>
      </c>
    </row>
    <row r="36" spans="1:12" x14ac:dyDescent="0.3">
      <c r="A36">
        <v>8</v>
      </c>
      <c r="B36">
        <v>85454</v>
      </c>
      <c r="C36" t="s">
        <v>15</v>
      </c>
      <c r="D36" s="1">
        <v>45251</v>
      </c>
      <c r="E36" t="s">
        <v>12</v>
      </c>
      <c r="F36">
        <v>2522.4499999999998</v>
      </c>
      <c r="G36" t="str">
        <f t="shared" si="0"/>
        <v>2023-11</v>
      </c>
      <c r="H36" t="str">
        <f>IF(COUNTIF(Table9[Column1], Table26[[#This Row],[user_id]]) &gt; 0, "Retained", "Not_Retained")</f>
        <v>Not_Retained</v>
      </c>
      <c r="L36">
        <v>80</v>
      </c>
    </row>
    <row r="37" spans="1:12" x14ac:dyDescent="0.3">
      <c r="A37">
        <v>8</v>
      </c>
      <c r="B37">
        <v>29342</v>
      </c>
      <c r="C37" t="s">
        <v>9</v>
      </c>
      <c r="D37" s="1">
        <v>45238</v>
      </c>
      <c r="E37" t="s">
        <v>10</v>
      </c>
      <c r="F37">
        <v>3914.26</v>
      </c>
      <c r="G37" t="str">
        <f t="shared" si="0"/>
        <v>2023-11</v>
      </c>
      <c r="H37" t="str">
        <f>IF(COUNTIF(Table9[Column1], Table26[[#This Row],[user_id]]) &gt; 0, "Retained", "Not_Retained")</f>
        <v>Not_Retained</v>
      </c>
      <c r="L37">
        <v>88</v>
      </c>
    </row>
    <row r="38" spans="1:12" x14ac:dyDescent="0.3">
      <c r="A38">
        <v>9</v>
      </c>
      <c r="B38">
        <v>16582</v>
      </c>
      <c r="C38" t="s">
        <v>15</v>
      </c>
      <c r="D38" s="1">
        <v>45245</v>
      </c>
      <c r="E38" t="s">
        <v>10</v>
      </c>
      <c r="F38">
        <v>2336.66</v>
      </c>
      <c r="G38" t="str">
        <f t="shared" si="0"/>
        <v>2023-11</v>
      </c>
      <c r="H38" t="str">
        <f>IF(COUNTIF(Table9[Column1], Table26[[#This Row],[user_id]]) &gt; 0, "Retained", "Not_Retained")</f>
        <v>Not_Retained</v>
      </c>
      <c r="L38">
        <v>90</v>
      </c>
    </row>
    <row r="39" spans="1:12" x14ac:dyDescent="0.3">
      <c r="A39">
        <v>9</v>
      </c>
      <c r="B39">
        <v>70901</v>
      </c>
      <c r="C39" t="s">
        <v>14</v>
      </c>
      <c r="D39" s="1">
        <v>45256</v>
      </c>
      <c r="E39" t="s">
        <v>12</v>
      </c>
      <c r="F39">
        <v>3102</v>
      </c>
      <c r="G39" t="str">
        <f t="shared" si="0"/>
        <v>2023-11</v>
      </c>
      <c r="H39" t="str">
        <f>IF(COUNTIF(Table9[Column1], Table26[[#This Row],[user_id]]) &gt; 0, "Retained", "Not_Retained")</f>
        <v>Not_Retained</v>
      </c>
      <c r="L39">
        <v>91</v>
      </c>
    </row>
    <row r="40" spans="1:12" x14ac:dyDescent="0.3">
      <c r="A40">
        <v>9</v>
      </c>
      <c r="B40">
        <v>76162</v>
      </c>
      <c r="C40" t="s">
        <v>18</v>
      </c>
      <c r="D40" s="1">
        <v>45254</v>
      </c>
      <c r="E40" t="s">
        <v>12</v>
      </c>
      <c r="F40">
        <v>4496.32</v>
      </c>
      <c r="G40" t="str">
        <f t="shared" si="0"/>
        <v>2023-11</v>
      </c>
      <c r="H40" t="str">
        <f>IF(COUNTIF(Table9[Column1], Table26[[#This Row],[user_id]]) &gt; 0, "Retained", "Not_Retained")</f>
        <v>Not_Retained</v>
      </c>
      <c r="L40">
        <v>95</v>
      </c>
    </row>
    <row r="41" spans="1:12" x14ac:dyDescent="0.3">
      <c r="A41">
        <v>9</v>
      </c>
      <c r="B41">
        <v>72216</v>
      </c>
      <c r="C41" t="s">
        <v>18</v>
      </c>
      <c r="D41" s="1">
        <v>45254</v>
      </c>
      <c r="E41" t="s">
        <v>12</v>
      </c>
      <c r="F41">
        <v>3783.71</v>
      </c>
      <c r="G41" t="str">
        <f t="shared" si="0"/>
        <v>2023-11</v>
      </c>
      <c r="H41" t="str">
        <f>IF(COUNTIF(Table9[Column1], Table26[[#This Row],[user_id]]) &gt; 0, "Retained", "Not_Retained")</f>
        <v>Not_Retained</v>
      </c>
      <c r="L41">
        <v>96</v>
      </c>
    </row>
    <row r="42" spans="1:12" x14ac:dyDescent="0.3">
      <c r="A42">
        <v>9</v>
      </c>
      <c r="B42">
        <v>93579</v>
      </c>
      <c r="C42" t="s">
        <v>14</v>
      </c>
      <c r="D42" s="1">
        <v>45257</v>
      </c>
      <c r="E42" t="s">
        <v>12</v>
      </c>
      <c r="F42">
        <v>3171.07</v>
      </c>
      <c r="G42" t="str">
        <f t="shared" si="0"/>
        <v>2023-11</v>
      </c>
      <c r="H42" t="str">
        <f>IF(COUNTIF(Table9[Column1], Table26[[#This Row],[user_id]]) &gt; 0, "Retained", "Not_Retained")</f>
        <v>Not_Retained</v>
      </c>
    </row>
    <row r="43" spans="1:12" x14ac:dyDescent="0.3">
      <c r="A43">
        <v>10</v>
      </c>
      <c r="B43">
        <v>45614</v>
      </c>
      <c r="C43" t="s">
        <v>14</v>
      </c>
      <c r="D43" s="1">
        <v>45177</v>
      </c>
      <c r="E43" t="s">
        <v>12</v>
      </c>
      <c r="F43">
        <v>4475.83</v>
      </c>
      <c r="G43" t="str">
        <f t="shared" si="0"/>
        <v>2023-09</v>
      </c>
      <c r="H43" t="str">
        <f>IF(COUNTIF(Table9[Column1], Table26[[#This Row],[user_id]]) &gt; 0, "Retained", "Not_Retained")</f>
        <v>Not_Retained</v>
      </c>
    </row>
    <row r="44" spans="1:12" x14ac:dyDescent="0.3">
      <c r="A44">
        <v>10</v>
      </c>
      <c r="B44">
        <v>28136</v>
      </c>
      <c r="C44" t="s">
        <v>15</v>
      </c>
      <c r="D44" s="1">
        <v>45172</v>
      </c>
      <c r="E44" t="s">
        <v>10</v>
      </c>
      <c r="F44">
        <v>1976.87</v>
      </c>
      <c r="G44" t="str">
        <f t="shared" si="0"/>
        <v>2023-09</v>
      </c>
      <c r="H44" t="str">
        <f>IF(COUNTIF(Table9[Column1], Table26[[#This Row],[user_id]]) &gt; 0, "Retained", "Not_Retained")</f>
        <v>Not_Retained</v>
      </c>
    </row>
    <row r="45" spans="1:12" x14ac:dyDescent="0.3">
      <c r="A45">
        <v>10</v>
      </c>
      <c r="B45">
        <v>38043</v>
      </c>
      <c r="C45" t="s">
        <v>9</v>
      </c>
      <c r="D45" s="1">
        <v>45174</v>
      </c>
      <c r="E45" t="s">
        <v>12</v>
      </c>
      <c r="F45">
        <v>2097.2399999999998</v>
      </c>
      <c r="G45" t="str">
        <f t="shared" si="0"/>
        <v>2023-09</v>
      </c>
      <c r="H45" t="str">
        <f>IF(COUNTIF(Table9[Column1], Table26[[#This Row],[user_id]]) &gt; 0, "Retained", "Not_Retained")</f>
        <v>Not_Retained</v>
      </c>
    </row>
    <row r="46" spans="1:12" x14ac:dyDescent="0.3">
      <c r="A46">
        <v>11</v>
      </c>
      <c r="B46">
        <v>65069</v>
      </c>
      <c r="C46" t="s">
        <v>18</v>
      </c>
      <c r="D46" s="1">
        <v>45226</v>
      </c>
      <c r="E46" t="s">
        <v>10</v>
      </c>
      <c r="F46">
        <v>4297.99</v>
      </c>
      <c r="G46" t="str">
        <f t="shared" si="0"/>
        <v>2023-10</v>
      </c>
      <c r="H46" t="str">
        <f>IF(COUNTIF(Table9[Column1], Table26[[#This Row],[user_id]]) &gt; 0, "Retained", "Not_Retained")</f>
        <v>Not_Retained</v>
      </c>
    </row>
    <row r="47" spans="1:12" x14ac:dyDescent="0.3">
      <c r="A47">
        <v>11</v>
      </c>
      <c r="B47">
        <v>85456</v>
      </c>
      <c r="C47" t="s">
        <v>18</v>
      </c>
      <c r="D47" s="1">
        <v>45224</v>
      </c>
      <c r="E47" t="s">
        <v>12</v>
      </c>
      <c r="F47">
        <v>128.88999999999999</v>
      </c>
      <c r="G47" t="str">
        <f t="shared" si="0"/>
        <v>2023-10</v>
      </c>
      <c r="H47" t="str">
        <f>IF(COUNTIF(Table9[Column1], Table26[[#This Row],[user_id]]) &gt; 0, "Retained", "Not_Retained")</f>
        <v>Not_Retained</v>
      </c>
    </row>
    <row r="48" spans="1:12" x14ac:dyDescent="0.3">
      <c r="A48">
        <v>11</v>
      </c>
      <c r="B48">
        <v>61116</v>
      </c>
      <c r="C48" t="s">
        <v>18</v>
      </c>
      <c r="D48" s="1">
        <v>45179</v>
      </c>
      <c r="E48" t="s">
        <v>10</v>
      </c>
      <c r="F48">
        <v>2492.3200000000002</v>
      </c>
      <c r="G48" t="str">
        <f t="shared" si="0"/>
        <v>2023-09</v>
      </c>
      <c r="H48" t="str">
        <f>IF(COUNTIF(Table9[Column1], Table26[[#This Row],[user_id]]) &gt; 0, "Retained", "Not_Retained")</f>
        <v>Not_Retained</v>
      </c>
    </row>
    <row r="49" spans="1:8" x14ac:dyDescent="0.3">
      <c r="A49">
        <v>11</v>
      </c>
      <c r="B49">
        <v>67125</v>
      </c>
      <c r="C49" t="s">
        <v>18</v>
      </c>
      <c r="D49" s="1">
        <v>45178</v>
      </c>
      <c r="E49" t="s">
        <v>10</v>
      </c>
      <c r="F49">
        <v>2005.4</v>
      </c>
      <c r="G49" t="str">
        <f t="shared" si="0"/>
        <v>2023-09</v>
      </c>
      <c r="H49" t="str">
        <f>IF(COUNTIF(Table9[Column1], Table26[[#This Row],[user_id]]) &gt; 0, "Retained", "Not_Retained")</f>
        <v>Not_Retained</v>
      </c>
    </row>
    <row r="50" spans="1:8" x14ac:dyDescent="0.3">
      <c r="A50">
        <v>11</v>
      </c>
      <c r="B50">
        <v>99016</v>
      </c>
      <c r="C50" t="s">
        <v>18</v>
      </c>
      <c r="D50" s="1">
        <v>45191</v>
      </c>
      <c r="E50" t="s">
        <v>10</v>
      </c>
      <c r="F50">
        <v>4218.4799999999996</v>
      </c>
      <c r="G50" t="str">
        <f t="shared" si="0"/>
        <v>2023-09</v>
      </c>
      <c r="H50" t="str">
        <f>IF(COUNTIF(Table9[Column1], Table26[[#This Row],[user_id]]) &gt; 0, "Retained", "Not_Retained")</f>
        <v>Not_Retained</v>
      </c>
    </row>
    <row r="51" spans="1:8" x14ac:dyDescent="0.3">
      <c r="A51">
        <v>12</v>
      </c>
      <c r="B51">
        <v>96900</v>
      </c>
      <c r="C51" t="s">
        <v>9</v>
      </c>
      <c r="D51" s="1">
        <v>45249</v>
      </c>
      <c r="E51" t="s">
        <v>10</v>
      </c>
      <c r="F51">
        <v>3249.47</v>
      </c>
      <c r="G51" t="str">
        <f t="shared" si="0"/>
        <v>2023-11</v>
      </c>
      <c r="H51" t="str">
        <f>IF(COUNTIF(Table9[Column1], Table26[[#This Row],[user_id]]) &gt; 0, "Retained", "Not_Retained")</f>
        <v>Retained</v>
      </c>
    </row>
    <row r="52" spans="1:8" x14ac:dyDescent="0.3">
      <c r="A52">
        <v>12</v>
      </c>
      <c r="B52">
        <v>70515</v>
      </c>
      <c r="C52" t="s">
        <v>15</v>
      </c>
      <c r="D52" s="1">
        <v>45235</v>
      </c>
      <c r="E52" t="s">
        <v>10</v>
      </c>
      <c r="F52">
        <v>1374.77</v>
      </c>
      <c r="G52" t="str">
        <f t="shared" si="0"/>
        <v>2023-11</v>
      </c>
      <c r="H52" t="str">
        <f>IF(COUNTIF(Table9[Column1], Table26[[#This Row],[user_id]]) &gt; 0, "Retained", "Not_Retained")</f>
        <v>Retained</v>
      </c>
    </row>
    <row r="53" spans="1:8" x14ac:dyDescent="0.3">
      <c r="A53">
        <v>12</v>
      </c>
      <c r="B53">
        <v>37742</v>
      </c>
      <c r="C53" t="s">
        <v>18</v>
      </c>
      <c r="D53" s="1">
        <v>45241</v>
      </c>
      <c r="E53" t="s">
        <v>12</v>
      </c>
      <c r="F53">
        <v>1753.75</v>
      </c>
      <c r="G53" t="str">
        <f t="shared" si="0"/>
        <v>2023-11</v>
      </c>
      <c r="H53" t="str">
        <f>IF(COUNTIF(Table9[Column1], Table26[[#This Row],[user_id]]) &gt; 0, "Retained", "Not_Retained")</f>
        <v>Retained</v>
      </c>
    </row>
    <row r="54" spans="1:8" x14ac:dyDescent="0.3">
      <c r="A54">
        <v>12</v>
      </c>
      <c r="B54">
        <v>46471</v>
      </c>
      <c r="C54" t="s">
        <v>18</v>
      </c>
      <c r="D54" s="1">
        <v>45243</v>
      </c>
      <c r="E54" t="s">
        <v>12</v>
      </c>
      <c r="F54">
        <v>4191.0600000000004</v>
      </c>
      <c r="G54" t="str">
        <f t="shared" si="0"/>
        <v>2023-11</v>
      </c>
      <c r="H54" t="str">
        <f>IF(COUNTIF(Table9[Column1], Table26[[#This Row],[user_id]]) &gt; 0, "Retained", "Not_Retained")</f>
        <v>Retained</v>
      </c>
    </row>
    <row r="55" spans="1:8" x14ac:dyDescent="0.3">
      <c r="A55">
        <v>12</v>
      </c>
      <c r="B55">
        <v>12540</v>
      </c>
      <c r="C55" t="s">
        <v>9</v>
      </c>
      <c r="D55" s="1">
        <v>45246</v>
      </c>
      <c r="E55" t="s">
        <v>12</v>
      </c>
      <c r="F55">
        <v>1198.69</v>
      </c>
      <c r="G55" t="str">
        <f t="shared" si="0"/>
        <v>2023-11</v>
      </c>
      <c r="H55" t="str">
        <f>IF(COUNTIF(Table9[Column1], Table26[[#This Row],[user_id]]) &gt; 0, "Retained", "Not_Retained")</f>
        <v>Retained</v>
      </c>
    </row>
    <row r="56" spans="1:8" x14ac:dyDescent="0.3">
      <c r="A56">
        <v>12</v>
      </c>
      <c r="B56">
        <v>95426</v>
      </c>
      <c r="C56" t="s">
        <v>9</v>
      </c>
      <c r="D56" s="1">
        <v>45194</v>
      </c>
      <c r="E56" t="s">
        <v>10</v>
      </c>
      <c r="F56">
        <v>4753.1000000000004</v>
      </c>
      <c r="G56" t="str">
        <f t="shared" si="0"/>
        <v>2023-09</v>
      </c>
      <c r="H56" t="str">
        <f>IF(COUNTIF(Table9[Column1], Table26[[#This Row],[user_id]]) &gt; 0, "Retained", "Not_Retained")</f>
        <v>Retained</v>
      </c>
    </row>
    <row r="57" spans="1:8" x14ac:dyDescent="0.3">
      <c r="A57">
        <v>12</v>
      </c>
      <c r="B57">
        <v>12671</v>
      </c>
      <c r="C57" t="s">
        <v>15</v>
      </c>
      <c r="D57" s="1">
        <v>45226</v>
      </c>
      <c r="E57" t="s">
        <v>10</v>
      </c>
      <c r="F57">
        <v>718.48</v>
      </c>
      <c r="G57" t="str">
        <f t="shared" si="0"/>
        <v>2023-10</v>
      </c>
      <c r="H57" t="str">
        <f>IF(COUNTIF(Table9[Column1], Table26[[#This Row],[user_id]]) &gt; 0, "Retained", "Not_Retained")</f>
        <v>Retained</v>
      </c>
    </row>
    <row r="58" spans="1:8" x14ac:dyDescent="0.3">
      <c r="A58">
        <v>12</v>
      </c>
      <c r="B58">
        <v>24993</v>
      </c>
      <c r="C58" t="s">
        <v>15</v>
      </c>
      <c r="D58" s="1">
        <v>45221</v>
      </c>
      <c r="E58" t="s">
        <v>12</v>
      </c>
      <c r="F58">
        <v>3527.38</v>
      </c>
      <c r="G58" t="str">
        <f t="shared" si="0"/>
        <v>2023-10</v>
      </c>
      <c r="H58" t="str">
        <f>IF(COUNTIF(Table9[Column1], Table26[[#This Row],[user_id]]) &gt; 0, "Retained", "Not_Retained")</f>
        <v>Retained</v>
      </c>
    </row>
    <row r="59" spans="1:8" x14ac:dyDescent="0.3">
      <c r="A59">
        <v>13</v>
      </c>
      <c r="B59">
        <v>85849</v>
      </c>
      <c r="C59" t="s">
        <v>9</v>
      </c>
      <c r="D59" s="1">
        <v>45173</v>
      </c>
      <c r="E59" t="s">
        <v>12</v>
      </c>
      <c r="F59">
        <v>2921.4</v>
      </c>
      <c r="G59" t="str">
        <f t="shared" si="0"/>
        <v>2023-09</v>
      </c>
      <c r="H59" t="str">
        <f>IF(COUNTIF(Table9[Column1], Table26[[#This Row],[user_id]]) &gt; 0, "Retained", "Not_Retained")</f>
        <v>Retained</v>
      </c>
    </row>
    <row r="60" spans="1:8" x14ac:dyDescent="0.3">
      <c r="A60">
        <v>13</v>
      </c>
      <c r="B60">
        <v>61990</v>
      </c>
      <c r="C60" t="s">
        <v>15</v>
      </c>
      <c r="D60" s="1">
        <v>45182</v>
      </c>
      <c r="E60" t="s">
        <v>10</v>
      </c>
      <c r="F60">
        <v>3001.28</v>
      </c>
      <c r="G60" t="str">
        <f t="shared" si="0"/>
        <v>2023-09</v>
      </c>
      <c r="H60" t="str">
        <f>IF(COUNTIF(Table9[Column1], Table26[[#This Row],[user_id]]) &gt; 0, "Retained", "Not_Retained")</f>
        <v>Retained</v>
      </c>
    </row>
    <row r="61" spans="1:8" x14ac:dyDescent="0.3">
      <c r="A61">
        <v>13</v>
      </c>
      <c r="B61">
        <v>92213</v>
      </c>
      <c r="C61" t="s">
        <v>15</v>
      </c>
      <c r="D61" s="1">
        <v>45196</v>
      </c>
      <c r="E61" t="s">
        <v>10</v>
      </c>
      <c r="F61">
        <v>3516.25</v>
      </c>
      <c r="G61" t="str">
        <f t="shared" si="0"/>
        <v>2023-09</v>
      </c>
      <c r="H61" t="str">
        <f>IF(COUNTIF(Table9[Column1], Table26[[#This Row],[user_id]]) &gt; 0, "Retained", "Not_Retained")</f>
        <v>Retained</v>
      </c>
    </row>
    <row r="62" spans="1:8" x14ac:dyDescent="0.3">
      <c r="A62">
        <v>13</v>
      </c>
      <c r="B62">
        <v>99687</v>
      </c>
      <c r="C62" t="s">
        <v>9</v>
      </c>
      <c r="D62" s="1">
        <v>45258</v>
      </c>
      <c r="E62" t="s">
        <v>10</v>
      </c>
      <c r="F62">
        <v>1801.3</v>
      </c>
      <c r="G62" t="str">
        <f t="shared" si="0"/>
        <v>2023-11</v>
      </c>
      <c r="H62" t="str">
        <f>IF(COUNTIF(Table9[Column1], Table26[[#This Row],[user_id]]) &gt; 0, "Retained", "Not_Retained")</f>
        <v>Retained</v>
      </c>
    </row>
    <row r="63" spans="1:8" x14ac:dyDescent="0.3">
      <c r="A63">
        <v>13</v>
      </c>
      <c r="B63">
        <v>96706</v>
      </c>
      <c r="C63" t="s">
        <v>14</v>
      </c>
      <c r="D63" s="1">
        <v>45244</v>
      </c>
      <c r="E63" t="s">
        <v>10</v>
      </c>
      <c r="F63">
        <v>2579.21</v>
      </c>
      <c r="G63" t="str">
        <f t="shared" si="0"/>
        <v>2023-11</v>
      </c>
      <c r="H63" t="str">
        <f>IF(COUNTIF(Table9[Column1], Table26[[#This Row],[user_id]]) &gt; 0, "Retained", "Not_Retained")</f>
        <v>Retained</v>
      </c>
    </row>
    <row r="64" spans="1:8" x14ac:dyDescent="0.3">
      <c r="A64">
        <v>13</v>
      </c>
      <c r="B64">
        <v>11658</v>
      </c>
      <c r="C64" t="s">
        <v>18</v>
      </c>
      <c r="D64" s="1">
        <v>45241</v>
      </c>
      <c r="E64" t="s">
        <v>12</v>
      </c>
      <c r="F64">
        <v>617.14</v>
      </c>
      <c r="G64" t="str">
        <f t="shared" si="0"/>
        <v>2023-11</v>
      </c>
      <c r="H64" t="str">
        <f>IF(COUNTIF(Table9[Column1], Table26[[#This Row],[user_id]]) &gt; 0, "Retained", "Not_Retained")</f>
        <v>Retained</v>
      </c>
    </row>
    <row r="65" spans="1:8" x14ac:dyDescent="0.3">
      <c r="A65">
        <v>13</v>
      </c>
      <c r="B65">
        <v>70258</v>
      </c>
      <c r="C65" t="s">
        <v>15</v>
      </c>
      <c r="D65" s="1">
        <v>45220</v>
      </c>
      <c r="E65" t="s">
        <v>12</v>
      </c>
      <c r="F65">
        <v>963.07</v>
      </c>
      <c r="G65" t="str">
        <f t="shared" si="0"/>
        <v>2023-10</v>
      </c>
      <c r="H65" t="str">
        <f>IF(COUNTIF(Table9[Column1], Table26[[#This Row],[user_id]]) &gt; 0, "Retained", "Not_Retained")</f>
        <v>Retained</v>
      </c>
    </row>
    <row r="66" spans="1:8" x14ac:dyDescent="0.3">
      <c r="A66">
        <v>13</v>
      </c>
      <c r="B66">
        <v>95256</v>
      </c>
      <c r="C66" t="s">
        <v>14</v>
      </c>
      <c r="D66" s="1">
        <v>45216</v>
      </c>
      <c r="E66" t="s">
        <v>12</v>
      </c>
      <c r="F66">
        <v>2377.88</v>
      </c>
      <c r="G66" t="str">
        <f t="shared" ref="G66:G129" si="1">TEXT(D66, "YYYY-MM")</f>
        <v>2023-10</v>
      </c>
      <c r="H66" t="str">
        <f>IF(COUNTIF(Table9[Column1], Table26[[#This Row],[user_id]]) &gt; 0, "Retained", "Not_Retained")</f>
        <v>Retained</v>
      </c>
    </row>
    <row r="67" spans="1:8" x14ac:dyDescent="0.3">
      <c r="A67">
        <v>13</v>
      </c>
      <c r="B67">
        <v>87656</v>
      </c>
      <c r="C67" t="s">
        <v>14</v>
      </c>
      <c r="D67" s="1">
        <v>45226</v>
      </c>
      <c r="E67" t="s">
        <v>12</v>
      </c>
      <c r="F67">
        <v>4273.3900000000003</v>
      </c>
      <c r="G67" t="str">
        <f t="shared" si="1"/>
        <v>2023-10</v>
      </c>
      <c r="H67" t="str">
        <f>IF(COUNTIF(Table9[Column1], Table26[[#This Row],[user_id]]) &gt; 0, "Retained", "Not_Retained")</f>
        <v>Retained</v>
      </c>
    </row>
    <row r="68" spans="1:8" x14ac:dyDescent="0.3">
      <c r="A68">
        <v>14</v>
      </c>
      <c r="B68">
        <v>70910</v>
      </c>
      <c r="C68" t="s">
        <v>18</v>
      </c>
      <c r="D68" s="1">
        <v>45194</v>
      </c>
      <c r="E68" t="s">
        <v>12</v>
      </c>
      <c r="F68">
        <v>240.63</v>
      </c>
      <c r="G68" t="str">
        <f t="shared" si="1"/>
        <v>2023-09</v>
      </c>
      <c r="H68" t="str">
        <f>IF(COUNTIF(Table9[Column1], Table26[[#This Row],[user_id]]) &gt; 0, "Retained", "Not_Retained")</f>
        <v>Retained</v>
      </c>
    </row>
    <row r="69" spans="1:8" x14ac:dyDescent="0.3">
      <c r="A69">
        <v>14</v>
      </c>
      <c r="B69">
        <v>52600</v>
      </c>
      <c r="C69" t="s">
        <v>15</v>
      </c>
      <c r="D69" s="1">
        <v>45197</v>
      </c>
      <c r="E69" t="s">
        <v>12</v>
      </c>
      <c r="F69">
        <v>1139.3900000000001</v>
      </c>
      <c r="G69" t="str">
        <f t="shared" si="1"/>
        <v>2023-09</v>
      </c>
      <c r="H69" t="str">
        <f>IF(COUNTIF(Table9[Column1], Table26[[#This Row],[user_id]]) &gt; 0, "Retained", "Not_Retained")</f>
        <v>Retained</v>
      </c>
    </row>
    <row r="70" spans="1:8" x14ac:dyDescent="0.3">
      <c r="A70">
        <v>14</v>
      </c>
      <c r="B70">
        <v>46655</v>
      </c>
      <c r="C70" t="s">
        <v>14</v>
      </c>
      <c r="D70" s="1">
        <v>45210</v>
      </c>
      <c r="E70" t="s">
        <v>10</v>
      </c>
      <c r="F70">
        <v>2631.47</v>
      </c>
      <c r="G70" t="str">
        <f t="shared" si="1"/>
        <v>2023-10</v>
      </c>
      <c r="H70" t="str">
        <f>IF(COUNTIF(Table9[Column1], Table26[[#This Row],[user_id]]) &gt; 0, "Retained", "Not_Retained")</f>
        <v>Retained</v>
      </c>
    </row>
    <row r="71" spans="1:8" x14ac:dyDescent="0.3">
      <c r="A71">
        <v>14</v>
      </c>
      <c r="B71">
        <v>21221</v>
      </c>
      <c r="C71" t="s">
        <v>15</v>
      </c>
      <c r="D71" s="1">
        <v>45206</v>
      </c>
      <c r="E71" t="s">
        <v>12</v>
      </c>
      <c r="F71">
        <v>2494.0300000000002</v>
      </c>
      <c r="G71" t="str">
        <f t="shared" si="1"/>
        <v>2023-10</v>
      </c>
      <c r="H71" t="str">
        <f>IF(COUNTIF(Table9[Column1], Table26[[#This Row],[user_id]]) &gt; 0, "Retained", "Not_Retained")</f>
        <v>Retained</v>
      </c>
    </row>
    <row r="72" spans="1:8" x14ac:dyDescent="0.3">
      <c r="A72">
        <v>14</v>
      </c>
      <c r="B72">
        <v>41499</v>
      </c>
      <c r="C72" t="s">
        <v>18</v>
      </c>
      <c r="D72" s="1">
        <v>45224</v>
      </c>
      <c r="E72" t="s">
        <v>12</v>
      </c>
      <c r="F72">
        <v>2296.06</v>
      </c>
      <c r="G72" t="str">
        <f t="shared" si="1"/>
        <v>2023-10</v>
      </c>
      <c r="H72" t="str">
        <f>IF(COUNTIF(Table9[Column1], Table26[[#This Row],[user_id]]) &gt; 0, "Retained", "Not_Retained")</f>
        <v>Retained</v>
      </c>
    </row>
    <row r="73" spans="1:8" x14ac:dyDescent="0.3">
      <c r="A73">
        <v>14</v>
      </c>
      <c r="B73">
        <v>48566</v>
      </c>
      <c r="C73" t="s">
        <v>15</v>
      </c>
      <c r="D73" s="1">
        <v>45233</v>
      </c>
      <c r="E73" t="s">
        <v>12</v>
      </c>
      <c r="F73">
        <v>3489.76</v>
      </c>
      <c r="G73" t="str">
        <f t="shared" si="1"/>
        <v>2023-11</v>
      </c>
      <c r="H73" t="str">
        <f>IF(COUNTIF(Table9[Column1], Table26[[#This Row],[user_id]]) &gt; 0, "Retained", "Not_Retained")</f>
        <v>Retained</v>
      </c>
    </row>
    <row r="74" spans="1:8" x14ac:dyDescent="0.3">
      <c r="A74">
        <v>15</v>
      </c>
      <c r="B74">
        <v>82544</v>
      </c>
      <c r="C74" t="s">
        <v>14</v>
      </c>
      <c r="D74" s="1">
        <v>45246</v>
      </c>
      <c r="E74" t="s">
        <v>12</v>
      </c>
      <c r="F74">
        <v>4983.49</v>
      </c>
      <c r="G74" t="str">
        <f t="shared" si="1"/>
        <v>2023-11</v>
      </c>
      <c r="H74" t="str">
        <f>IF(COUNTIF(Table9[Column1], Table26[[#This Row],[user_id]]) &gt; 0, "Retained", "Not_Retained")</f>
        <v>Not_Retained</v>
      </c>
    </row>
    <row r="75" spans="1:8" x14ac:dyDescent="0.3">
      <c r="A75">
        <v>15</v>
      </c>
      <c r="B75">
        <v>53357</v>
      </c>
      <c r="C75" t="s">
        <v>14</v>
      </c>
      <c r="D75" s="1">
        <v>45248</v>
      </c>
      <c r="E75" t="s">
        <v>12</v>
      </c>
      <c r="F75">
        <v>1427.49</v>
      </c>
      <c r="G75" t="str">
        <f t="shared" si="1"/>
        <v>2023-11</v>
      </c>
      <c r="H75" t="str">
        <f>IF(COUNTIF(Table9[Column1], Table26[[#This Row],[user_id]]) &gt; 0, "Retained", "Not_Retained")</f>
        <v>Not_Retained</v>
      </c>
    </row>
    <row r="76" spans="1:8" x14ac:dyDescent="0.3">
      <c r="A76">
        <v>15</v>
      </c>
      <c r="B76">
        <v>40217</v>
      </c>
      <c r="C76" t="s">
        <v>9</v>
      </c>
      <c r="D76" s="1">
        <v>45239</v>
      </c>
      <c r="E76" t="s">
        <v>10</v>
      </c>
      <c r="F76">
        <v>1646.18</v>
      </c>
      <c r="G76" t="str">
        <f t="shared" si="1"/>
        <v>2023-11</v>
      </c>
      <c r="H76" t="str">
        <f>IF(COUNTIF(Table9[Column1], Table26[[#This Row],[user_id]]) &gt; 0, "Retained", "Not_Retained")</f>
        <v>Not_Retained</v>
      </c>
    </row>
    <row r="77" spans="1:8" x14ac:dyDescent="0.3">
      <c r="A77">
        <v>16</v>
      </c>
      <c r="B77">
        <v>73464</v>
      </c>
      <c r="C77" t="s">
        <v>14</v>
      </c>
      <c r="D77" s="1">
        <v>45254</v>
      </c>
      <c r="E77" t="s">
        <v>12</v>
      </c>
      <c r="F77">
        <v>4904.5</v>
      </c>
      <c r="G77" t="str">
        <f t="shared" si="1"/>
        <v>2023-11</v>
      </c>
      <c r="H77" t="str">
        <f>IF(COUNTIF(Table9[Column1], Table26[[#This Row],[user_id]]) &gt; 0, "Retained", "Not_Retained")</f>
        <v>Retained</v>
      </c>
    </row>
    <row r="78" spans="1:8" x14ac:dyDescent="0.3">
      <c r="A78">
        <v>16</v>
      </c>
      <c r="B78">
        <v>35443</v>
      </c>
      <c r="C78" t="s">
        <v>14</v>
      </c>
      <c r="D78" s="1">
        <v>45257</v>
      </c>
      <c r="E78" t="s">
        <v>10</v>
      </c>
      <c r="F78">
        <v>1868.32</v>
      </c>
      <c r="G78" t="str">
        <f t="shared" si="1"/>
        <v>2023-11</v>
      </c>
      <c r="H78" t="str">
        <f>IF(COUNTIF(Table9[Column1], Table26[[#This Row],[user_id]]) &gt; 0, "Retained", "Not_Retained")</f>
        <v>Retained</v>
      </c>
    </row>
    <row r="79" spans="1:8" x14ac:dyDescent="0.3">
      <c r="A79">
        <v>16</v>
      </c>
      <c r="B79">
        <v>80010</v>
      </c>
      <c r="C79" t="s">
        <v>15</v>
      </c>
      <c r="D79" s="1">
        <v>45170</v>
      </c>
      <c r="E79" t="s">
        <v>12</v>
      </c>
      <c r="F79">
        <v>323.02999999999997</v>
      </c>
      <c r="G79" t="str">
        <f t="shared" si="1"/>
        <v>2023-09</v>
      </c>
      <c r="H79" t="str">
        <f>IF(COUNTIF(Table9[Column1], Table26[[#This Row],[user_id]]) &gt; 0, "Retained", "Not_Retained")</f>
        <v>Retained</v>
      </c>
    </row>
    <row r="80" spans="1:8" x14ac:dyDescent="0.3">
      <c r="A80">
        <v>16</v>
      </c>
      <c r="B80">
        <v>82529</v>
      </c>
      <c r="C80" t="s">
        <v>14</v>
      </c>
      <c r="D80" s="1">
        <v>45171</v>
      </c>
      <c r="E80" t="s">
        <v>10</v>
      </c>
      <c r="F80">
        <v>3225.56</v>
      </c>
      <c r="G80" t="str">
        <f t="shared" si="1"/>
        <v>2023-09</v>
      </c>
      <c r="H80" t="str">
        <f>IF(COUNTIF(Table9[Column1], Table26[[#This Row],[user_id]]) &gt; 0, "Retained", "Not_Retained")</f>
        <v>Retained</v>
      </c>
    </row>
    <row r="81" spans="1:8" x14ac:dyDescent="0.3">
      <c r="A81">
        <v>16</v>
      </c>
      <c r="B81">
        <v>74340</v>
      </c>
      <c r="C81" t="s">
        <v>9</v>
      </c>
      <c r="D81" s="1">
        <v>45194</v>
      </c>
      <c r="E81" t="s">
        <v>10</v>
      </c>
      <c r="F81">
        <v>2912.91</v>
      </c>
      <c r="G81" t="str">
        <f t="shared" si="1"/>
        <v>2023-09</v>
      </c>
      <c r="H81" t="str">
        <f>IF(COUNTIF(Table9[Column1], Table26[[#This Row],[user_id]]) &gt; 0, "Retained", "Not_Retained")</f>
        <v>Retained</v>
      </c>
    </row>
    <row r="82" spans="1:8" x14ac:dyDescent="0.3">
      <c r="A82">
        <v>16</v>
      </c>
      <c r="B82">
        <v>67733</v>
      </c>
      <c r="C82" t="s">
        <v>14</v>
      </c>
      <c r="D82" s="1">
        <v>45215</v>
      </c>
      <c r="E82" t="s">
        <v>10</v>
      </c>
      <c r="F82">
        <v>4830.9399999999996</v>
      </c>
      <c r="G82" t="str">
        <f t="shared" si="1"/>
        <v>2023-10</v>
      </c>
      <c r="H82" t="str">
        <f>IF(COUNTIF(Table9[Column1], Table26[[#This Row],[user_id]]) &gt; 0, "Retained", "Not_Retained")</f>
        <v>Retained</v>
      </c>
    </row>
    <row r="83" spans="1:8" x14ac:dyDescent="0.3">
      <c r="A83">
        <v>16</v>
      </c>
      <c r="B83">
        <v>72616</v>
      </c>
      <c r="C83" t="s">
        <v>9</v>
      </c>
      <c r="D83" s="1">
        <v>45208</v>
      </c>
      <c r="E83" t="s">
        <v>10</v>
      </c>
      <c r="F83">
        <v>2063.4699999999998</v>
      </c>
      <c r="G83" t="str">
        <f t="shared" si="1"/>
        <v>2023-10</v>
      </c>
      <c r="H83" t="str">
        <f>IF(COUNTIF(Table9[Column1], Table26[[#This Row],[user_id]]) &gt; 0, "Retained", "Not_Retained")</f>
        <v>Retained</v>
      </c>
    </row>
    <row r="84" spans="1:8" x14ac:dyDescent="0.3">
      <c r="A84">
        <v>16</v>
      </c>
      <c r="B84">
        <v>85631</v>
      </c>
      <c r="C84" t="s">
        <v>9</v>
      </c>
      <c r="D84" s="1">
        <v>45202</v>
      </c>
      <c r="E84" t="s">
        <v>10</v>
      </c>
      <c r="F84">
        <v>831.07</v>
      </c>
      <c r="G84" t="str">
        <f t="shared" si="1"/>
        <v>2023-10</v>
      </c>
      <c r="H84" t="str">
        <f>IF(COUNTIF(Table9[Column1], Table26[[#This Row],[user_id]]) &gt; 0, "Retained", "Not_Retained")</f>
        <v>Retained</v>
      </c>
    </row>
    <row r="85" spans="1:8" x14ac:dyDescent="0.3">
      <c r="A85">
        <v>16</v>
      </c>
      <c r="B85">
        <v>49824</v>
      </c>
      <c r="C85" t="s">
        <v>9</v>
      </c>
      <c r="D85" s="1">
        <v>45218</v>
      </c>
      <c r="E85" t="s">
        <v>10</v>
      </c>
      <c r="F85">
        <v>680.41</v>
      </c>
      <c r="G85" t="str">
        <f t="shared" si="1"/>
        <v>2023-10</v>
      </c>
      <c r="H85" t="str">
        <f>IF(COUNTIF(Table9[Column1], Table26[[#This Row],[user_id]]) &gt; 0, "Retained", "Not_Retained")</f>
        <v>Retained</v>
      </c>
    </row>
    <row r="86" spans="1:8" x14ac:dyDescent="0.3">
      <c r="A86">
        <v>17</v>
      </c>
      <c r="B86">
        <v>48974</v>
      </c>
      <c r="C86" t="s">
        <v>18</v>
      </c>
      <c r="D86" s="1">
        <v>45245</v>
      </c>
      <c r="E86" t="s">
        <v>12</v>
      </c>
      <c r="F86">
        <v>2886.28</v>
      </c>
      <c r="G86" t="str">
        <f t="shared" si="1"/>
        <v>2023-11</v>
      </c>
      <c r="H86" t="str">
        <f>IF(COUNTIF(Table9[Column1], Table26[[#This Row],[user_id]]) &gt; 0, "Retained", "Not_Retained")</f>
        <v>Retained</v>
      </c>
    </row>
    <row r="87" spans="1:8" x14ac:dyDescent="0.3">
      <c r="A87">
        <v>17</v>
      </c>
      <c r="B87">
        <v>89905</v>
      </c>
      <c r="C87" t="s">
        <v>9</v>
      </c>
      <c r="D87" s="1">
        <v>45232</v>
      </c>
      <c r="E87" t="s">
        <v>10</v>
      </c>
      <c r="F87">
        <v>3165.02</v>
      </c>
      <c r="G87" t="str">
        <f t="shared" si="1"/>
        <v>2023-11</v>
      </c>
      <c r="H87" t="str">
        <f>IF(COUNTIF(Table9[Column1], Table26[[#This Row],[user_id]]) &gt; 0, "Retained", "Not_Retained")</f>
        <v>Retained</v>
      </c>
    </row>
    <row r="88" spans="1:8" x14ac:dyDescent="0.3">
      <c r="A88">
        <v>17</v>
      </c>
      <c r="B88">
        <v>96563</v>
      </c>
      <c r="C88" t="s">
        <v>9</v>
      </c>
      <c r="D88" s="1">
        <v>45239</v>
      </c>
      <c r="E88" t="s">
        <v>10</v>
      </c>
      <c r="F88">
        <v>1275.3399999999999</v>
      </c>
      <c r="G88" t="str">
        <f t="shared" si="1"/>
        <v>2023-11</v>
      </c>
      <c r="H88" t="str">
        <f>IF(COUNTIF(Table9[Column1], Table26[[#This Row],[user_id]]) &gt; 0, "Retained", "Not_Retained")</f>
        <v>Retained</v>
      </c>
    </row>
    <row r="89" spans="1:8" x14ac:dyDescent="0.3">
      <c r="A89">
        <v>17</v>
      </c>
      <c r="B89">
        <v>19838</v>
      </c>
      <c r="C89" t="s">
        <v>15</v>
      </c>
      <c r="D89" s="1">
        <v>45248</v>
      </c>
      <c r="E89" t="s">
        <v>10</v>
      </c>
      <c r="F89">
        <v>2101.7399999999998</v>
      </c>
      <c r="G89" t="str">
        <f t="shared" si="1"/>
        <v>2023-11</v>
      </c>
      <c r="H89" t="str">
        <f>IF(COUNTIF(Table9[Column1], Table26[[#This Row],[user_id]]) &gt; 0, "Retained", "Not_Retained")</f>
        <v>Retained</v>
      </c>
    </row>
    <row r="90" spans="1:8" x14ac:dyDescent="0.3">
      <c r="A90">
        <v>17</v>
      </c>
      <c r="B90">
        <v>48175</v>
      </c>
      <c r="C90" t="s">
        <v>9</v>
      </c>
      <c r="D90" s="1">
        <v>45185</v>
      </c>
      <c r="E90" t="s">
        <v>10</v>
      </c>
      <c r="F90">
        <v>1511.71</v>
      </c>
      <c r="G90" t="str">
        <f t="shared" si="1"/>
        <v>2023-09</v>
      </c>
      <c r="H90" t="str">
        <f>IF(COUNTIF(Table9[Column1], Table26[[#This Row],[user_id]]) &gt; 0, "Retained", "Not_Retained")</f>
        <v>Retained</v>
      </c>
    </row>
    <row r="91" spans="1:8" x14ac:dyDescent="0.3">
      <c r="A91">
        <v>17</v>
      </c>
      <c r="B91">
        <v>69510</v>
      </c>
      <c r="C91" t="s">
        <v>9</v>
      </c>
      <c r="D91" s="1">
        <v>45179</v>
      </c>
      <c r="E91" t="s">
        <v>10</v>
      </c>
      <c r="F91">
        <v>4627.16</v>
      </c>
      <c r="G91" t="str">
        <f t="shared" si="1"/>
        <v>2023-09</v>
      </c>
      <c r="H91" t="str">
        <f>IF(COUNTIF(Table9[Column1], Table26[[#This Row],[user_id]]) &gt; 0, "Retained", "Not_Retained")</f>
        <v>Retained</v>
      </c>
    </row>
    <row r="92" spans="1:8" x14ac:dyDescent="0.3">
      <c r="A92">
        <v>17</v>
      </c>
      <c r="B92">
        <v>91927</v>
      </c>
      <c r="C92" t="s">
        <v>15</v>
      </c>
      <c r="D92" s="1">
        <v>45195</v>
      </c>
      <c r="E92" t="s">
        <v>12</v>
      </c>
      <c r="F92">
        <v>662.4</v>
      </c>
      <c r="G92" t="str">
        <f t="shared" si="1"/>
        <v>2023-09</v>
      </c>
      <c r="H92" t="str">
        <f>IF(COUNTIF(Table9[Column1], Table26[[#This Row],[user_id]]) &gt; 0, "Retained", "Not_Retained")</f>
        <v>Retained</v>
      </c>
    </row>
    <row r="93" spans="1:8" x14ac:dyDescent="0.3">
      <c r="A93">
        <v>17</v>
      </c>
      <c r="B93">
        <v>94886</v>
      </c>
      <c r="C93" t="s">
        <v>15</v>
      </c>
      <c r="D93" s="1">
        <v>45177</v>
      </c>
      <c r="E93" t="s">
        <v>12</v>
      </c>
      <c r="F93">
        <v>4150.49</v>
      </c>
      <c r="G93" t="str">
        <f t="shared" si="1"/>
        <v>2023-09</v>
      </c>
      <c r="H93" t="str">
        <f>IF(COUNTIF(Table9[Column1], Table26[[#This Row],[user_id]]) &gt; 0, "Retained", "Not_Retained")</f>
        <v>Retained</v>
      </c>
    </row>
    <row r="94" spans="1:8" x14ac:dyDescent="0.3">
      <c r="A94">
        <v>17</v>
      </c>
      <c r="B94">
        <v>17816</v>
      </c>
      <c r="C94" t="s">
        <v>15</v>
      </c>
      <c r="D94" s="1">
        <v>45172</v>
      </c>
      <c r="E94" t="s">
        <v>12</v>
      </c>
      <c r="F94">
        <v>3015.72</v>
      </c>
      <c r="G94" t="str">
        <f t="shared" si="1"/>
        <v>2023-09</v>
      </c>
      <c r="H94" t="str">
        <f>IF(COUNTIF(Table9[Column1], Table26[[#This Row],[user_id]]) &gt; 0, "Retained", "Not_Retained")</f>
        <v>Retained</v>
      </c>
    </row>
    <row r="95" spans="1:8" x14ac:dyDescent="0.3">
      <c r="A95">
        <v>17</v>
      </c>
      <c r="B95">
        <v>67560</v>
      </c>
      <c r="C95" t="s">
        <v>9</v>
      </c>
      <c r="D95" s="1">
        <v>45209</v>
      </c>
      <c r="E95" t="s">
        <v>12</v>
      </c>
      <c r="F95">
        <v>3474.52</v>
      </c>
      <c r="G95" t="str">
        <f t="shared" si="1"/>
        <v>2023-10</v>
      </c>
      <c r="H95" t="str">
        <f>IF(COUNTIF(Table9[Column1], Table26[[#This Row],[user_id]]) &gt; 0, "Retained", "Not_Retained")</f>
        <v>Retained</v>
      </c>
    </row>
    <row r="96" spans="1:8" x14ac:dyDescent="0.3">
      <c r="A96">
        <v>17</v>
      </c>
      <c r="B96">
        <v>62757</v>
      </c>
      <c r="C96" t="s">
        <v>14</v>
      </c>
      <c r="D96" s="1">
        <v>45222</v>
      </c>
      <c r="E96" t="s">
        <v>12</v>
      </c>
      <c r="F96">
        <v>2245.02</v>
      </c>
      <c r="G96" t="str">
        <f t="shared" si="1"/>
        <v>2023-10</v>
      </c>
      <c r="H96" t="str">
        <f>IF(COUNTIF(Table9[Column1], Table26[[#This Row],[user_id]]) &gt; 0, "Retained", "Not_Retained")</f>
        <v>Retained</v>
      </c>
    </row>
    <row r="97" spans="1:8" x14ac:dyDescent="0.3">
      <c r="A97">
        <v>17</v>
      </c>
      <c r="B97">
        <v>15224</v>
      </c>
      <c r="C97" t="s">
        <v>18</v>
      </c>
      <c r="D97" s="1">
        <v>45219</v>
      </c>
      <c r="E97" t="s">
        <v>12</v>
      </c>
      <c r="F97">
        <v>3058.2</v>
      </c>
      <c r="G97" t="str">
        <f t="shared" si="1"/>
        <v>2023-10</v>
      </c>
      <c r="H97" t="str">
        <f>IF(COUNTIF(Table9[Column1], Table26[[#This Row],[user_id]]) &gt; 0, "Retained", "Not_Retained")</f>
        <v>Retained</v>
      </c>
    </row>
    <row r="98" spans="1:8" x14ac:dyDescent="0.3">
      <c r="A98">
        <v>17</v>
      </c>
      <c r="B98">
        <v>21970</v>
      </c>
      <c r="C98" t="s">
        <v>15</v>
      </c>
      <c r="D98" s="1">
        <v>45200</v>
      </c>
      <c r="E98" t="s">
        <v>10</v>
      </c>
      <c r="F98">
        <v>4997.8999999999996</v>
      </c>
      <c r="G98" t="str">
        <f t="shared" si="1"/>
        <v>2023-10</v>
      </c>
      <c r="H98" t="str">
        <f>IF(COUNTIF(Table9[Column1], Table26[[#This Row],[user_id]]) &gt; 0, "Retained", "Not_Retained")</f>
        <v>Retained</v>
      </c>
    </row>
    <row r="99" spans="1:8" x14ac:dyDescent="0.3">
      <c r="A99">
        <v>17</v>
      </c>
      <c r="B99">
        <v>45325</v>
      </c>
      <c r="C99" t="s">
        <v>9</v>
      </c>
      <c r="D99" s="1">
        <v>45221</v>
      </c>
      <c r="E99" t="s">
        <v>10</v>
      </c>
      <c r="F99">
        <v>2405.4499999999998</v>
      </c>
      <c r="G99" t="str">
        <f t="shared" si="1"/>
        <v>2023-10</v>
      </c>
      <c r="H99" t="str">
        <f>IF(COUNTIF(Table9[Column1], Table26[[#This Row],[user_id]]) &gt; 0, "Retained", "Not_Retained")</f>
        <v>Retained</v>
      </c>
    </row>
    <row r="100" spans="1:8" x14ac:dyDescent="0.3">
      <c r="A100">
        <v>18</v>
      </c>
      <c r="B100">
        <v>93202</v>
      </c>
      <c r="C100" t="s">
        <v>18</v>
      </c>
      <c r="D100" s="1">
        <v>45213</v>
      </c>
      <c r="E100" t="s">
        <v>10</v>
      </c>
      <c r="F100">
        <v>2403.0500000000002</v>
      </c>
      <c r="G100" t="str">
        <f t="shared" si="1"/>
        <v>2023-10</v>
      </c>
      <c r="H100" t="str">
        <f>IF(COUNTIF(Table9[Column1], Table26[[#This Row],[user_id]]) &gt; 0, "Retained", "Not_Retained")</f>
        <v>Not_Retained</v>
      </c>
    </row>
    <row r="101" spans="1:8" x14ac:dyDescent="0.3">
      <c r="A101">
        <v>18</v>
      </c>
      <c r="B101">
        <v>53687</v>
      </c>
      <c r="C101" t="s">
        <v>14</v>
      </c>
      <c r="D101" s="1">
        <v>45213</v>
      </c>
      <c r="E101" t="s">
        <v>10</v>
      </c>
      <c r="F101">
        <v>4302.8900000000003</v>
      </c>
      <c r="G101" t="str">
        <f t="shared" si="1"/>
        <v>2023-10</v>
      </c>
      <c r="H101" t="str">
        <f>IF(COUNTIF(Table9[Column1], Table26[[#This Row],[user_id]]) &gt; 0, "Retained", "Not_Retained")</f>
        <v>Not_Retained</v>
      </c>
    </row>
    <row r="102" spans="1:8" x14ac:dyDescent="0.3">
      <c r="A102">
        <v>18</v>
      </c>
      <c r="B102">
        <v>63955</v>
      </c>
      <c r="C102" t="s">
        <v>18</v>
      </c>
      <c r="D102" s="1">
        <v>45210</v>
      </c>
      <c r="E102" t="s">
        <v>12</v>
      </c>
      <c r="F102">
        <v>3346.66</v>
      </c>
      <c r="G102" t="str">
        <f t="shared" si="1"/>
        <v>2023-10</v>
      </c>
      <c r="H102" t="str">
        <f>IF(COUNTIF(Table9[Column1], Table26[[#This Row],[user_id]]) &gt; 0, "Retained", "Not_Retained")</f>
        <v>Not_Retained</v>
      </c>
    </row>
    <row r="103" spans="1:8" x14ac:dyDescent="0.3">
      <c r="A103">
        <v>18</v>
      </c>
      <c r="B103">
        <v>82102</v>
      </c>
      <c r="C103" t="s">
        <v>9</v>
      </c>
      <c r="D103" s="1">
        <v>45212</v>
      </c>
      <c r="E103" t="s">
        <v>12</v>
      </c>
      <c r="F103">
        <v>531.49</v>
      </c>
      <c r="G103" t="str">
        <f t="shared" si="1"/>
        <v>2023-10</v>
      </c>
      <c r="H103" t="str">
        <f>IF(COUNTIF(Table9[Column1], Table26[[#This Row],[user_id]]) &gt; 0, "Retained", "Not_Retained")</f>
        <v>Not_Retained</v>
      </c>
    </row>
    <row r="104" spans="1:8" x14ac:dyDescent="0.3">
      <c r="A104">
        <v>18</v>
      </c>
      <c r="B104">
        <v>52372</v>
      </c>
      <c r="C104" t="s">
        <v>9</v>
      </c>
      <c r="D104" s="1">
        <v>45208</v>
      </c>
      <c r="E104" t="s">
        <v>12</v>
      </c>
      <c r="F104">
        <v>4338.0600000000004</v>
      </c>
      <c r="G104" t="str">
        <f t="shared" si="1"/>
        <v>2023-10</v>
      </c>
      <c r="H104" t="str">
        <f>IF(COUNTIF(Table9[Column1], Table26[[#This Row],[user_id]]) &gt; 0, "Retained", "Not_Retained")</f>
        <v>Not_Retained</v>
      </c>
    </row>
    <row r="105" spans="1:8" x14ac:dyDescent="0.3">
      <c r="A105">
        <v>18</v>
      </c>
      <c r="B105">
        <v>81118</v>
      </c>
      <c r="C105" t="s">
        <v>18</v>
      </c>
      <c r="D105" s="1">
        <v>45191</v>
      </c>
      <c r="E105" t="s">
        <v>12</v>
      </c>
      <c r="F105">
        <v>365.6</v>
      </c>
      <c r="G105" t="str">
        <f t="shared" si="1"/>
        <v>2023-09</v>
      </c>
      <c r="H105" t="str">
        <f>IF(COUNTIF(Table9[Column1], Table26[[#This Row],[user_id]]) &gt; 0, "Retained", "Not_Retained")</f>
        <v>Not_Retained</v>
      </c>
    </row>
    <row r="106" spans="1:8" x14ac:dyDescent="0.3">
      <c r="A106">
        <v>19</v>
      </c>
      <c r="B106">
        <v>16764</v>
      </c>
      <c r="C106" t="s">
        <v>15</v>
      </c>
      <c r="D106" s="1">
        <v>45255</v>
      </c>
      <c r="E106" t="s">
        <v>12</v>
      </c>
      <c r="F106">
        <v>2791.18</v>
      </c>
      <c r="G106" t="str">
        <f t="shared" si="1"/>
        <v>2023-11</v>
      </c>
      <c r="H106" t="str">
        <f>IF(COUNTIF(Table9[Column1], Table26[[#This Row],[user_id]]) &gt; 0, "Retained", "Not_Retained")</f>
        <v>Not_Retained</v>
      </c>
    </row>
    <row r="107" spans="1:8" x14ac:dyDescent="0.3">
      <c r="A107">
        <v>19</v>
      </c>
      <c r="B107">
        <v>67424</v>
      </c>
      <c r="C107" t="s">
        <v>18</v>
      </c>
      <c r="D107" s="1">
        <v>45240</v>
      </c>
      <c r="E107" t="s">
        <v>10</v>
      </c>
      <c r="F107">
        <v>241.46</v>
      </c>
      <c r="G107" t="str">
        <f t="shared" si="1"/>
        <v>2023-11</v>
      </c>
      <c r="H107" t="str">
        <f>IF(COUNTIF(Table9[Column1], Table26[[#This Row],[user_id]]) &gt; 0, "Retained", "Not_Retained")</f>
        <v>Not_Retained</v>
      </c>
    </row>
    <row r="108" spans="1:8" x14ac:dyDescent="0.3">
      <c r="A108">
        <v>19</v>
      </c>
      <c r="B108">
        <v>89806</v>
      </c>
      <c r="C108" t="s">
        <v>15</v>
      </c>
      <c r="D108" s="1">
        <v>45251</v>
      </c>
      <c r="E108" t="s">
        <v>10</v>
      </c>
      <c r="F108">
        <v>1622.68</v>
      </c>
      <c r="G108" t="str">
        <f t="shared" si="1"/>
        <v>2023-11</v>
      </c>
      <c r="H108" t="str">
        <f>IF(COUNTIF(Table9[Column1], Table26[[#This Row],[user_id]]) &gt; 0, "Retained", "Not_Retained")</f>
        <v>Not_Retained</v>
      </c>
    </row>
    <row r="109" spans="1:8" x14ac:dyDescent="0.3">
      <c r="A109">
        <v>19</v>
      </c>
      <c r="B109">
        <v>82384</v>
      </c>
      <c r="C109" t="s">
        <v>18</v>
      </c>
      <c r="D109" s="1">
        <v>45231</v>
      </c>
      <c r="E109" t="s">
        <v>10</v>
      </c>
      <c r="F109">
        <v>1201.03</v>
      </c>
      <c r="G109" t="str">
        <f t="shared" si="1"/>
        <v>2023-11</v>
      </c>
      <c r="H109" t="str">
        <f>IF(COUNTIF(Table9[Column1], Table26[[#This Row],[user_id]]) &gt; 0, "Retained", "Not_Retained")</f>
        <v>Not_Retained</v>
      </c>
    </row>
    <row r="110" spans="1:8" x14ac:dyDescent="0.3">
      <c r="A110">
        <v>19</v>
      </c>
      <c r="B110">
        <v>25396</v>
      </c>
      <c r="C110" t="s">
        <v>15</v>
      </c>
      <c r="D110" s="1">
        <v>45214</v>
      </c>
      <c r="E110" t="s">
        <v>12</v>
      </c>
      <c r="F110">
        <v>4670</v>
      </c>
      <c r="G110" t="str">
        <f t="shared" si="1"/>
        <v>2023-10</v>
      </c>
      <c r="H110" t="str">
        <f>IF(COUNTIF(Table9[Column1], Table26[[#This Row],[user_id]]) &gt; 0, "Retained", "Not_Retained")</f>
        <v>Not_Retained</v>
      </c>
    </row>
    <row r="111" spans="1:8" x14ac:dyDescent="0.3">
      <c r="A111">
        <v>20</v>
      </c>
      <c r="B111">
        <v>73242</v>
      </c>
      <c r="C111" t="s">
        <v>18</v>
      </c>
      <c r="D111" s="1">
        <v>45244</v>
      </c>
      <c r="E111" t="s">
        <v>10</v>
      </c>
      <c r="F111">
        <v>2338.25</v>
      </c>
      <c r="G111" t="str">
        <f t="shared" si="1"/>
        <v>2023-11</v>
      </c>
      <c r="H111" t="str">
        <f>IF(COUNTIF(Table9[Column1], Table26[[#This Row],[user_id]]) &gt; 0, "Retained", "Not_Retained")</f>
        <v>Not_Retained</v>
      </c>
    </row>
    <row r="112" spans="1:8" x14ac:dyDescent="0.3">
      <c r="A112">
        <v>20</v>
      </c>
      <c r="B112">
        <v>60277</v>
      </c>
      <c r="C112" t="s">
        <v>15</v>
      </c>
      <c r="D112" s="1">
        <v>45235</v>
      </c>
      <c r="E112" t="s">
        <v>10</v>
      </c>
      <c r="F112">
        <v>4333.7299999999996</v>
      </c>
      <c r="G112" t="str">
        <f t="shared" si="1"/>
        <v>2023-11</v>
      </c>
      <c r="H112" t="str">
        <f>IF(COUNTIF(Table9[Column1], Table26[[#This Row],[user_id]]) &gt; 0, "Retained", "Not_Retained")</f>
        <v>Not_Retained</v>
      </c>
    </row>
    <row r="113" spans="1:8" x14ac:dyDescent="0.3">
      <c r="A113">
        <v>20</v>
      </c>
      <c r="B113">
        <v>64387</v>
      </c>
      <c r="C113" t="s">
        <v>14</v>
      </c>
      <c r="D113" s="1">
        <v>45239</v>
      </c>
      <c r="E113" t="s">
        <v>12</v>
      </c>
      <c r="F113">
        <v>4120.6899999999996</v>
      </c>
      <c r="G113" t="str">
        <f t="shared" si="1"/>
        <v>2023-11</v>
      </c>
      <c r="H113" t="str">
        <f>IF(COUNTIF(Table9[Column1], Table26[[#This Row],[user_id]]) &gt; 0, "Retained", "Not_Retained")</f>
        <v>Not_Retained</v>
      </c>
    </row>
    <row r="114" spans="1:8" x14ac:dyDescent="0.3">
      <c r="A114">
        <v>21</v>
      </c>
      <c r="B114">
        <v>96499</v>
      </c>
      <c r="C114" t="s">
        <v>18</v>
      </c>
      <c r="D114" s="1">
        <v>45218</v>
      </c>
      <c r="E114" t="s">
        <v>10</v>
      </c>
      <c r="F114">
        <v>2288.08</v>
      </c>
      <c r="G114" t="str">
        <f t="shared" si="1"/>
        <v>2023-10</v>
      </c>
      <c r="H114" t="str">
        <f>IF(COUNTIF(Table9[Column1], Table26[[#This Row],[user_id]]) &gt; 0, "Retained", "Not_Retained")</f>
        <v>Not_Retained</v>
      </c>
    </row>
    <row r="115" spans="1:8" x14ac:dyDescent="0.3">
      <c r="A115">
        <v>21</v>
      </c>
      <c r="B115">
        <v>55236</v>
      </c>
      <c r="C115" t="s">
        <v>14</v>
      </c>
      <c r="D115" s="1">
        <v>45215</v>
      </c>
      <c r="E115" t="s">
        <v>12</v>
      </c>
      <c r="F115">
        <v>2331.19</v>
      </c>
      <c r="G115" t="str">
        <f t="shared" si="1"/>
        <v>2023-10</v>
      </c>
      <c r="H115" t="str">
        <f>IF(COUNTIF(Table9[Column1], Table26[[#This Row],[user_id]]) &gt; 0, "Retained", "Not_Retained")</f>
        <v>Not_Retained</v>
      </c>
    </row>
    <row r="116" spans="1:8" x14ac:dyDescent="0.3">
      <c r="A116">
        <v>21</v>
      </c>
      <c r="B116">
        <v>34727</v>
      </c>
      <c r="C116" t="s">
        <v>15</v>
      </c>
      <c r="D116" s="1">
        <v>45210</v>
      </c>
      <c r="E116" t="s">
        <v>12</v>
      </c>
      <c r="F116">
        <v>1244.46</v>
      </c>
      <c r="G116" t="str">
        <f t="shared" si="1"/>
        <v>2023-10</v>
      </c>
      <c r="H116" t="str">
        <f>IF(COUNTIF(Table9[Column1], Table26[[#This Row],[user_id]]) &gt; 0, "Retained", "Not_Retained")</f>
        <v>Not_Retained</v>
      </c>
    </row>
    <row r="117" spans="1:8" x14ac:dyDescent="0.3">
      <c r="A117">
        <v>21</v>
      </c>
      <c r="B117">
        <v>63841</v>
      </c>
      <c r="C117" t="s">
        <v>9</v>
      </c>
      <c r="D117" s="1">
        <v>45224</v>
      </c>
      <c r="E117" t="s">
        <v>12</v>
      </c>
      <c r="F117">
        <v>3749.06</v>
      </c>
      <c r="G117" t="str">
        <f t="shared" si="1"/>
        <v>2023-10</v>
      </c>
      <c r="H117" t="str">
        <f>IF(COUNTIF(Table9[Column1], Table26[[#This Row],[user_id]]) &gt; 0, "Retained", "Not_Retained")</f>
        <v>Not_Retained</v>
      </c>
    </row>
    <row r="118" spans="1:8" x14ac:dyDescent="0.3">
      <c r="A118">
        <v>21</v>
      </c>
      <c r="B118">
        <v>59968</v>
      </c>
      <c r="C118" t="s">
        <v>18</v>
      </c>
      <c r="D118" s="1">
        <v>45222</v>
      </c>
      <c r="E118" t="s">
        <v>10</v>
      </c>
      <c r="F118">
        <v>2527.11</v>
      </c>
      <c r="G118" t="str">
        <f t="shared" si="1"/>
        <v>2023-10</v>
      </c>
      <c r="H118" t="str">
        <f>IF(COUNTIF(Table9[Column1], Table26[[#This Row],[user_id]]) &gt; 0, "Retained", "Not_Retained")</f>
        <v>Not_Retained</v>
      </c>
    </row>
    <row r="119" spans="1:8" x14ac:dyDescent="0.3">
      <c r="A119">
        <v>22</v>
      </c>
      <c r="B119">
        <v>23154</v>
      </c>
      <c r="C119" t="s">
        <v>18</v>
      </c>
      <c r="D119" s="1">
        <v>45241</v>
      </c>
      <c r="E119" t="s">
        <v>10</v>
      </c>
      <c r="F119">
        <v>2677.16</v>
      </c>
      <c r="G119" t="str">
        <f t="shared" si="1"/>
        <v>2023-11</v>
      </c>
      <c r="H119" t="str">
        <f>IF(COUNTIF(Table9[Column1], Table26[[#This Row],[user_id]]) &gt; 0, "Retained", "Not_Retained")</f>
        <v>Not_Retained</v>
      </c>
    </row>
    <row r="120" spans="1:8" x14ac:dyDescent="0.3">
      <c r="A120">
        <v>22</v>
      </c>
      <c r="B120">
        <v>12011</v>
      </c>
      <c r="C120" t="s">
        <v>15</v>
      </c>
      <c r="D120" s="1">
        <v>45245</v>
      </c>
      <c r="E120" t="s">
        <v>12</v>
      </c>
      <c r="F120">
        <v>4367.57</v>
      </c>
      <c r="G120" t="str">
        <f t="shared" si="1"/>
        <v>2023-11</v>
      </c>
      <c r="H120" t="str">
        <f>IF(COUNTIF(Table9[Column1], Table26[[#This Row],[user_id]]) &gt; 0, "Retained", "Not_Retained")</f>
        <v>Not_Retained</v>
      </c>
    </row>
    <row r="121" spans="1:8" x14ac:dyDescent="0.3">
      <c r="A121">
        <v>22</v>
      </c>
      <c r="B121">
        <v>19807</v>
      </c>
      <c r="C121" t="s">
        <v>18</v>
      </c>
      <c r="D121" s="1">
        <v>45235</v>
      </c>
      <c r="E121" t="s">
        <v>12</v>
      </c>
      <c r="F121">
        <v>1758.95</v>
      </c>
      <c r="G121" t="str">
        <f t="shared" si="1"/>
        <v>2023-11</v>
      </c>
      <c r="H121" t="str">
        <f>IF(COUNTIF(Table9[Column1], Table26[[#This Row],[user_id]]) &gt; 0, "Retained", "Not_Retained")</f>
        <v>Not_Retained</v>
      </c>
    </row>
    <row r="122" spans="1:8" x14ac:dyDescent="0.3">
      <c r="A122">
        <v>22</v>
      </c>
      <c r="B122">
        <v>62098</v>
      </c>
      <c r="C122" t="s">
        <v>9</v>
      </c>
      <c r="D122" s="1">
        <v>45253</v>
      </c>
      <c r="E122" t="s">
        <v>12</v>
      </c>
      <c r="F122">
        <v>4276.47</v>
      </c>
      <c r="G122" t="str">
        <f t="shared" si="1"/>
        <v>2023-11</v>
      </c>
      <c r="H122" t="str">
        <f>IF(COUNTIF(Table9[Column1], Table26[[#This Row],[user_id]]) &gt; 0, "Retained", "Not_Retained")</f>
        <v>Not_Retained</v>
      </c>
    </row>
    <row r="123" spans="1:8" x14ac:dyDescent="0.3">
      <c r="A123">
        <v>22</v>
      </c>
      <c r="B123">
        <v>79942</v>
      </c>
      <c r="C123" t="s">
        <v>18</v>
      </c>
      <c r="D123" s="1">
        <v>45258</v>
      </c>
      <c r="E123" t="s">
        <v>12</v>
      </c>
      <c r="F123">
        <v>3171.32</v>
      </c>
      <c r="G123" t="str">
        <f t="shared" si="1"/>
        <v>2023-11</v>
      </c>
      <c r="H123" t="str">
        <f>IF(COUNTIF(Table9[Column1], Table26[[#This Row],[user_id]]) &gt; 0, "Retained", "Not_Retained")</f>
        <v>Not_Retained</v>
      </c>
    </row>
    <row r="124" spans="1:8" x14ac:dyDescent="0.3">
      <c r="A124">
        <v>23</v>
      </c>
      <c r="B124">
        <v>99705</v>
      </c>
      <c r="C124" t="s">
        <v>14</v>
      </c>
      <c r="D124" s="1">
        <v>45220</v>
      </c>
      <c r="E124" t="s">
        <v>10</v>
      </c>
      <c r="F124">
        <v>3759.16</v>
      </c>
      <c r="G124" t="str">
        <f t="shared" si="1"/>
        <v>2023-10</v>
      </c>
      <c r="H124" t="str">
        <f>IF(COUNTIF(Table9[Column1], Table26[[#This Row],[user_id]]) &gt; 0, "Retained", "Not_Retained")</f>
        <v>Retained</v>
      </c>
    </row>
    <row r="125" spans="1:8" x14ac:dyDescent="0.3">
      <c r="A125">
        <v>23</v>
      </c>
      <c r="B125">
        <v>22903</v>
      </c>
      <c r="C125" t="s">
        <v>9</v>
      </c>
      <c r="D125" s="1">
        <v>45213</v>
      </c>
      <c r="E125" t="s">
        <v>12</v>
      </c>
      <c r="F125">
        <v>915.19</v>
      </c>
      <c r="G125" t="str">
        <f t="shared" si="1"/>
        <v>2023-10</v>
      </c>
      <c r="H125" t="str">
        <f>IF(COUNTIF(Table9[Column1], Table26[[#This Row],[user_id]]) &gt; 0, "Retained", "Not_Retained")</f>
        <v>Retained</v>
      </c>
    </row>
    <row r="126" spans="1:8" x14ac:dyDescent="0.3">
      <c r="A126">
        <v>23</v>
      </c>
      <c r="B126">
        <v>16028</v>
      </c>
      <c r="C126" t="s">
        <v>14</v>
      </c>
      <c r="D126" s="1">
        <v>45170</v>
      </c>
      <c r="E126" t="s">
        <v>10</v>
      </c>
      <c r="F126">
        <v>1537.5</v>
      </c>
      <c r="G126" t="str">
        <f t="shared" si="1"/>
        <v>2023-09</v>
      </c>
      <c r="H126" t="str">
        <f>IF(COUNTIF(Table9[Column1], Table26[[#This Row],[user_id]]) &gt; 0, "Retained", "Not_Retained")</f>
        <v>Retained</v>
      </c>
    </row>
    <row r="127" spans="1:8" x14ac:dyDescent="0.3">
      <c r="A127">
        <v>23</v>
      </c>
      <c r="B127">
        <v>66450</v>
      </c>
      <c r="C127" t="s">
        <v>15</v>
      </c>
      <c r="D127" s="1">
        <v>45181</v>
      </c>
      <c r="E127" t="s">
        <v>10</v>
      </c>
      <c r="F127">
        <v>2702.71</v>
      </c>
      <c r="G127" t="str">
        <f t="shared" si="1"/>
        <v>2023-09</v>
      </c>
      <c r="H127" t="str">
        <f>IF(COUNTIF(Table9[Column1], Table26[[#This Row],[user_id]]) &gt; 0, "Retained", "Not_Retained")</f>
        <v>Retained</v>
      </c>
    </row>
    <row r="128" spans="1:8" x14ac:dyDescent="0.3">
      <c r="A128">
        <v>23</v>
      </c>
      <c r="B128">
        <v>99364</v>
      </c>
      <c r="C128" t="s">
        <v>15</v>
      </c>
      <c r="D128" s="1">
        <v>45188</v>
      </c>
      <c r="E128" t="s">
        <v>10</v>
      </c>
      <c r="F128">
        <v>957.84</v>
      </c>
      <c r="G128" t="str">
        <f t="shared" si="1"/>
        <v>2023-09</v>
      </c>
      <c r="H128" t="str">
        <f>IF(COUNTIF(Table9[Column1], Table26[[#This Row],[user_id]]) &gt; 0, "Retained", "Not_Retained")</f>
        <v>Retained</v>
      </c>
    </row>
    <row r="129" spans="1:8" x14ac:dyDescent="0.3">
      <c r="A129">
        <v>23</v>
      </c>
      <c r="B129">
        <v>60140</v>
      </c>
      <c r="C129" t="s">
        <v>15</v>
      </c>
      <c r="D129" s="1">
        <v>45258</v>
      </c>
      <c r="E129" t="s">
        <v>12</v>
      </c>
      <c r="F129">
        <v>4572.8599999999997</v>
      </c>
      <c r="G129" t="str">
        <f t="shared" si="1"/>
        <v>2023-11</v>
      </c>
      <c r="H129" t="str">
        <f>IF(COUNTIF(Table9[Column1], Table26[[#This Row],[user_id]]) &gt; 0, "Retained", "Not_Retained")</f>
        <v>Retained</v>
      </c>
    </row>
    <row r="130" spans="1:8" x14ac:dyDescent="0.3">
      <c r="A130">
        <v>23</v>
      </c>
      <c r="B130">
        <v>40433</v>
      </c>
      <c r="C130" t="s">
        <v>18</v>
      </c>
      <c r="D130" s="1">
        <v>45235</v>
      </c>
      <c r="E130" t="s">
        <v>12</v>
      </c>
      <c r="F130">
        <v>2351.9</v>
      </c>
      <c r="G130" t="str">
        <f t="shared" ref="G130:G193" si="2">TEXT(D130, "YYYY-MM")</f>
        <v>2023-11</v>
      </c>
      <c r="H130" t="str">
        <f>IF(COUNTIF(Table9[Column1], Table26[[#This Row],[user_id]]) &gt; 0, "Retained", "Not_Retained")</f>
        <v>Retained</v>
      </c>
    </row>
    <row r="131" spans="1:8" x14ac:dyDescent="0.3">
      <c r="A131">
        <v>23</v>
      </c>
      <c r="B131">
        <v>11231</v>
      </c>
      <c r="C131" t="s">
        <v>18</v>
      </c>
      <c r="D131" s="1">
        <v>45252</v>
      </c>
      <c r="E131" t="s">
        <v>12</v>
      </c>
      <c r="F131">
        <v>3420.29</v>
      </c>
      <c r="G131" t="str">
        <f t="shared" si="2"/>
        <v>2023-11</v>
      </c>
      <c r="H131" t="str">
        <f>IF(COUNTIF(Table9[Column1], Table26[[#This Row],[user_id]]) &gt; 0, "Retained", "Not_Retained")</f>
        <v>Retained</v>
      </c>
    </row>
    <row r="132" spans="1:8" x14ac:dyDescent="0.3">
      <c r="A132">
        <v>23</v>
      </c>
      <c r="B132">
        <v>19681</v>
      </c>
      <c r="C132" t="s">
        <v>18</v>
      </c>
      <c r="D132" s="1">
        <v>45236</v>
      </c>
      <c r="E132" t="s">
        <v>12</v>
      </c>
      <c r="F132">
        <v>4939.49</v>
      </c>
      <c r="G132" t="str">
        <f t="shared" si="2"/>
        <v>2023-11</v>
      </c>
      <c r="H132" t="str">
        <f>IF(COUNTIF(Table9[Column1], Table26[[#This Row],[user_id]]) &gt; 0, "Retained", "Not_Retained")</f>
        <v>Retained</v>
      </c>
    </row>
    <row r="133" spans="1:8" x14ac:dyDescent="0.3">
      <c r="A133">
        <v>23</v>
      </c>
      <c r="B133">
        <v>93746</v>
      </c>
      <c r="C133" t="s">
        <v>18</v>
      </c>
      <c r="D133" s="1">
        <v>45240</v>
      </c>
      <c r="E133" t="s">
        <v>12</v>
      </c>
      <c r="F133">
        <v>2338.5</v>
      </c>
      <c r="G133" t="str">
        <f t="shared" si="2"/>
        <v>2023-11</v>
      </c>
      <c r="H133" t="str">
        <f>IF(COUNTIF(Table9[Column1], Table26[[#This Row],[user_id]]) &gt; 0, "Retained", "Not_Retained")</f>
        <v>Retained</v>
      </c>
    </row>
    <row r="134" spans="1:8" x14ac:dyDescent="0.3">
      <c r="A134">
        <v>24</v>
      </c>
      <c r="B134">
        <v>41091</v>
      </c>
      <c r="C134" t="s">
        <v>18</v>
      </c>
      <c r="D134" s="1">
        <v>45203</v>
      </c>
      <c r="E134" t="s">
        <v>12</v>
      </c>
      <c r="F134">
        <v>2916.58</v>
      </c>
      <c r="G134" t="str">
        <f t="shared" si="2"/>
        <v>2023-10</v>
      </c>
      <c r="H134" t="str">
        <f>IF(COUNTIF(Table9[Column1], Table26[[#This Row],[user_id]]) &gt; 0, "Retained", "Not_Retained")</f>
        <v>Not_Retained</v>
      </c>
    </row>
    <row r="135" spans="1:8" x14ac:dyDescent="0.3">
      <c r="A135">
        <v>24</v>
      </c>
      <c r="B135">
        <v>48696</v>
      </c>
      <c r="C135" t="s">
        <v>9</v>
      </c>
      <c r="D135" s="1">
        <v>45222</v>
      </c>
      <c r="E135" t="s">
        <v>12</v>
      </c>
      <c r="F135">
        <v>1444.95</v>
      </c>
      <c r="G135" t="str">
        <f t="shared" si="2"/>
        <v>2023-10</v>
      </c>
      <c r="H135" t="str">
        <f>IF(COUNTIF(Table9[Column1], Table26[[#This Row],[user_id]]) &gt; 0, "Retained", "Not_Retained")</f>
        <v>Not_Retained</v>
      </c>
    </row>
    <row r="136" spans="1:8" x14ac:dyDescent="0.3">
      <c r="A136">
        <v>24</v>
      </c>
      <c r="B136">
        <v>99889</v>
      </c>
      <c r="C136" t="s">
        <v>9</v>
      </c>
      <c r="D136" s="1">
        <v>45218</v>
      </c>
      <c r="E136" t="s">
        <v>12</v>
      </c>
      <c r="F136">
        <v>4180.91</v>
      </c>
      <c r="G136" t="str">
        <f t="shared" si="2"/>
        <v>2023-10</v>
      </c>
      <c r="H136" t="str">
        <f>IF(COUNTIF(Table9[Column1], Table26[[#This Row],[user_id]]) &gt; 0, "Retained", "Not_Retained")</f>
        <v>Not_Retained</v>
      </c>
    </row>
    <row r="137" spans="1:8" x14ac:dyDescent="0.3">
      <c r="A137">
        <v>24</v>
      </c>
      <c r="B137">
        <v>40162</v>
      </c>
      <c r="C137" t="s">
        <v>14</v>
      </c>
      <c r="D137" s="1">
        <v>45209</v>
      </c>
      <c r="E137" t="s">
        <v>10</v>
      </c>
      <c r="F137">
        <v>3219.43</v>
      </c>
      <c r="G137" t="str">
        <f t="shared" si="2"/>
        <v>2023-10</v>
      </c>
      <c r="H137" t="str">
        <f>IF(COUNTIF(Table9[Column1], Table26[[#This Row],[user_id]]) &gt; 0, "Retained", "Not_Retained")</f>
        <v>Not_Retained</v>
      </c>
    </row>
    <row r="138" spans="1:8" x14ac:dyDescent="0.3">
      <c r="A138">
        <v>25</v>
      </c>
      <c r="B138">
        <v>94717</v>
      </c>
      <c r="C138" t="s">
        <v>9</v>
      </c>
      <c r="D138" s="1">
        <v>45251</v>
      </c>
      <c r="E138" t="s">
        <v>12</v>
      </c>
      <c r="F138">
        <v>3964.19</v>
      </c>
      <c r="G138" t="str">
        <f t="shared" si="2"/>
        <v>2023-11</v>
      </c>
      <c r="H138" t="str">
        <f>IF(COUNTIF(Table9[Column1], Table26[[#This Row],[user_id]]) &gt; 0, "Retained", "Not_Retained")</f>
        <v>Not_Retained</v>
      </c>
    </row>
    <row r="139" spans="1:8" x14ac:dyDescent="0.3">
      <c r="A139">
        <v>25</v>
      </c>
      <c r="B139">
        <v>57823</v>
      </c>
      <c r="C139" t="s">
        <v>15</v>
      </c>
      <c r="D139" s="1">
        <v>45188</v>
      </c>
      <c r="E139" t="s">
        <v>10</v>
      </c>
      <c r="F139">
        <v>4557.18</v>
      </c>
      <c r="G139" t="str">
        <f t="shared" si="2"/>
        <v>2023-09</v>
      </c>
      <c r="H139" t="str">
        <f>IF(COUNTIF(Table9[Column1], Table26[[#This Row],[user_id]]) &gt; 0, "Retained", "Not_Retained")</f>
        <v>Not_Retained</v>
      </c>
    </row>
    <row r="140" spans="1:8" x14ac:dyDescent="0.3">
      <c r="A140">
        <v>26</v>
      </c>
      <c r="B140">
        <v>27322</v>
      </c>
      <c r="C140" t="s">
        <v>14</v>
      </c>
      <c r="D140" s="1">
        <v>45206</v>
      </c>
      <c r="E140" t="s">
        <v>12</v>
      </c>
      <c r="F140">
        <v>4169.32</v>
      </c>
      <c r="G140" t="str">
        <f t="shared" si="2"/>
        <v>2023-10</v>
      </c>
      <c r="H140" t="str">
        <f>IF(COUNTIF(Table9[Column1], Table26[[#This Row],[user_id]]) &gt; 0, "Retained", "Not_Retained")</f>
        <v>Not_Retained</v>
      </c>
    </row>
    <row r="141" spans="1:8" x14ac:dyDescent="0.3">
      <c r="A141">
        <v>26</v>
      </c>
      <c r="B141">
        <v>73156</v>
      </c>
      <c r="C141" t="s">
        <v>14</v>
      </c>
      <c r="D141" s="1">
        <v>45208</v>
      </c>
      <c r="E141" t="s">
        <v>12</v>
      </c>
      <c r="F141">
        <v>4040.74</v>
      </c>
      <c r="G141" t="str">
        <f t="shared" si="2"/>
        <v>2023-10</v>
      </c>
      <c r="H141" t="str">
        <f>IF(COUNTIF(Table9[Column1], Table26[[#This Row],[user_id]]) &gt; 0, "Retained", "Not_Retained")</f>
        <v>Not_Retained</v>
      </c>
    </row>
    <row r="142" spans="1:8" x14ac:dyDescent="0.3">
      <c r="A142">
        <v>27</v>
      </c>
      <c r="B142">
        <v>98647</v>
      </c>
      <c r="C142" t="s">
        <v>18</v>
      </c>
      <c r="D142" s="1">
        <v>45197</v>
      </c>
      <c r="E142" t="s">
        <v>12</v>
      </c>
      <c r="F142">
        <v>542.48</v>
      </c>
      <c r="G142" t="str">
        <f t="shared" si="2"/>
        <v>2023-09</v>
      </c>
      <c r="H142" t="str">
        <f>IF(COUNTIF(Table9[Column1], Table26[[#This Row],[user_id]]) &gt; 0, "Retained", "Not_Retained")</f>
        <v>Not_Retained</v>
      </c>
    </row>
    <row r="143" spans="1:8" x14ac:dyDescent="0.3">
      <c r="A143">
        <v>27</v>
      </c>
      <c r="B143">
        <v>11824</v>
      </c>
      <c r="C143" t="s">
        <v>14</v>
      </c>
      <c r="D143" s="1">
        <v>45182</v>
      </c>
      <c r="E143" t="s">
        <v>10</v>
      </c>
      <c r="F143">
        <v>2328.4499999999998</v>
      </c>
      <c r="G143" t="str">
        <f t="shared" si="2"/>
        <v>2023-09</v>
      </c>
      <c r="H143" t="str">
        <f>IF(COUNTIF(Table9[Column1], Table26[[#This Row],[user_id]]) &gt; 0, "Retained", "Not_Retained")</f>
        <v>Not_Retained</v>
      </c>
    </row>
    <row r="144" spans="1:8" x14ac:dyDescent="0.3">
      <c r="A144">
        <v>27</v>
      </c>
      <c r="B144">
        <v>59941</v>
      </c>
      <c r="C144" t="s">
        <v>14</v>
      </c>
      <c r="D144" s="1">
        <v>45249</v>
      </c>
      <c r="E144" t="s">
        <v>10</v>
      </c>
      <c r="F144">
        <v>3406.7</v>
      </c>
      <c r="G144" t="str">
        <f t="shared" si="2"/>
        <v>2023-11</v>
      </c>
      <c r="H144" t="str">
        <f>IF(COUNTIF(Table9[Column1], Table26[[#This Row],[user_id]]) &gt; 0, "Retained", "Not_Retained")</f>
        <v>Not_Retained</v>
      </c>
    </row>
    <row r="145" spans="1:8" x14ac:dyDescent="0.3">
      <c r="A145">
        <v>27</v>
      </c>
      <c r="B145">
        <v>13280</v>
      </c>
      <c r="C145" t="s">
        <v>14</v>
      </c>
      <c r="D145" s="1">
        <v>45246</v>
      </c>
      <c r="E145" t="s">
        <v>10</v>
      </c>
      <c r="F145">
        <v>3273.5</v>
      </c>
      <c r="G145" t="str">
        <f t="shared" si="2"/>
        <v>2023-11</v>
      </c>
      <c r="H145" t="str">
        <f>IF(COUNTIF(Table9[Column1], Table26[[#This Row],[user_id]]) &gt; 0, "Retained", "Not_Retained")</f>
        <v>Not_Retained</v>
      </c>
    </row>
    <row r="146" spans="1:8" x14ac:dyDescent="0.3">
      <c r="A146">
        <v>27</v>
      </c>
      <c r="B146">
        <v>70852</v>
      </c>
      <c r="C146" t="s">
        <v>14</v>
      </c>
      <c r="D146" s="1">
        <v>45251</v>
      </c>
      <c r="E146" t="s">
        <v>12</v>
      </c>
      <c r="F146">
        <v>671.71</v>
      </c>
      <c r="G146" t="str">
        <f t="shared" si="2"/>
        <v>2023-11</v>
      </c>
      <c r="H146" t="str">
        <f>IF(COUNTIF(Table9[Column1], Table26[[#This Row],[user_id]]) &gt; 0, "Retained", "Not_Retained")</f>
        <v>Not_Retained</v>
      </c>
    </row>
    <row r="147" spans="1:8" x14ac:dyDescent="0.3">
      <c r="A147">
        <v>28</v>
      </c>
      <c r="B147">
        <v>25220</v>
      </c>
      <c r="C147" t="s">
        <v>9</v>
      </c>
      <c r="D147" s="1">
        <v>45185</v>
      </c>
      <c r="E147" t="s">
        <v>10</v>
      </c>
      <c r="F147">
        <v>4447.57</v>
      </c>
      <c r="G147" t="str">
        <f t="shared" si="2"/>
        <v>2023-09</v>
      </c>
      <c r="H147" t="str">
        <f>IF(COUNTIF(Table9[Column1], Table26[[#This Row],[user_id]]) &gt; 0, "Retained", "Not_Retained")</f>
        <v>Not_Retained</v>
      </c>
    </row>
    <row r="148" spans="1:8" x14ac:dyDescent="0.3">
      <c r="A148">
        <v>28</v>
      </c>
      <c r="B148">
        <v>60940</v>
      </c>
      <c r="C148" t="s">
        <v>18</v>
      </c>
      <c r="D148" s="1">
        <v>45174</v>
      </c>
      <c r="E148" t="s">
        <v>12</v>
      </c>
      <c r="F148">
        <v>3385.38</v>
      </c>
      <c r="G148" t="str">
        <f t="shared" si="2"/>
        <v>2023-09</v>
      </c>
      <c r="H148" t="str">
        <f>IF(COUNTIF(Table9[Column1], Table26[[#This Row],[user_id]]) &gt; 0, "Retained", "Not_Retained")</f>
        <v>Not_Retained</v>
      </c>
    </row>
    <row r="149" spans="1:8" x14ac:dyDescent="0.3">
      <c r="A149">
        <v>28</v>
      </c>
      <c r="B149">
        <v>80804</v>
      </c>
      <c r="C149" t="s">
        <v>18</v>
      </c>
      <c r="D149" s="1">
        <v>45193</v>
      </c>
      <c r="E149" t="s">
        <v>10</v>
      </c>
      <c r="F149">
        <v>4438.53</v>
      </c>
      <c r="G149" t="str">
        <f t="shared" si="2"/>
        <v>2023-09</v>
      </c>
      <c r="H149" t="str">
        <f>IF(COUNTIF(Table9[Column1], Table26[[#This Row],[user_id]]) &gt; 0, "Retained", "Not_Retained")</f>
        <v>Not_Retained</v>
      </c>
    </row>
    <row r="150" spans="1:8" x14ac:dyDescent="0.3">
      <c r="A150">
        <v>29</v>
      </c>
      <c r="B150">
        <v>58566</v>
      </c>
      <c r="C150" t="s">
        <v>15</v>
      </c>
      <c r="D150" s="1">
        <v>45201</v>
      </c>
      <c r="E150" t="s">
        <v>12</v>
      </c>
      <c r="F150">
        <v>2279.0100000000002</v>
      </c>
      <c r="G150" t="str">
        <f t="shared" si="2"/>
        <v>2023-10</v>
      </c>
      <c r="H150" t="str">
        <f>IF(COUNTIF(Table9[Column1], Table26[[#This Row],[user_id]]) &gt; 0, "Retained", "Not_Retained")</f>
        <v>Not_Retained</v>
      </c>
    </row>
    <row r="151" spans="1:8" x14ac:dyDescent="0.3">
      <c r="A151">
        <v>29</v>
      </c>
      <c r="B151">
        <v>57537</v>
      </c>
      <c r="C151" t="s">
        <v>9</v>
      </c>
      <c r="D151" s="1">
        <v>45207</v>
      </c>
      <c r="E151" t="s">
        <v>12</v>
      </c>
      <c r="F151">
        <v>2767.88</v>
      </c>
      <c r="G151" t="str">
        <f t="shared" si="2"/>
        <v>2023-10</v>
      </c>
      <c r="H151" t="str">
        <f>IF(COUNTIF(Table9[Column1], Table26[[#This Row],[user_id]]) &gt; 0, "Retained", "Not_Retained")</f>
        <v>Not_Retained</v>
      </c>
    </row>
    <row r="152" spans="1:8" x14ac:dyDescent="0.3">
      <c r="A152">
        <v>29</v>
      </c>
      <c r="B152">
        <v>57012</v>
      </c>
      <c r="C152" t="s">
        <v>9</v>
      </c>
      <c r="D152" s="1">
        <v>45220</v>
      </c>
      <c r="E152" t="s">
        <v>12</v>
      </c>
      <c r="F152">
        <v>1451.82</v>
      </c>
      <c r="G152" t="str">
        <f t="shared" si="2"/>
        <v>2023-10</v>
      </c>
      <c r="H152" t="str">
        <f>IF(COUNTIF(Table9[Column1], Table26[[#This Row],[user_id]]) &gt; 0, "Retained", "Not_Retained")</f>
        <v>Not_Retained</v>
      </c>
    </row>
    <row r="153" spans="1:8" x14ac:dyDescent="0.3">
      <c r="A153">
        <v>29</v>
      </c>
      <c r="B153">
        <v>69600</v>
      </c>
      <c r="C153" t="s">
        <v>9</v>
      </c>
      <c r="D153" s="1">
        <v>45258</v>
      </c>
      <c r="E153" t="s">
        <v>10</v>
      </c>
      <c r="F153">
        <v>3244.35</v>
      </c>
      <c r="G153" t="str">
        <f t="shared" si="2"/>
        <v>2023-11</v>
      </c>
      <c r="H153" t="str">
        <f>IF(COUNTIF(Table9[Column1], Table26[[#This Row],[user_id]]) &gt; 0, "Retained", "Not_Retained")</f>
        <v>Not_Retained</v>
      </c>
    </row>
    <row r="154" spans="1:8" x14ac:dyDescent="0.3">
      <c r="A154">
        <v>30</v>
      </c>
      <c r="B154">
        <v>26505</v>
      </c>
      <c r="C154" t="s">
        <v>15</v>
      </c>
      <c r="D154" s="1">
        <v>45177</v>
      </c>
      <c r="E154" t="s">
        <v>10</v>
      </c>
      <c r="F154">
        <v>4166.1099999999997</v>
      </c>
      <c r="G154" t="str">
        <f t="shared" si="2"/>
        <v>2023-09</v>
      </c>
      <c r="H154" t="str">
        <f>IF(COUNTIF(Table9[Column1], Table26[[#This Row],[user_id]]) &gt; 0, "Retained", "Not_Retained")</f>
        <v>Not_Retained</v>
      </c>
    </row>
    <row r="155" spans="1:8" x14ac:dyDescent="0.3">
      <c r="A155">
        <v>30</v>
      </c>
      <c r="B155">
        <v>37152</v>
      </c>
      <c r="C155" t="s">
        <v>15</v>
      </c>
      <c r="D155" s="1">
        <v>45187</v>
      </c>
      <c r="E155" t="s">
        <v>10</v>
      </c>
      <c r="F155">
        <v>1709.94</v>
      </c>
      <c r="G155" t="str">
        <f t="shared" si="2"/>
        <v>2023-09</v>
      </c>
      <c r="H155" t="str">
        <f>IF(COUNTIF(Table9[Column1], Table26[[#This Row],[user_id]]) &gt; 0, "Retained", "Not_Retained")</f>
        <v>Not_Retained</v>
      </c>
    </row>
    <row r="156" spans="1:8" x14ac:dyDescent="0.3">
      <c r="A156">
        <v>30</v>
      </c>
      <c r="B156">
        <v>88116</v>
      </c>
      <c r="C156" t="s">
        <v>9</v>
      </c>
      <c r="D156" s="1">
        <v>45174</v>
      </c>
      <c r="E156" t="s">
        <v>12</v>
      </c>
      <c r="F156">
        <v>4306.1899999999996</v>
      </c>
      <c r="G156" t="str">
        <f t="shared" si="2"/>
        <v>2023-09</v>
      </c>
      <c r="H156" t="str">
        <f>IF(COUNTIF(Table9[Column1], Table26[[#This Row],[user_id]]) &gt; 0, "Retained", "Not_Retained")</f>
        <v>Not_Retained</v>
      </c>
    </row>
    <row r="157" spans="1:8" x14ac:dyDescent="0.3">
      <c r="A157">
        <v>30</v>
      </c>
      <c r="B157">
        <v>80807</v>
      </c>
      <c r="C157" t="s">
        <v>14</v>
      </c>
      <c r="D157" s="1">
        <v>45235</v>
      </c>
      <c r="E157" t="s">
        <v>10</v>
      </c>
      <c r="F157">
        <v>638.64</v>
      </c>
      <c r="G157" t="str">
        <f t="shared" si="2"/>
        <v>2023-11</v>
      </c>
      <c r="H157" t="str">
        <f>IF(COUNTIF(Table9[Column1], Table26[[#This Row],[user_id]]) &gt; 0, "Retained", "Not_Retained")</f>
        <v>Not_Retained</v>
      </c>
    </row>
    <row r="158" spans="1:8" x14ac:dyDescent="0.3">
      <c r="A158">
        <v>30</v>
      </c>
      <c r="B158">
        <v>13379</v>
      </c>
      <c r="C158" t="s">
        <v>15</v>
      </c>
      <c r="D158" s="1">
        <v>45258</v>
      </c>
      <c r="E158" t="s">
        <v>10</v>
      </c>
      <c r="F158">
        <v>1855.39</v>
      </c>
      <c r="G158" t="str">
        <f t="shared" si="2"/>
        <v>2023-11</v>
      </c>
      <c r="H158" t="str">
        <f>IF(COUNTIF(Table9[Column1], Table26[[#This Row],[user_id]]) &gt; 0, "Retained", "Not_Retained")</f>
        <v>Not_Retained</v>
      </c>
    </row>
    <row r="159" spans="1:8" x14ac:dyDescent="0.3">
      <c r="A159">
        <v>31</v>
      </c>
      <c r="B159">
        <v>16868</v>
      </c>
      <c r="C159" t="s">
        <v>15</v>
      </c>
      <c r="D159" s="1">
        <v>45239</v>
      </c>
      <c r="E159" t="s">
        <v>12</v>
      </c>
      <c r="F159">
        <v>2677.82</v>
      </c>
      <c r="G159" t="str">
        <f t="shared" si="2"/>
        <v>2023-11</v>
      </c>
      <c r="H159" t="str">
        <f>IF(COUNTIF(Table9[Column1], Table26[[#This Row],[user_id]]) &gt; 0, "Retained", "Not_Retained")</f>
        <v>Retained</v>
      </c>
    </row>
    <row r="160" spans="1:8" x14ac:dyDescent="0.3">
      <c r="A160">
        <v>31</v>
      </c>
      <c r="B160">
        <v>18330</v>
      </c>
      <c r="C160" t="s">
        <v>18</v>
      </c>
      <c r="D160" s="1">
        <v>45254</v>
      </c>
      <c r="E160" t="s">
        <v>12</v>
      </c>
      <c r="F160">
        <v>3912.28</v>
      </c>
      <c r="G160" t="str">
        <f t="shared" si="2"/>
        <v>2023-11</v>
      </c>
      <c r="H160" t="str">
        <f>IF(COUNTIF(Table9[Column1], Table26[[#This Row],[user_id]]) &gt; 0, "Retained", "Not_Retained")</f>
        <v>Retained</v>
      </c>
    </row>
    <row r="161" spans="1:8" x14ac:dyDescent="0.3">
      <c r="A161">
        <v>31</v>
      </c>
      <c r="B161">
        <v>24293</v>
      </c>
      <c r="C161" t="s">
        <v>18</v>
      </c>
      <c r="D161" s="1">
        <v>45218</v>
      </c>
      <c r="E161" t="s">
        <v>10</v>
      </c>
      <c r="F161">
        <v>4732.54</v>
      </c>
      <c r="G161" t="str">
        <f t="shared" si="2"/>
        <v>2023-10</v>
      </c>
      <c r="H161" t="str">
        <f>IF(COUNTIF(Table9[Column1], Table26[[#This Row],[user_id]]) &gt; 0, "Retained", "Not_Retained")</f>
        <v>Retained</v>
      </c>
    </row>
    <row r="162" spans="1:8" x14ac:dyDescent="0.3">
      <c r="A162">
        <v>31</v>
      </c>
      <c r="B162">
        <v>96363</v>
      </c>
      <c r="C162" t="s">
        <v>14</v>
      </c>
      <c r="D162" s="1">
        <v>45201</v>
      </c>
      <c r="E162" t="s">
        <v>12</v>
      </c>
      <c r="F162">
        <v>3252.37</v>
      </c>
      <c r="G162" t="str">
        <f t="shared" si="2"/>
        <v>2023-10</v>
      </c>
      <c r="H162" t="str">
        <f>IF(COUNTIF(Table9[Column1], Table26[[#This Row],[user_id]]) &gt; 0, "Retained", "Not_Retained")</f>
        <v>Retained</v>
      </c>
    </row>
    <row r="163" spans="1:8" x14ac:dyDescent="0.3">
      <c r="A163">
        <v>31</v>
      </c>
      <c r="B163">
        <v>17972</v>
      </c>
      <c r="C163" t="s">
        <v>18</v>
      </c>
      <c r="D163" s="1">
        <v>45200</v>
      </c>
      <c r="E163" t="s">
        <v>12</v>
      </c>
      <c r="F163">
        <v>2188.7399999999998</v>
      </c>
      <c r="G163" t="str">
        <f t="shared" si="2"/>
        <v>2023-10</v>
      </c>
      <c r="H163" t="str">
        <f>IF(COUNTIF(Table9[Column1], Table26[[#This Row],[user_id]]) &gt; 0, "Retained", "Not_Retained")</f>
        <v>Retained</v>
      </c>
    </row>
    <row r="164" spans="1:8" x14ac:dyDescent="0.3">
      <c r="A164">
        <v>31</v>
      </c>
      <c r="B164">
        <v>74260</v>
      </c>
      <c r="C164" t="s">
        <v>18</v>
      </c>
      <c r="D164" s="1">
        <v>45203</v>
      </c>
      <c r="E164" t="s">
        <v>10</v>
      </c>
      <c r="F164">
        <v>4506.41</v>
      </c>
      <c r="G164" t="str">
        <f t="shared" si="2"/>
        <v>2023-10</v>
      </c>
      <c r="H164" t="str">
        <f>IF(COUNTIF(Table9[Column1], Table26[[#This Row],[user_id]]) &gt; 0, "Retained", "Not_Retained")</f>
        <v>Retained</v>
      </c>
    </row>
    <row r="165" spans="1:8" x14ac:dyDescent="0.3">
      <c r="A165">
        <v>31</v>
      </c>
      <c r="B165">
        <v>89730</v>
      </c>
      <c r="C165" t="s">
        <v>15</v>
      </c>
      <c r="D165" s="1">
        <v>45210</v>
      </c>
      <c r="E165" t="s">
        <v>10</v>
      </c>
      <c r="F165">
        <v>718.34</v>
      </c>
      <c r="G165" t="str">
        <f t="shared" si="2"/>
        <v>2023-10</v>
      </c>
      <c r="H165" t="str">
        <f>IF(COUNTIF(Table9[Column1], Table26[[#This Row],[user_id]]) &gt; 0, "Retained", "Not_Retained")</f>
        <v>Retained</v>
      </c>
    </row>
    <row r="166" spans="1:8" x14ac:dyDescent="0.3">
      <c r="A166">
        <v>31</v>
      </c>
      <c r="B166">
        <v>86724</v>
      </c>
      <c r="C166" t="s">
        <v>14</v>
      </c>
      <c r="D166" s="1">
        <v>45190</v>
      </c>
      <c r="E166" t="s">
        <v>12</v>
      </c>
      <c r="F166">
        <v>4973.68</v>
      </c>
      <c r="G166" t="str">
        <f t="shared" si="2"/>
        <v>2023-09</v>
      </c>
      <c r="H166" t="str">
        <f>IF(COUNTIF(Table9[Column1], Table26[[#This Row],[user_id]]) &gt; 0, "Retained", "Not_Retained")</f>
        <v>Retained</v>
      </c>
    </row>
    <row r="167" spans="1:8" x14ac:dyDescent="0.3">
      <c r="A167">
        <v>31</v>
      </c>
      <c r="B167">
        <v>48652</v>
      </c>
      <c r="C167" t="s">
        <v>18</v>
      </c>
      <c r="D167" s="1">
        <v>45186</v>
      </c>
      <c r="E167" t="s">
        <v>12</v>
      </c>
      <c r="F167">
        <v>585.97</v>
      </c>
      <c r="G167" t="str">
        <f t="shared" si="2"/>
        <v>2023-09</v>
      </c>
      <c r="H167" t="str">
        <f>IF(COUNTIF(Table9[Column1], Table26[[#This Row],[user_id]]) &gt; 0, "Retained", "Not_Retained")</f>
        <v>Retained</v>
      </c>
    </row>
    <row r="168" spans="1:8" x14ac:dyDescent="0.3">
      <c r="A168">
        <v>31</v>
      </c>
      <c r="B168">
        <v>24996</v>
      </c>
      <c r="C168" t="s">
        <v>15</v>
      </c>
      <c r="D168" s="1">
        <v>45192</v>
      </c>
      <c r="E168" t="s">
        <v>12</v>
      </c>
      <c r="F168">
        <v>2312.62</v>
      </c>
      <c r="G168" t="str">
        <f t="shared" si="2"/>
        <v>2023-09</v>
      </c>
      <c r="H168" t="str">
        <f>IF(COUNTIF(Table9[Column1], Table26[[#This Row],[user_id]]) &gt; 0, "Retained", "Not_Retained")</f>
        <v>Retained</v>
      </c>
    </row>
    <row r="169" spans="1:8" x14ac:dyDescent="0.3">
      <c r="A169">
        <v>31</v>
      </c>
      <c r="B169">
        <v>64239</v>
      </c>
      <c r="C169" t="s">
        <v>14</v>
      </c>
      <c r="D169" s="1">
        <v>45177</v>
      </c>
      <c r="E169" t="s">
        <v>12</v>
      </c>
      <c r="F169">
        <v>2053.7800000000002</v>
      </c>
      <c r="G169" t="str">
        <f t="shared" si="2"/>
        <v>2023-09</v>
      </c>
      <c r="H169" t="str">
        <f>IF(COUNTIF(Table9[Column1], Table26[[#This Row],[user_id]]) &gt; 0, "Retained", "Not_Retained")</f>
        <v>Retained</v>
      </c>
    </row>
    <row r="170" spans="1:8" x14ac:dyDescent="0.3">
      <c r="A170">
        <v>31</v>
      </c>
      <c r="B170">
        <v>22463</v>
      </c>
      <c r="C170" t="s">
        <v>14</v>
      </c>
      <c r="D170" s="1">
        <v>45193</v>
      </c>
      <c r="E170" t="s">
        <v>12</v>
      </c>
      <c r="F170">
        <v>1631.37</v>
      </c>
      <c r="G170" t="str">
        <f t="shared" si="2"/>
        <v>2023-09</v>
      </c>
      <c r="H170" t="str">
        <f>IF(COUNTIF(Table9[Column1], Table26[[#This Row],[user_id]]) &gt; 0, "Retained", "Not_Retained")</f>
        <v>Retained</v>
      </c>
    </row>
    <row r="171" spans="1:8" x14ac:dyDescent="0.3">
      <c r="A171">
        <v>32</v>
      </c>
      <c r="B171">
        <v>21957</v>
      </c>
      <c r="C171" t="s">
        <v>9</v>
      </c>
      <c r="D171" s="1">
        <v>45172</v>
      </c>
      <c r="E171" t="s">
        <v>10</v>
      </c>
      <c r="F171">
        <v>2216.19</v>
      </c>
      <c r="G171" t="str">
        <f t="shared" si="2"/>
        <v>2023-09</v>
      </c>
      <c r="H171" t="str">
        <f>IF(COUNTIF(Table9[Column1], Table26[[#This Row],[user_id]]) &gt; 0, "Retained", "Not_Retained")</f>
        <v>Not_Retained</v>
      </c>
    </row>
    <row r="172" spans="1:8" x14ac:dyDescent="0.3">
      <c r="A172">
        <v>32</v>
      </c>
      <c r="B172">
        <v>58843</v>
      </c>
      <c r="C172" t="s">
        <v>15</v>
      </c>
      <c r="D172" s="1">
        <v>45193</v>
      </c>
      <c r="E172" t="s">
        <v>10</v>
      </c>
      <c r="F172">
        <v>2973.68</v>
      </c>
      <c r="G172" t="str">
        <f t="shared" si="2"/>
        <v>2023-09</v>
      </c>
      <c r="H172" t="str">
        <f>IF(COUNTIF(Table9[Column1], Table26[[#This Row],[user_id]]) &gt; 0, "Retained", "Not_Retained")</f>
        <v>Not_Retained</v>
      </c>
    </row>
    <row r="173" spans="1:8" x14ac:dyDescent="0.3">
      <c r="A173">
        <v>32</v>
      </c>
      <c r="B173">
        <v>83620</v>
      </c>
      <c r="C173" t="s">
        <v>14</v>
      </c>
      <c r="D173" s="1">
        <v>45187</v>
      </c>
      <c r="E173" t="s">
        <v>10</v>
      </c>
      <c r="F173">
        <v>2112.96</v>
      </c>
      <c r="G173" t="str">
        <f t="shared" si="2"/>
        <v>2023-09</v>
      </c>
      <c r="H173" t="str">
        <f>IF(COUNTIF(Table9[Column1], Table26[[#This Row],[user_id]]) &gt; 0, "Retained", "Not_Retained")</f>
        <v>Not_Retained</v>
      </c>
    </row>
    <row r="174" spans="1:8" x14ac:dyDescent="0.3">
      <c r="A174">
        <v>32</v>
      </c>
      <c r="B174">
        <v>97207</v>
      </c>
      <c r="C174" t="s">
        <v>18</v>
      </c>
      <c r="D174" s="1">
        <v>45197</v>
      </c>
      <c r="E174" t="s">
        <v>10</v>
      </c>
      <c r="F174">
        <v>4845.1499999999996</v>
      </c>
      <c r="G174" t="str">
        <f t="shared" si="2"/>
        <v>2023-09</v>
      </c>
      <c r="H174" t="str">
        <f>IF(COUNTIF(Table9[Column1], Table26[[#This Row],[user_id]]) &gt; 0, "Retained", "Not_Retained")</f>
        <v>Not_Retained</v>
      </c>
    </row>
    <row r="175" spans="1:8" x14ac:dyDescent="0.3">
      <c r="A175">
        <v>33</v>
      </c>
      <c r="B175">
        <v>37884</v>
      </c>
      <c r="C175" t="s">
        <v>15</v>
      </c>
      <c r="D175" s="1">
        <v>45216</v>
      </c>
      <c r="E175" t="s">
        <v>12</v>
      </c>
      <c r="F175">
        <v>1198.8</v>
      </c>
      <c r="G175" t="str">
        <f t="shared" si="2"/>
        <v>2023-10</v>
      </c>
      <c r="H175" t="str">
        <f>IF(COUNTIF(Table9[Column1], Table26[[#This Row],[user_id]]) &gt; 0, "Retained", "Not_Retained")</f>
        <v>Not_Retained</v>
      </c>
    </row>
    <row r="176" spans="1:8" x14ac:dyDescent="0.3">
      <c r="A176">
        <v>33</v>
      </c>
      <c r="B176">
        <v>55890</v>
      </c>
      <c r="C176" t="s">
        <v>14</v>
      </c>
      <c r="D176" s="1">
        <v>45203</v>
      </c>
      <c r="E176" t="s">
        <v>10</v>
      </c>
      <c r="F176">
        <v>3836.77</v>
      </c>
      <c r="G176" t="str">
        <f t="shared" si="2"/>
        <v>2023-10</v>
      </c>
      <c r="H176" t="str">
        <f>IF(COUNTIF(Table9[Column1], Table26[[#This Row],[user_id]]) &gt; 0, "Retained", "Not_Retained")</f>
        <v>Not_Retained</v>
      </c>
    </row>
    <row r="177" spans="1:8" x14ac:dyDescent="0.3">
      <c r="A177">
        <v>33</v>
      </c>
      <c r="B177">
        <v>39643</v>
      </c>
      <c r="C177" t="s">
        <v>18</v>
      </c>
      <c r="D177" s="1">
        <v>45218</v>
      </c>
      <c r="E177" t="s">
        <v>10</v>
      </c>
      <c r="F177">
        <v>3084.08</v>
      </c>
      <c r="G177" t="str">
        <f t="shared" si="2"/>
        <v>2023-10</v>
      </c>
      <c r="H177" t="str">
        <f>IF(COUNTIF(Table9[Column1], Table26[[#This Row],[user_id]]) &gt; 0, "Retained", "Not_Retained")</f>
        <v>Not_Retained</v>
      </c>
    </row>
    <row r="178" spans="1:8" x14ac:dyDescent="0.3">
      <c r="A178">
        <v>33</v>
      </c>
      <c r="B178">
        <v>45054</v>
      </c>
      <c r="C178" t="s">
        <v>9</v>
      </c>
      <c r="D178" s="1">
        <v>45221</v>
      </c>
      <c r="E178" t="s">
        <v>10</v>
      </c>
      <c r="F178">
        <v>1439.02</v>
      </c>
      <c r="G178" t="str">
        <f t="shared" si="2"/>
        <v>2023-10</v>
      </c>
      <c r="H178" t="str">
        <f>IF(COUNTIF(Table9[Column1], Table26[[#This Row],[user_id]]) &gt; 0, "Retained", "Not_Retained")</f>
        <v>Not_Retained</v>
      </c>
    </row>
    <row r="179" spans="1:8" x14ac:dyDescent="0.3">
      <c r="A179">
        <v>33</v>
      </c>
      <c r="B179">
        <v>50499</v>
      </c>
      <c r="C179" t="s">
        <v>14</v>
      </c>
      <c r="D179" s="1">
        <v>45224</v>
      </c>
      <c r="E179" t="s">
        <v>12</v>
      </c>
      <c r="F179">
        <v>129.91999999999999</v>
      </c>
      <c r="G179" t="str">
        <f t="shared" si="2"/>
        <v>2023-10</v>
      </c>
      <c r="H179" t="str">
        <f>IF(COUNTIF(Table9[Column1], Table26[[#This Row],[user_id]]) &gt; 0, "Retained", "Not_Retained")</f>
        <v>Not_Retained</v>
      </c>
    </row>
    <row r="180" spans="1:8" x14ac:dyDescent="0.3">
      <c r="A180">
        <v>33</v>
      </c>
      <c r="B180">
        <v>96159</v>
      </c>
      <c r="C180" t="s">
        <v>18</v>
      </c>
      <c r="D180" s="1">
        <v>45188</v>
      </c>
      <c r="E180" t="s">
        <v>10</v>
      </c>
      <c r="F180">
        <v>795.19</v>
      </c>
      <c r="G180" t="str">
        <f t="shared" si="2"/>
        <v>2023-09</v>
      </c>
      <c r="H180" t="str">
        <f>IF(COUNTIF(Table9[Column1], Table26[[#This Row],[user_id]]) &gt; 0, "Retained", "Not_Retained")</f>
        <v>Not_Retained</v>
      </c>
    </row>
    <row r="181" spans="1:8" x14ac:dyDescent="0.3">
      <c r="A181">
        <v>33</v>
      </c>
      <c r="B181">
        <v>14018</v>
      </c>
      <c r="C181" t="s">
        <v>9</v>
      </c>
      <c r="D181" s="1">
        <v>45190</v>
      </c>
      <c r="E181" t="s">
        <v>10</v>
      </c>
      <c r="F181">
        <v>1943.35</v>
      </c>
      <c r="G181" t="str">
        <f t="shared" si="2"/>
        <v>2023-09</v>
      </c>
      <c r="H181" t="str">
        <f>IF(COUNTIF(Table9[Column1], Table26[[#This Row],[user_id]]) &gt; 0, "Retained", "Not_Retained")</f>
        <v>Not_Retained</v>
      </c>
    </row>
    <row r="182" spans="1:8" x14ac:dyDescent="0.3">
      <c r="A182">
        <v>34</v>
      </c>
      <c r="B182">
        <v>52517</v>
      </c>
      <c r="C182" t="s">
        <v>9</v>
      </c>
      <c r="D182" s="1">
        <v>45193</v>
      </c>
      <c r="E182" t="s">
        <v>10</v>
      </c>
      <c r="F182">
        <v>862.34</v>
      </c>
      <c r="G182" t="str">
        <f t="shared" si="2"/>
        <v>2023-09</v>
      </c>
      <c r="H182" t="str">
        <f>IF(COUNTIF(Table9[Column1], Table26[[#This Row],[user_id]]) &gt; 0, "Retained", "Not_Retained")</f>
        <v>Not_Retained</v>
      </c>
    </row>
    <row r="183" spans="1:8" x14ac:dyDescent="0.3">
      <c r="A183">
        <v>34</v>
      </c>
      <c r="B183">
        <v>90981</v>
      </c>
      <c r="C183" t="s">
        <v>9</v>
      </c>
      <c r="D183" s="1">
        <v>45194</v>
      </c>
      <c r="E183" t="s">
        <v>10</v>
      </c>
      <c r="F183">
        <v>1433.3</v>
      </c>
      <c r="G183" t="str">
        <f t="shared" si="2"/>
        <v>2023-09</v>
      </c>
      <c r="H183" t="str">
        <f>IF(COUNTIF(Table9[Column1], Table26[[#This Row],[user_id]]) &gt; 0, "Retained", "Not_Retained")</f>
        <v>Not_Retained</v>
      </c>
    </row>
    <row r="184" spans="1:8" x14ac:dyDescent="0.3">
      <c r="A184">
        <v>34</v>
      </c>
      <c r="B184">
        <v>65576</v>
      </c>
      <c r="C184" t="s">
        <v>18</v>
      </c>
      <c r="D184" s="1">
        <v>45191</v>
      </c>
      <c r="E184" t="s">
        <v>12</v>
      </c>
      <c r="F184">
        <v>2129.5</v>
      </c>
      <c r="G184" t="str">
        <f t="shared" si="2"/>
        <v>2023-09</v>
      </c>
      <c r="H184" t="str">
        <f>IF(COUNTIF(Table9[Column1], Table26[[#This Row],[user_id]]) &gt; 0, "Retained", "Not_Retained")</f>
        <v>Not_Retained</v>
      </c>
    </row>
    <row r="185" spans="1:8" x14ac:dyDescent="0.3">
      <c r="A185">
        <v>34</v>
      </c>
      <c r="B185">
        <v>77154</v>
      </c>
      <c r="C185" t="s">
        <v>9</v>
      </c>
      <c r="D185" s="1">
        <v>45224</v>
      </c>
      <c r="E185" t="s">
        <v>12</v>
      </c>
      <c r="F185">
        <v>2206.58</v>
      </c>
      <c r="G185" t="str">
        <f t="shared" si="2"/>
        <v>2023-10</v>
      </c>
      <c r="H185" t="str">
        <f>IF(COUNTIF(Table9[Column1], Table26[[#This Row],[user_id]]) &gt; 0, "Retained", "Not_Retained")</f>
        <v>Not_Retained</v>
      </c>
    </row>
    <row r="186" spans="1:8" x14ac:dyDescent="0.3">
      <c r="A186">
        <v>34</v>
      </c>
      <c r="B186">
        <v>98895</v>
      </c>
      <c r="C186" t="s">
        <v>18</v>
      </c>
      <c r="D186" s="1">
        <v>45209</v>
      </c>
      <c r="E186" t="s">
        <v>12</v>
      </c>
      <c r="F186">
        <v>322.55</v>
      </c>
      <c r="G186" t="str">
        <f t="shared" si="2"/>
        <v>2023-10</v>
      </c>
      <c r="H186" t="str">
        <f>IF(COUNTIF(Table9[Column1], Table26[[#This Row],[user_id]]) &gt; 0, "Retained", "Not_Retained")</f>
        <v>Not_Retained</v>
      </c>
    </row>
    <row r="187" spans="1:8" x14ac:dyDescent="0.3">
      <c r="A187">
        <v>35</v>
      </c>
      <c r="B187">
        <v>36794</v>
      </c>
      <c r="C187" t="s">
        <v>14</v>
      </c>
      <c r="D187" s="1">
        <v>45231</v>
      </c>
      <c r="E187" t="s">
        <v>10</v>
      </c>
      <c r="F187">
        <v>3860.01</v>
      </c>
      <c r="G187" t="str">
        <f t="shared" si="2"/>
        <v>2023-11</v>
      </c>
      <c r="H187" t="str">
        <f>IF(COUNTIF(Table9[Column1], Table26[[#This Row],[user_id]]) &gt; 0, "Retained", "Not_Retained")</f>
        <v>Not_Retained</v>
      </c>
    </row>
    <row r="188" spans="1:8" x14ac:dyDescent="0.3">
      <c r="A188">
        <v>36</v>
      </c>
      <c r="B188">
        <v>66446</v>
      </c>
      <c r="C188" t="s">
        <v>15</v>
      </c>
      <c r="D188" s="1">
        <v>45215</v>
      </c>
      <c r="E188" t="s">
        <v>10</v>
      </c>
      <c r="F188">
        <v>1963.02</v>
      </c>
      <c r="G188" t="str">
        <f t="shared" si="2"/>
        <v>2023-10</v>
      </c>
      <c r="H188" t="str">
        <f>IF(COUNTIF(Table9[Column1], Table26[[#This Row],[user_id]]) &gt; 0, "Retained", "Not_Retained")</f>
        <v>Retained</v>
      </c>
    </row>
    <row r="189" spans="1:8" x14ac:dyDescent="0.3">
      <c r="A189">
        <v>36</v>
      </c>
      <c r="B189">
        <v>83233</v>
      </c>
      <c r="C189" t="s">
        <v>14</v>
      </c>
      <c r="D189" s="1">
        <v>45247</v>
      </c>
      <c r="E189" t="s">
        <v>10</v>
      </c>
      <c r="F189">
        <v>2045.65</v>
      </c>
      <c r="G189" t="str">
        <f t="shared" si="2"/>
        <v>2023-11</v>
      </c>
      <c r="H189" t="str">
        <f>IF(COUNTIF(Table9[Column1], Table26[[#This Row],[user_id]]) &gt; 0, "Retained", "Not_Retained")</f>
        <v>Retained</v>
      </c>
    </row>
    <row r="190" spans="1:8" x14ac:dyDescent="0.3">
      <c r="A190">
        <v>36</v>
      </c>
      <c r="B190">
        <v>15544</v>
      </c>
      <c r="C190" t="s">
        <v>18</v>
      </c>
      <c r="D190" s="1">
        <v>45254</v>
      </c>
      <c r="E190" t="s">
        <v>10</v>
      </c>
      <c r="F190">
        <v>2352.8000000000002</v>
      </c>
      <c r="G190" t="str">
        <f t="shared" si="2"/>
        <v>2023-11</v>
      </c>
      <c r="H190" t="str">
        <f>IF(COUNTIF(Table9[Column1], Table26[[#This Row],[user_id]]) &gt; 0, "Retained", "Not_Retained")</f>
        <v>Retained</v>
      </c>
    </row>
    <row r="191" spans="1:8" x14ac:dyDescent="0.3">
      <c r="A191">
        <v>36</v>
      </c>
      <c r="B191">
        <v>51033</v>
      </c>
      <c r="C191" t="s">
        <v>18</v>
      </c>
      <c r="D191" s="1">
        <v>45197</v>
      </c>
      <c r="E191" t="s">
        <v>12</v>
      </c>
      <c r="F191">
        <v>3576.54</v>
      </c>
      <c r="G191" t="str">
        <f t="shared" si="2"/>
        <v>2023-09</v>
      </c>
      <c r="H191" t="str">
        <f>IF(COUNTIF(Table9[Column1], Table26[[#This Row],[user_id]]) &gt; 0, "Retained", "Not_Retained")</f>
        <v>Retained</v>
      </c>
    </row>
    <row r="192" spans="1:8" x14ac:dyDescent="0.3">
      <c r="A192">
        <v>37</v>
      </c>
      <c r="B192">
        <v>32527</v>
      </c>
      <c r="C192" t="s">
        <v>18</v>
      </c>
      <c r="D192" s="1">
        <v>45180</v>
      </c>
      <c r="E192" t="s">
        <v>12</v>
      </c>
      <c r="F192">
        <v>531.84</v>
      </c>
      <c r="G192" t="str">
        <f t="shared" si="2"/>
        <v>2023-09</v>
      </c>
      <c r="H192" t="str">
        <f>IF(COUNTIF(Table9[Column1], Table26[[#This Row],[user_id]]) &gt; 0, "Retained", "Not_Retained")</f>
        <v>Not_Retained</v>
      </c>
    </row>
    <row r="193" spans="1:8" x14ac:dyDescent="0.3">
      <c r="A193">
        <v>37</v>
      </c>
      <c r="B193">
        <v>67104</v>
      </c>
      <c r="C193" t="s">
        <v>18</v>
      </c>
      <c r="D193" s="1">
        <v>45207</v>
      </c>
      <c r="E193" t="s">
        <v>10</v>
      </c>
      <c r="F193">
        <v>2039.26</v>
      </c>
      <c r="G193" t="str">
        <f t="shared" si="2"/>
        <v>2023-10</v>
      </c>
      <c r="H193" t="str">
        <f>IF(COUNTIF(Table9[Column1], Table26[[#This Row],[user_id]]) &gt; 0, "Retained", "Not_Retained")</f>
        <v>Not_Retained</v>
      </c>
    </row>
    <row r="194" spans="1:8" x14ac:dyDescent="0.3">
      <c r="A194">
        <v>38</v>
      </c>
      <c r="B194">
        <v>32037</v>
      </c>
      <c r="C194" t="s">
        <v>9</v>
      </c>
      <c r="D194" s="1">
        <v>45210</v>
      </c>
      <c r="E194" t="s">
        <v>10</v>
      </c>
      <c r="F194">
        <v>2699.96</v>
      </c>
      <c r="G194" t="str">
        <f t="shared" ref="G194:G257" si="3">TEXT(D194, "YYYY-MM")</f>
        <v>2023-10</v>
      </c>
      <c r="H194" t="str">
        <f>IF(COUNTIF(Table9[Column1], Table26[[#This Row],[user_id]]) &gt; 0, "Retained", "Not_Retained")</f>
        <v>Not_Retained</v>
      </c>
    </row>
    <row r="195" spans="1:8" x14ac:dyDescent="0.3">
      <c r="A195">
        <v>38</v>
      </c>
      <c r="B195">
        <v>55793</v>
      </c>
      <c r="C195" t="s">
        <v>14</v>
      </c>
      <c r="D195" s="1">
        <v>45206</v>
      </c>
      <c r="E195" t="s">
        <v>10</v>
      </c>
      <c r="F195">
        <v>1257.72</v>
      </c>
      <c r="G195" t="str">
        <f t="shared" si="3"/>
        <v>2023-10</v>
      </c>
      <c r="H195" t="str">
        <f>IF(COUNTIF(Table9[Column1], Table26[[#This Row],[user_id]]) &gt; 0, "Retained", "Not_Retained")</f>
        <v>Not_Retained</v>
      </c>
    </row>
    <row r="196" spans="1:8" x14ac:dyDescent="0.3">
      <c r="A196">
        <v>39</v>
      </c>
      <c r="B196">
        <v>30036</v>
      </c>
      <c r="C196" t="s">
        <v>9</v>
      </c>
      <c r="D196" s="1">
        <v>45189</v>
      </c>
      <c r="E196" t="s">
        <v>10</v>
      </c>
      <c r="F196">
        <v>4761.33</v>
      </c>
      <c r="G196" t="str">
        <f t="shared" si="3"/>
        <v>2023-09</v>
      </c>
      <c r="H196" t="str">
        <f>IF(COUNTIF(Table9[Column1], Table26[[#This Row],[user_id]]) &gt; 0, "Retained", "Not_Retained")</f>
        <v>Not_Retained</v>
      </c>
    </row>
    <row r="197" spans="1:8" x14ac:dyDescent="0.3">
      <c r="A197">
        <v>39</v>
      </c>
      <c r="B197">
        <v>74764</v>
      </c>
      <c r="C197" t="s">
        <v>18</v>
      </c>
      <c r="D197" s="1">
        <v>45190</v>
      </c>
      <c r="E197" t="s">
        <v>12</v>
      </c>
      <c r="F197">
        <v>3437.55</v>
      </c>
      <c r="G197" t="str">
        <f t="shared" si="3"/>
        <v>2023-09</v>
      </c>
      <c r="H197" t="str">
        <f>IF(COUNTIF(Table9[Column1], Table26[[#This Row],[user_id]]) &gt; 0, "Retained", "Not_Retained")</f>
        <v>Not_Retained</v>
      </c>
    </row>
    <row r="198" spans="1:8" x14ac:dyDescent="0.3">
      <c r="A198">
        <v>40</v>
      </c>
      <c r="B198">
        <v>18950</v>
      </c>
      <c r="C198" t="s">
        <v>18</v>
      </c>
      <c r="D198" s="1">
        <v>45245</v>
      </c>
      <c r="E198" t="s">
        <v>12</v>
      </c>
      <c r="F198">
        <v>3193.79</v>
      </c>
      <c r="G198" t="str">
        <f t="shared" si="3"/>
        <v>2023-11</v>
      </c>
      <c r="H198" t="str">
        <f>IF(COUNTIF(Table9[Column1], Table26[[#This Row],[user_id]]) &gt; 0, "Retained", "Not_Retained")</f>
        <v>Retained</v>
      </c>
    </row>
    <row r="199" spans="1:8" x14ac:dyDescent="0.3">
      <c r="A199">
        <v>40</v>
      </c>
      <c r="B199">
        <v>46002</v>
      </c>
      <c r="C199" t="s">
        <v>9</v>
      </c>
      <c r="D199" s="1">
        <v>45256</v>
      </c>
      <c r="E199" t="s">
        <v>12</v>
      </c>
      <c r="F199">
        <v>2585.9499999999998</v>
      </c>
      <c r="G199" t="str">
        <f t="shared" si="3"/>
        <v>2023-11</v>
      </c>
      <c r="H199" t="str">
        <f>IF(COUNTIF(Table9[Column1], Table26[[#This Row],[user_id]]) &gt; 0, "Retained", "Not_Retained")</f>
        <v>Retained</v>
      </c>
    </row>
    <row r="200" spans="1:8" x14ac:dyDescent="0.3">
      <c r="A200">
        <v>40</v>
      </c>
      <c r="B200">
        <v>69233</v>
      </c>
      <c r="C200" t="s">
        <v>9</v>
      </c>
      <c r="D200" s="1">
        <v>45214</v>
      </c>
      <c r="E200" t="s">
        <v>10</v>
      </c>
      <c r="F200">
        <v>1906.81</v>
      </c>
      <c r="G200" t="str">
        <f t="shared" si="3"/>
        <v>2023-10</v>
      </c>
      <c r="H200" t="str">
        <f>IF(COUNTIF(Table9[Column1], Table26[[#This Row],[user_id]]) &gt; 0, "Retained", "Not_Retained")</f>
        <v>Retained</v>
      </c>
    </row>
    <row r="201" spans="1:8" x14ac:dyDescent="0.3">
      <c r="A201">
        <v>40</v>
      </c>
      <c r="B201">
        <v>20057</v>
      </c>
      <c r="C201" t="s">
        <v>9</v>
      </c>
      <c r="D201" s="1">
        <v>45209</v>
      </c>
      <c r="E201" t="s">
        <v>12</v>
      </c>
      <c r="F201">
        <v>2367.29</v>
      </c>
      <c r="G201" t="str">
        <f t="shared" si="3"/>
        <v>2023-10</v>
      </c>
      <c r="H201" t="str">
        <f>IF(COUNTIF(Table9[Column1], Table26[[#This Row],[user_id]]) &gt; 0, "Retained", "Not_Retained")</f>
        <v>Retained</v>
      </c>
    </row>
    <row r="202" spans="1:8" x14ac:dyDescent="0.3">
      <c r="A202">
        <v>40</v>
      </c>
      <c r="B202">
        <v>15376</v>
      </c>
      <c r="C202" t="s">
        <v>18</v>
      </c>
      <c r="D202" s="1">
        <v>45217</v>
      </c>
      <c r="E202" t="s">
        <v>10</v>
      </c>
      <c r="F202">
        <v>1675.48</v>
      </c>
      <c r="G202" t="str">
        <f t="shared" si="3"/>
        <v>2023-10</v>
      </c>
      <c r="H202" t="str">
        <f>IF(COUNTIF(Table9[Column1], Table26[[#This Row],[user_id]]) &gt; 0, "Retained", "Not_Retained")</f>
        <v>Retained</v>
      </c>
    </row>
    <row r="203" spans="1:8" x14ac:dyDescent="0.3">
      <c r="A203">
        <v>40</v>
      </c>
      <c r="B203">
        <v>29773</v>
      </c>
      <c r="C203" t="s">
        <v>9</v>
      </c>
      <c r="D203" s="1">
        <v>45186</v>
      </c>
      <c r="E203" t="s">
        <v>12</v>
      </c>
      <c r="F203">
        <v>607.16</v>
      </c>
      <c r="G203" t="str">
        <f t="shared" si="3"/>
        <v>2023-09</v>
      </c>
      <c r="H203" t="str">
        <f>IF(COUNTIF(Table9[Column1], Table26[[#This Row],[user_id]]) &gt; 0, "Retained", "Not_Retained")</f>
        <v>Retained</v>
      </c>
    </row>
    <row r="204" spans="1:8" x14ac:dyDescent="0.3">
      <c r="A204">
        <v>40</v>
      </c>
      <c r="B204">
        <v>55015</v>
      </c>
      <c r="C204" t="s">
        <v>9</v>
      </c>
      <c r="D204" s="1">
        <v>45196</v>
      </c>
      <c r="E204" t="s">
        <v>10</v>
      </c>
      <c r="F204">
        <v>291.8</v>
      </c>
      <c r="G204" t="str">
        <f t="shared" si="3"/>
        <v>2023-09</v>
      </c>
      <c r="H204" t="str">
        <f>IF(COUNTIF(Table9[Column1], Table26[[#This Row],[user_id]]) &gt; 0, "Retained", "Not_Retained")</f>
        <v>Retained</v>
      </c>
    </row>
    <row r="205" spans="1:8" x14ac:dyDescent="0.3">
      <c r="A205">
        <v>40</v>
      </c>
      <c r="B205">
        <v>67377</v>
      </c>
      <c r="C205" t="s">
        <v>18</v>
      </c>
      <c r="D205" s="1">
        <v>45192</v>
      </c>
      <c r="E205" t="s">
        <v>10</v>
      </c>
      <c r="F205">
        <v>1883.1</v>
      </c>
      <c r="G205" t="str">
        <f t="shared" si="3"/>
        <v>2023-09</v>
      </c>
      <c r="H205" t="str">
        <f>IF(COUNTIF(Table9[Column1], Table26[[#This Row],[user_id]]) &gt; 0, "Retained", "Not_Retained")</f>
        <v>Retained</v>
      </c>
    </row>
    <row r="206" spans="1:8" x14ac:dyDescent="0.3">
      <c r="A206">
        <v>40</v>
      </c>
      <c r="B206">
        <v>60779</v>
      </c>
      <c r="C206" t="s">
        <v>18</v>
      </c>
      <c r="D206" s="1">
        <v>45179</v>
      </c>
      <c r="E206" t="s">
        <v>12</v>
      </c>
      <c r="F206">
        <v>3426.6</v>
      </c>
      <c r="G206" t="str">
        <f t="shared" si="3"/>
        <v>2023-09</v>
      </c>
      <c r="H206" t="str">
        <f>IF(COUNTIF(Table9[Column1], Table26[[#This Row],[user_id]]) &gt; 0, "Retained", "Not_Retained")</f>
        <v>Retained</v>
      </c>
    </row>
    <row r="207" spans="1:8" x14ac:dyDescent="0.3">
      <c r="A207">
        <v>41</v>
      </c>
      <c r="B207">
        <v>53213</v>
      </c>
      <c r="C207" t="s">
        <v>9</v>
      </c>
      <c r="D207" s="1">
        <v>45233</v>
      </c>
      <c r="E207" t="s">
        <v>12</v>
      </c>
      <c r="F207">
        <v>1492.32</v>
      </c>
      <c r="G207" t="str">
        <f t="shared" si="3"/>
        <v>2023-11</v>
      </c>
      <c r="H207" t="str">
        <f>IF(COUNTIF(Table9[Column1], Table26[[#This Row],[user_id]]) &gt; 0, "Retained", "Not_Retained")</f>
        <v>Not_Retained</v>
      </c>
    </row>
    <row r="208" spans="1:8" x14ac:dyDescent="0.3">
      <c r="A208">
        <v>41</v>
      </c>
      <c r="B208">
        <v>96057</v>
      </c>
      <c r="C208" t="s">
        <v>15</v>
      </c>
      <c r="D208" s="1">
        <v>45254</v>
      </c>
      <c r="E208" t="s">
        <v>12</v>
      </c>
      <c r="F208">
        <v>499.36</v>
      </c>
      <c r="G208" t="str">
        <f t="shared" si="3"/>
        <v>2023-11</v>
      </c>
      <c r="H208" t="str">
        <f>IF(COUNTIF(Table9[Column1], Table26[[#This Row],[user_id]]) &gt; 0, "Retained", "Not_Retained")</f>
        <v>Not_Retained</v>
      </c>
    </row>
    <row r="209" spans="1:8" x14ac:dyDescent="0.3">
      <c r="A209">
        <v>41</v>
      </c>
      <c r="B209">
        <v>28537</v>
      </c>
      <c r="C209" t="s">
        <v>14</v>
      </c>
      <c r="D209" s="1">
        <v>45252</v>
      </c>
      <c r="E209" t="s">
        <v>12</v>
      </c>
      <c r="F209">
        <v>4841.71</v>
      </c>
      <c r="G209" t="str">
        <f t="shared" si="3"/>
        <v>2023-11</v>
      </c>
      <c r="H209" t="str">
        <f>IF(COUNTIF(Table9[Column1], Table26[[#This Row],[user_id]]) &gt; 0, "Retained", "Not_Retained")</f>
        <v>Not_Retained</v>
      </c>
    </row>
    <row r="210" spans="1:8" x14ac:dyDescent="0.3">
      <c r="A210">
        <v>42</v>
      </c>
      <c r="B210">
        <v>21104</v>
      </c>
      <c r="C210" t="s">
        <v>14</v>
      </c>
      <c r="D210" s="1">
        <v>45222</v>
      </c>
      <c r="E210" t="s">
        <v>12</v>
      </c>
      <c r="F210">
        <v>3253.12</v>
      </c>
      <c r="G210" t="str">
        <f t="shared" si="3"/>
        <v>2023-10</v>
      </c>
      <c r="H210" t="str">
        <f>IF(COUNTIF(Table9[Column1], Table26[[#This Row],[user_id]]) &gt; 0, "Retained", "Not_Retained")</f>
        <v>Not_Retained</v>
      </c>
    </row>
    <row r="211" spans="1:8" x14ac:dyDescent="0.3">
      <c r="A211">
        <v>42</v>
      </c>
      <c r="B211">
        <v>26750</v>
      </c>
      <c r="C211" t="s">
        <v>9</v>
      </c>
      <c r="D211" s="1">
        <v>45210</v>
      </c>
      <c r="E211" t="s">
        <v>12</v>
      </c>
      <c r="F211">
        <v>2591.59</v>
      </c>
      <c r="G211" t="str">
        <f t="shared" si="3"/>
        <v>2023-10</v>
      </c>
      <c r="H211" t="str">
        <f>IF(COUNTIF(Table9[Column1], Table26[[#This Row],[user_id]]) &gt; 0, "Retained", "Not_Retained")</f>
        <v>Not_Retained</v>
      </c>
    </row>
    <row r="212" spans="1:8" x14ac:dyDescent="0.3">
      <c r="A212">
        <v>42</v>
      </c>
      <c r="B212">
        <v>57526</v>
      </c>
      <c r="C212" t="s">
        <v>14</v>
      </c>
      <c r="D212" s="1">
        <v>45200</v>
      </c>
      <c r="E212" t="s">
        <v>10</v>
      </c>
      <c r="F212">
        <v>4760.7299999999996</v>
      </c>
      <c r="G212" t="str">
        <f t="shared" si="3"/>
        <v>2023-10</v>
      </c>
      <c r="H212" t="str">
        <f>IF(COUNTIF(Table9[Column1], Table26[[#This Row],[user_id]]) &gt; 0, "Retained", "Not_Retained")</f>
        <v>Not_Retained</v>
      </c>
    </row>
    <row r="213" spans="1:8" x14ac:dyDescent="0.3">
      <c r="A213">
        <v>42</v>
      </c>
      <c r="B213">
        <v>73736</v>
      </c>
      <c r="C213" t="s">
        <v>15</v>
      </c>
      <c r="D213" s="1">
        <v>45210</v>
      </c>
      <c r="E213" t="s">
        <v>10</v>
      </c>
      <c r="F213">
        <v>4999.8900000000003</v>
      </c>
      <c r="G213" t="str">
        <f t="shared" si="3"/>
        <v>2023-10</v>
      </c>
      <c r="H213" t="str">
        <f>IF(COUNTIF(Table9[Column1], Table26[[#This Row],[user_id]]) &gt; 0, "Retained", "Not_Retained")</f>
        <v>Not_Retained</v>
      </c>
    </row>
    <row r="214" spans="1:8" x14ac:dyDescent="0.3">
      <c r="A214">
        <v>42</v>
      </c>
      <c r="B214">
        <v>20114</v>
      </c>
      <c r="C214" t="s">
        <v>14</v>
      </c>
      <c r="D214" s="1">
        <v>45204</v>
      </c>
      <c r="E214" t="s">
        <v>10</v>
      </c>
      <c r="F214">
        <v>2587.6799999999998</v>
      </c>
      <c r="G214" t="str">
        <f t="shared" si="3"/>
        <v>2023-10</v>
      </c>
      <c r="H214" t="str">
        <f>IF(COUNTIF(Table9[Column1], Table26[[#This Row],[user_id]]) &gt; 0, "Retained", "Not_Retained")</f>
        <v>Not_Retained</v>
      </c>
    </row>
    <row r="215" spans="1:8" x14ac:dyDescent="0.3">
      <c r="A215">
        <v>42</v>
      </c>
      <c r="B215">
        <v>79013</v>
      </c>
      <c r="C215" t="s">
        <v>9</v>
      </c>
      <c r="D215" s="1">
        <v>45196</v>
      </c>
      <c r="E215" t="s">
        <v>12</v>
      </c>
      <c r="F215">
        <v>4394.32</v>
      </c>
      <c r="G215" t="str">
        <f t="shared" si="3"/>
        <v>2023-09</v>
      </c>
      <c r="H215" t="str">
        <f>IF(COUNTIF(Table9[Column1], Table26[[#This Row],[user_id]]) &gt; 0, "Retained", "Not_Retained")</f>
        <v>Not_Retained</v>
      </c>
    </row>
    <row r="216" spans="1:8" x14ac:dyDescent="0.3">
      <c r="A216">
        <v>42</v>
      </c>
      <c r="B216">
        <v>27176</v>
      </c>
      <c r="C216" t="s">
        <v>18</v>
      </c>
      <c r="D216" s="1">
        <v>45189</v>
      </c>
      <c r="E216" t="s">
        <v>10</v>
      </c>
      <c r="F216">
        <v>895.01</v>
      </c>
      <c r="G216" t="str">
        <f t="shared" si="3"/>
        <v>2023-09</v>
      </c>
      <c r="H216" t="str">
        <f>IF(COUNTIF(Table9[Column1], Table26[[#This Row],[user_id]]) &gt; 0, "Retained", "Not_Retained")</f>
        <v>Not_Retained</v>
      </c>
    </row>
    <row r="217" spans="1:8" x14ac:dyDescent="0.3">
      <c r="A217">
        <v>42</v>
      </c>
      <c r="B217">
        <v>91885</v>
      </c>
      <c r="C217" t="s">
        <v>15</v>
      </c>
      <c r="D217" s="1">
        <v>45196</v>
      </c>
      <c r="E217" t="s">
        <v>12</v>
      </c>
      <c r="F217">
        <v>314.08999999999997</v>
      </c>
      <c r="G217" t="str">
        <f t="shared" si="3"/>
        <v>2023-09</v>
      </c>
      <c r="H217" t="str">
        <f>IF(COUNTIF(Table9[Column1], Table26[[#This Row],[user_id]]) &gt; 0, "Retained", "Not_Retained")</f>
        <v>Not_Retained</v>
      </c>
    </row>
    <row r="218" spans="1:8" x14ac:dyDescent="0.3">
      <c r="A218">
        <v>42</v>
      </c>
      <c r="B218">
        <v>98652</v>
      </c>
      <c r="C218" t="s">
        <v>15</v>
      </c>
      <c r="D218" s="1">
        <v>45181</v>
      </c>
      <c r="E218" t="s">
        <v>12</v>
      </c>
      <c r="F218">
        <v>3091.92</v>
      </c>
      <c r="G218" t="str">
        <f t="shared" si="3"/>
        <v>2023-09</v>
      </c>
      <c r="H218" t="str">
        <f>IF(COUNTIF(Table9[Column1], Table26[[#This Row],[user_id]]) &gt; 0, "Retained", "Not_Retained")</f>
        <v>Not_Retained</v>
      </c>
    </row>
    <row r="219" spans="1:8" x14ac:dyDescent="0.3">
      <c r="A219">
        <v>42</v>
      </c>
      <c r="B219">
        <v>68841</v>
      </c>
      <c r="C219" t="s">
        <v>15</v>
      </c>
      <c r="D219" s="1">
        <v>45194</v>
      </c>
      <c r="E219" t="s">
        <v>10</v>
      </c>
      <c r="F219">
        <v>1616.39</v>
      </c>
      <c r="G219" t="str">
        <f t="shared" si="3"/>
        <v>2023-09</v>
      </c>
      <c r="H219" t="str">
        <f>IF(COUNTIF(Table9[Column1], Table26[[#This Row],[user_id]]) &gt; 0, "Retained", "Not_Retained")</f>
        <v>Not_Retained</v>
      </c>
    </row>
    <row r="220" spans="1:8" x14ac:dyDescent="0.3">
      <c r="A220">
        <v>43</v>
      </c>
      <c r="B220">
        <v>70513</v>
      </c>
      <c r="C220" t="s">
        <v>14</v>
      </c>
      <c r="D220" s="1">
        <v>45214</v>
      </c>
      <c r="E220" t="s">
        <v>12</v>
      </c>
      <c r="F220">
        <v>2564.2399999999998</v>
      </c>
      <c r="G220" t="str">
        <f t="shared" si="3"/>
        <v>2023-10</v>
      </c>
      <c r="H220" t="str">
        <f>IF(COUNTIF(Table9[Column1], Table26[[#This Row],[user_id]]) &gt; 0, "Retained", "Not_Retained")</f>
        <v>Retained</v>
      </c>
    </row>
    <row r="221" spans="1:8" x14ac:dyDescent="0.3">
      <c r="A221">
        <v>43</v>
      </c>
      <c r="B221">
        <v>31241</v>
      </c>
      <c r="C221" t="s">
        <v>15</v>
      </c>
      <c r="D221" s="1">
        <v>45213</v>
      </c>
      <c r="E221" t="s">
        <v>10</v>
      </c>
      <c r="F221">
        <v>4377.71</v>
      </c>
      <c r="G221" t="str">
        <f t="shared" si="3"/>
        <v>2023-10</v>
      </c>
      <c r="H221" t="str">
        <f>IF(COUNTIF(Table9[Column1], Table26[[#This Row],[user_id]]) &gt; 0, "Retained", "Not_Retained")</f>
        <v>Retained</v>
      </c>
    </row>
    <row r="222" spans="1:8" x14ac:dyDescent="0.3">
      <c r="A222">
        <v>43</v>
      </c>
      <c r="B222">
        <v>94040</v>
      </c>
      <c r="C222" t="s">
        <v>18</v>
      </c>
      <c r="D222" s="1">
        <v>45201</v>
      </c>
      <c r="E222" t="s">
        <v>12</v>
      </c>
      <c r="F222">
        <v>2817.25</v>
      </c>
      <c r="G222" t="str">
        <f t="shared" si="3"/>
        <v>2023-10</v>
      </c>
      <c r="H222" t="str">
        <f>IF(COUNTIF(Table9[Column1], Table26[[#This Row],[user_id]]) &gt; 0, "Retained", "Not_Retained")</f>
        <v>Retained</v>
      </c>
    </row>
    <row r="223" spans="1:8" x14ac:dyDescent="0.3">
      <c r="A223">
        <v>43</v>
      </c>
      <c r="B223">
        <v>77621</v>
      </c>
      <c r="C223" t="s">
        <v>9</v>
      </c>
      <c r="D223" s="1">
        <v>45203</v>
      </c>
      <c r="E223" t="s">
        <v>12</v>
      </c>
      <c r="F223">
        <v>510.99</v>
      </c>
      <c r="G223" t="str">
        <f t="shared" si="3"/>
        <v>2023-10</v>
      </c>
      <c r="H223" t="str">
        <f>IF(COUNTIF(Table9[Column1], Table26[[#This Row],[user_id]]) &gt; 0, "Retained", "Not_Retained")</f>
        <v>Retained</v>
      </c>
    </row>
    <row r="224" spans="1:8" x14ac:dyDescent="0.3">
      <c r="A224">
        <v>43</v>
      </c>
      <c r="B224">
        <v>45755</v>
      </c>
      <c r="C224" t="s">
        <v>18</v>
      </c>
      <c r="D224" s="1">
        <v>45205</v>
      </c>
      <c r="E224" t="s">
        <v>10</v>
      </c>
      <c r="F224">
        <v>4172.13</v>
      </c>
      <c r="G224" t="str">
        <f t="shared" si="3"/>
        <v>2023-10</v>
      </c>
      <c r="H224" t="str">
        <f>IF(COUNTIF(Table9[Column1], Table26[[#This Row],[user_id]]) &gt; 0, "Retained", "Not_Retained")</f>
        <v>Retained</v>
      </c>
    </row>
    <row r="225" spans="1:8" x14ac:dyDescent="0.3">
      <c r="A225">
        <v>43</v>
      </c>
      <c r="B225">
        <v>69130</v>
      </c>
      <c r="C225" t="s">
        <v>14</v>
      </c>
      <c r="D225" s="1">
        <v>45177</v>
      </c>
      <c r="E225" t="s">
        <v>10</v>
      </c>
      <c r="F225">
        <v>2132.9899999999998</v>
      </c>
      <c r="G225" t="str">
        <f t="shared" si="3"/>
        <v>2023-09</v>
      </c>
      <c r="H225" t="str">
        <f>IF(COUNTIF(Table9[Column1], Table26[[#This Row],[user_id]]) &gt; 0, "Retained", "Not_Retained")</f>
        <v>Retained</v>
      </c>
    </row>
    <row r="226" spans="1:8" x14ac:dyDescent="0.3">
      <c r="A226">
        <v>43</v>
      </c>
      <c r="B226">
        <v>59015</v>
      </c>
      <c r="C226" t="s">
        <v>15</v>
      </c>
      <c r="D226" s="1">
        <v>45247</v>
      </c>
      <c r="E226" t="s">
        <v>12</v>
      </c>
      <c r="F226">
        <v>4973.17</v>
      </c>
      <c r="G226" t="str">
        <f t="shared" si="3"/>
        <v>2023-11</v>
      </c>
      <c r="H226" t="str">
        <f>IF(COUNTIF(Table9[Column1], Table26[[#This Row],[user_id]]) &gt; 0, "Retained", "Not_Retained")</f>
        <v>Retained</v>
      </c>
    </row>
    <row r="227" spans="1:8" x14ac:dyDescent="0.3">
      <c r="A227">
        <v>43</v>
      </c>
      <c r="B227">
        <v>39430</v>
      </c>
      <c r="C227" t="s">
        <v>9</v>
      </c>
      <c r="D227" s="1">
        <v>45242</v>
      </c>
      <c r="E227" t="s">
        <v>12</v>
      </c>
      <c r="F227">
        <v>4661.05</v>
      </c>
      <c r="G227" t="str">
        <f t="shared" si="3"/>
        <v>2023-11</v>
      </c>
      <c r="H227" t="str">
        <f>IF(COUNTIF(Table9[Column1], Table26[[#This Row],[user_id]]) &gt; 0, "Retained", "Not_Retained")</f>
        <v>Retained</v>
      </c>
    </row>
    <row r="228" spans="1:8" x14ac:dyDescent="0.3">
      <c r="A228">
        <v>43</v>
      </c>
      <c r="B228">
        <v>95191</v>
      </c>
      <c r="C228" t="s">
        <v>14</v>
      </c>
      <c r="D228" s="1">
        <v>45257</v>
      </c>
      <c r="E228" t="s">
        <v>10</v>
      </c>
      <c r="F228">
        <v>774.24</v>
      </c>
      <c r="G228" t="str">
        <f t="shared" si="3"/>
        <v>2023-11</v>
      </c>
      <c r="H228" t="str">
        <f>IF(COUNTIF(Table9[Column1], Table26[[#This Row],[user_id]]) &gt; 0, "Retained", "Not_Retained")</f>
        <v>Retained</v>
      </c>
    </row>
    <row r="229" spans="1:8" x14ac:dyDescent="0.3">
      <c r="A229">
        <v>43</v>
      </c>
      <c r="B229">
        <v>71925</v>
      </c>
      <c r="C229" t="s">
        <v>15</v>
      </c>
      <c r="D229" s="1">
        <v>45240</v>
      </c>
      <c r="E229" t="s">
        <v>12</v>
      </c>
      <c r="F229">
        <v>2298.15</v>
      </c>
      <c r="G229" t="str">
        <f t="shared" si="3"/>
        <v>2023-11</v>
      </c>
      <c r="H229" t="str">
        <f>IF(COUNTIF(Table9[Column1], Table26[[#This Row],[user_id]]) &gt; 0, "Retained", "Not_Retained")</f>
        <v>Retained</v>
      </c>
    </row>
    <row r="230" spans="1:8" x14ac:dyDescent="0.3">
      <c r="A230">
        <v>44</v>
      </c>
      <c r="B230">
        <v>38266</v>
      </c>
      <c r="C230" t="s">
        <v>15</v>
      </c>
      <c r="D230" s="1">
        <v>45178</v>
      </c>
      <c r="E230" t="s">
        <v>12</v>
      </c>
      <c r="F230">
        <v>644.82000000000005</v>
      </c>
      <c r="G230" t="str">
        <f t="shared" si="3"/>
        <v>2023-09</v>
      </c>
      <c r="H230" t="str">
        <f>IF(COUNTIF(Table9[Column1], Table26[[#This Row],[user_id]]) &gt; 0, "Retained", "Not_Retained")</f>
        <v>Not_Retained</v>
      </c>
    </row>
    <row r="231" spans="1:8" x14ac:dyDescent="0.3">
      <c r="A231">
        <v>45</v>
      </c>
      <c r="B231">
        <v>41252</v>
      </c>
      <c r="C231" t="s">
        <v>18</v>
      </c>
      <c r="D231" s="1">
        <v>45201</v>
      </c>
      <c r="E231" t="s">
        <v>12</v>
      </c>
      <c r="F231">
        <v>407.76</v>
      </c>
      <c r="G231" t="str">
        <f t="shared" si="3"/>
        <v>2023-10</v>
      </c>
      <c r="H231" t="str">
        <f>IF(COUNTIF(Table9[Column1], Table26[[#This Row],[user_id]]) &gt; 0, "Retained", "Not_Retained")</f>
        <v>Not_Retained</v>
      </c>
    </row>
    <row r="232" spans="1:8" x14ac:dyDescent="0.3">
      <c r="A232">
        <v>46</v>
      </c>
      <c r="B232">
        <v>66261</v>
      </c>
      <c r="C232" t="s">
        <v>9</v>
      </c>
      <c r="D232" s="1">
        <v>45209</v>
      </c>
      <c r="E232" t="s">
        <v>12</v>
      </c>
      <c r="F232">
        <v>1278.76</v>
      </c>
      <c r="G232" t="str">
        <f t="shared" si="3"/>
        <v>2023-10</v>
      </c>
      <c r="H232" t="str">
        <f>IF(COUNTIF(Table9[Column1], Table26[[#This Row],[user_id]]) &gt; 0, "Retained", "Not_Retained")</f>
        <v>Retained</v>
      </c>
    </row>
    <row r="233" spans="1:8" x14ac:dyDescent="0.3">
      <c r="A233">
        <v>46</v>
      </c>
      <c r="B233">
        <v>34551</v>
      </c>
      <c r="C233" t="s">
        <v>9</v>
      </c>
      <c r="D233" s="1">
        <v>45213</v>
      </c>
      <c r="E233" t="s">
        <v>12</v>
      </c>
      <c r="F233">
        <v>431.63</v>
      </c>
      <c r="G233" t="str">
        <f t="shared" si="3"/>
        <v>2023-10</v>
      </c>
      <c r="H233" t="str">
        <f>IF(COUNTIF(Table9[Column1], Table26[[#This Row],[user_id]]) &gt; 0, "Retained", "Not_Retained")</f>
        <v>Retained</v>
      </c>
    </row>
    <row r="234" spans="1:8" x14ac:dyDescent="0.3">
      <c r="A234">
        <v>46</v>
      </c>
      <c r="B234">
        <v>76496</v>
      </c>
      <c r="C234" t="s">
        <v>9</v>
      </c>
      <c r="D234" s="1">
        <v>45187</v>
      </c>
      <c r="E234" t="s">
        <v>12</v>
      </c>
      <c r="F234">
        <v>4379.32</v>
      </c>
      <c r="G234" t="str">
        <f t="shared" si="3"/>
        <v>2023-09</v>
      </c>
      <c r="H234" t="str">
        <f>IF(COUNTIF(Table9[Column1], Table26[[#This Row],[user_id]]) &gt; 0, "Retained", "Not_Retained")</f>
        <v>Retained</v>
      </c>
    </row>
    <row r="235" spans="1:8" x14ac:dyDescent="0.3">
      <c r="A235">
        <v>46</v>
      </c>
      <c r="B235">
        <v>93318</v>
      </c>
      <c r="C235" t="s">
        <v>18</v>
      </c>
      <c r="D235" s="1">
        <v>45171</v>
      </c>
      <c r="E235" t="s">
        <v>12</v>
      </c>
      <c r="F235">
        <v>1342.89</v>
      </c>
      <c r="G235" t="str">
        <f t="shared" si="3"/>
        <v>2023-09</v>
      </c>
      <c r="H235" t="str">
        <f>IF(COUNTIF(Table9[Column1], Table26[[#This Row],[user_id]]) &gt; 0, "Retained", "Not_Retained")</f>
        <v>Retained</v>
      </c>
    </row>
    <row r="236" spans="1:8" x14ac:dyDescent="0.3">
      <c r="A236">
        <v>46</v>
      </c>
      <c r="B236">
        <v>56805</v>
      </c>
      <c r="C236" t="s">
        <v>9</v>
      </c>
      <c r="D236" s="1">
        <v>45170</v>
      </c>
      <c r="E236" t="s">
        <v>12</v>
      </c>
      <c r="F236">
        <v>1281.52</v>
      </c>
      <c r="G236" t="str">
        <f t="shared" si="3"/>
        <v>2023-09</v>
      </c>
      <c r="H236" t="str">
        <f>IF(COUNTIF(Table9[Column1], Table26[[#This Row],[user_id]]) &gt; 0, "Retained", "Not_Retained")</f>
        <v>Retained</v>
      </c>
    </row>
    <row r="237" spans="1:8" x14ac:dyDescent="0.3">
      <c r="A237">
        <v>46</v>
      </c>
      <c r="B237">
        <v>92346</v>
      </c>
      <c r="C237" t="s">
        <v>9</v>
      </c>
      <c r="D237" s="1">
        <v>45191</v>
      </c>
      <c r="E237" t="s">
        <v>12</v>
      </c>
      <c r="F237">
        <v>753.71</v>
      </c>
      <c r="G237" t="str">
        <f t="shared" si="3"/>
        <v>2023-09</v>
      </c>
      <c r="H237" t="str">
        <f>IF(COUNTIF(Table9[Column1], Table26[[#This Row],[user_id]]) &gt; 0, "Retained", "Not_Retained")</f>
        <v>Retained</v>
      </c>
    </row>
    <row r="238" spans="1:8" x14ac:dyDescent="0.3">
      <c r="A238">
        <v>46</v>
      </c>
      <c r="B238">
        <v>81567</v>
      </c>
      <c r="C238" t="s">
        <v>14</v>
      </c>
      <c r="D238" s="1">
        <v>45181</v>
      </c>
      <c r="E238" t="s">
        <v>10</v>
      </c>
      <c r="F238">
        <v>4168.88</v>
      </c>
      <c r="G238" t="str">
        <f t="shared" si="3"/>
        <v>2023-09</v>
      </c>
      <c r="H238" t="str">
        <f>IF(COUNTIF(Table9[Column1], Table26[[#This Row],[user_id]]) &gt; 0, "Retained", "Not_Retained")</f>
        <v>Retained</v>
      </c>
    </row>
    <row r="239" spans="1:8" x14ac:dyDescent="0.3">
      <c r="A239">
        <v>46</v>
      </c>
      <c r="B239">
        <v>72722</v>
      </c>
      <c r="C239" t="s">
        <v>15</v>
      </c>
      <c r="D239" s="1">
        <v>45253</v>
      </c>
      <c r="E239" t="s">
        <v>10</v>
      </c>
      <c r="F239">
        <v>409.19</v>
      </c>
      <c r="G239" t="str">
        <f t="shared" si="3"/>
        <v>2023-11</v>
      </c>
      <c r="H239" t="str">
        <f>IF(COUNTIF(Table9[Column1], Table26[[#This Row],[user_id]]) &gt; 0, "Retained", "Not_Retained")</f>
        <v>Retained</v>
      </c>
    </row>
    <row r="240" spans="1:8" x14ac:dyDescent="0.3">
      <c r="A240">
        <v>46</v>
      </c>
      <c r="B240">
        <v>69988</v>
      </c>
      <c r="C240" t="s">
        <v>9</v>
      </c>
      <c r="D240" s="1">
        <v>45255</v>
      </c>
      <c r="E240" t="s">
        <v>12</v>
      </c>
      <c r="F240">
        <v>1087.8</v>
      </c>
      <c r="G240" t="str">
        <f t="shared" si="3"/>
        <v>2023-11</v>
      </c>
      <c r="H240" t="str">
        <f>IF(COUNTIF(Table9[Column1], Table26[[#This Row],[user_id]]) &gt; 0, "Retained", "Not_Retained")</f>
        <v>Retained</v>
      </c>
    </row>
    <row r="241" spans="1:8" x14ac:dyDescent="0.3">
      <c r="A241">
        <v>46</v>
      </c>
      <c r="B241">
        <v>36144</v>
      </c>
      <c r="C241" t="s">
        <v>9</v>
      </c>
      <c r="D241" s="1">
        <v>45256</v>
      </c>
      <c r="E241" t="s">
        <v>12</v>
      </c>
      <c r="F241">
        <v>4673.5200000000004</v>
      </c>
      <c r="G241" t="str">
        <f t="shared" si="3"/>
        <v>2023-11</v>
      </c>
      <c r="H241" t="str">
        <f>IF(COUNTIF(Table9[Column1], Table26[[#This Row],[user_id]]) &gt; 0, "Retained", "Not_Retained")</f>
        <v>Retained</v>
      </c>
    </row>
    <row r="242" spans="1:8" x14ac:dyDescent="0.3">
      <c r="A242">
        <v>46</v>
      </c>
      <c r="B242">
        <v>62196</v>
      </c>
      <c r="C242" t="s">
        <v>18</v>
      </c>
      <c r="D242" s="1">
        <v>45247</v>
      </c>
      <c r="E242" t="s">
        <v>12</v>
      </c>
      <c r="F242">
        <v>279.44</v>
      </c>
      <c r="G242" t="str">
        <f t="shared" si="3"/>
        <v>2023-11</v>
      </c>
      <c r="H242" t="str">
        <f>IF(COUNTIF(Table9[Column1], Table26[[#This Row],[user_id]]) &gt; 0, "Retained", "Not_Retained")</f>
        <v>Retained</v>
      </c>
    </row>
    <row r="243" spans="1:8" x14ac:dyDescent="0.3">
      <c r="A243">
        <v>47</v>
      </c>
      <c r="B243">
        <v>95948</v>
      </c>
      <c r="C243" t="s">
        <v>14</v>
      </c>
      <c r="D243" s="1">
        <v>45227</v>
      </c>
      <c r="E243" t="s">
        <v>12</v>
      </c>
      <c r="F243">
        <v>709.93</v>
      </c>
      <c r="G243" t="str">
        <f t="shared" si="3"/>
        <v>2023-10</v>
      </c>
      <c r="H243" t="str">
        <f>IF(COUNTIF(Table9[Column1], Table26[[#This Row],[user_id]]) &gt; 0, "Retained", "Not_Retained")</f>
        <v>Not_Retained</v>
      </c>
    </row>
    <row r="244" spans="1:8" x14ac:dyDescent="0.3">
      <c r="A244">
        <v>47</v>
      </c>
      <c r="B244">
        <v>62431</v>
      </c>
      <c r="C244" t="s">
        <v>18</v>
      </c>
      <c r="D244" s="1">
        <v>45244</v>
      </c>
      <c r="E244" t="s">
        <v>12</v>
      </c>
      <c r="F244">
        <v>1761.28</v>
      </c>
      <c r="G244" t="str">
        <f t="shared" si="3"/>
        <v>2023-11</v>
      </c>
      <c r="H244" t="str">
        <f>IF(COUNTIF(Table9[Column1], Table26[[#This Row],[user_id]]) &gt; 0, "Retained", "Not_Retained")</f>
        <v>Not_Retained</v>
      </c>
    </row>
    <row r="245" spans="1:8" x14ac:dyDescent="0.3">
      <c r="A245">
        <v>47</v>
      </c>
      <c r="B245">
        <v>75038</v>
      </c>
      <c r="C245" t="s">
        <v>18</v>
      </c>
      <c r="D245" s="1">
        <v>45236</v>
      </c>
      <c r="E245" t="s">
        <v>12</v>
      </c>
      <c r="F245">
        <v>4629.12</v>
      </c>
      <c r="G245" t="str">
        <f t="shared" si="3"/>
        <v>2023-11</v>
      </c>
      <c r="H245" t="str">
        <f>IF(COUNTIF(Table9[Column1], Table26[[#This Row],[user_id]]) &gt; 0, "Retained", "Not_Retained")</f>
        <v>Not_Retained</v>
      </c>
    </row>
    <row r="246" spans="1:8" x14ac:dyDescent="0.3">
      <c r="A246">
        <v>47</v>
      </c>
      <c r="B246">
        <v>44959</v>
      </c>
      <c r="C246" t="s">
        <v>9</v>
      </c>
      <c r="D246" s="1">
        <v>45247</v>
      </c>
      <c r="E246" t="s">
        <v>12</v>
      </c>
      <c r="F246">
        <v>486.74</v>
      </c>
      <c r="G246" t="str">
        <f t="shared" si="3"/>
        <v>2023-11</v>
      </c>
      <c r="H246" t="str">
        <f>IF(COUNTIF(Table9[Column1], Table26[[#This Row],[user_id]]) &gt; 0, "Retained", "Not_Retained")</f>
        <v>Not_Retained</v>
      </c>
    </row>
    <row r="247" spans="1:8" x14ac:dyDescent="0.3">
      <c r="A247">
        <v>48</v>
      </c>
      <c r="B247">
        <v>20494</v>
      </c>
      <c r="C247" t="s">
        <v>14</v>
      </c>
      <c r="D247" s="1">
        <v>45173</v>
      </c>
      <c r="E247" t="s">
        <v>12</v>
      </c>
      <c r="F247">
        <v>1601.83</v>
      </c>
      <c r="G247" t="str">
        <f t="shared" si="3"/>
        <v>2023-09</v>
      </c>
      <c r="H247" t="str">
        <f>IF(COUNTIF(Table9[Column1], Table26[[#This Row],[user_id]]) &gt; 0, "Retained", "Not_Retained")</f>
        <v>Not_Retained</v>
      </c>
    </row>
    <row r="248" spans="1:8" x14ac:dyDescent="0.3">
      <c r="A248">
        <v>48</v>
      </c>
      <c r="B248">
        <v>65851</v>
      </c>
      <c r="C248" t="s">
        <v>15</v>
      </c>
      <c r="D248" s="1">
        <v>45189</v>
      </c>
      <c r="E248" t="s">
        <v>12</v>
      </c>
      <c r="F248">
        <v>1822.58</v>
      </c>
      <c r="G248" t="str">
        <f t="shared" si="3"/>
        <v>2023-09</v>
      </c>
      <c r="H248" t="str">
        <f>IF(COUNTIF(Table9[Column1], Table26[[#This Row],[user_id]]) &gt; 0, "Retained", "Not_Retained")</f>
        <v>Not_Retained</v>
      </c>
    </row>
    <row r="249" spans="1:8" x14ac:dyDescent="0.3">
      <c r="A249">
        <v>48</v>
      </c>
      <c r="B249">
        <v>56210</v>
      </c>
      <c r="C249" t="s">
        <v>18</v>
      </c>
      <c r="D249" s="1">
        <v>45171</v>
      </c>
      <c r="E249" t="s">
        <v>12</v>
      </c>
      <c r="F249">
        <v>3233.4</v>
      </c>
      <c r="G249" t="str">
        <f t="shared" si="3"/>
        <v>2023-09</v>
      </c>
      <c r="H249" t="str">
        <f>IF(COUNTIF(Table9[Column1], Table26[[#This Row],[user_id]]) &gt; 0, "Retained", "Not_Retained")</f>
        <v>Not_Retained</v>
      </c>
    </row>
    <row r="250" spans="1:8" x14ac:dyDescent="0.3">
      <c r="A250">
        <v>48</v>
      </c>
      <c r="B250">
        <v>97973</v>
      </c>
      <c r="C250" t="s">
        <v>18</v>
      </c>
      <c r="D250" s="1">
        <v>45202</v>
      </c>
      <c r="E250" t="s">
        <v>12</v>
      </c>
      <c r="F250">
        <v>2614.12</v>
      </c>
      <c r="G250" t="str">
        <f t="shared" si="3"/>
        <v>2023-10</v>
      </c>
      <c r="H250" t="str">
        <f>IF(COUNTIF(Table9[Column1], Table26[[#This Row],[user_id]]) &gt; 0, "Retained", "Not_Retained")</f>
        <v>Not_Retained</v>
      </c>
    </row>
    <row r="251" spans="1:8" x14ac:dyDescent="0.3">
      <c r="A251">
        <v>49</v>
      </c>
      <c r="B251">
        <v>67432</v>
      </c>
      <c r="C251" t="s">
        <v>9</v>
      </c>
      <c r="D251" s="1">
        <v>45191</v>
      </c>
      <c r="E251" t="s">
        <v>10</v>
      </c>
      <c r="F251">
        <v>429.44</v>
      </c>
      <c r="G251" t="str">
        <f t="shared" si="3"/>
        <v>2023-09</v>
      </c>
      <c r="H251" t="str">
        <f>IF(COUNTIF(Table9[Column1], Table26[[#This Row],[user_id]]) &gt; 0, "Retained", "Not_Retained")</f>
        <v>Retained</v>
      </c>
    </row>
    <row r="252" spans="1:8" x14ac:dyDescent="0.3">
      <c r="A252">
        <v>49</v>
      </c>
      <c r="B252">
        <v>94562</v>
      </c>
      <c r="C252" t="s">
        <v>14</v>
      </c>
      <c r="D252" s="1">
        <v>45194</v>
      </c>
      <c r="E252" t="s">
        <v>12</v>
      </c>
      <c r="F252">
        <v>1975.99</v>
      </c>
      <c r="G252" t="str">
        <f t="shared" si="3"/>
        <v>2023-09</v>
      </c>
      <c r="H252" t="str">
        <f>IF(COUNTIF(Table9[Column1], Table26[[#This Row],[user_id]]) &gt; 0, "Retained", "Not_Retained")</f>
        <v>Retained</v>
      </c>
    </row>
    <row r="253" spans="1:8" x14ac:dyDescent="0.3">
      <c r="A253">
        <v>49</v>
      </c>
      <c r="B253">
        <v>14244</v>
      </c>
      <c r="C253" t="s">
        <v>15</v>
      </c>
      <c r="D253" s="1">
        <v>45188</v>
      </c>
      <c r="E253" t="s">
        <v>12</v>
      </c>
      <c r="F253">
        <v>4749.24</v>
      </c>
      <c r="G253" t="str">
        <f t="shared" si="3"/>
        <v>2023-09</v>
      </c>
      <c r="H253" t="str">
        <f>IF(COUNTIF(Table9[Column1], Table26[[#This Row],[user_id]]) &gt; 0, "Retained", "Not_Retained")</f>
        <v>Retained</v>
      </c>
    </row>
    <row r="254" spans="1:8" x14ac:dyDescent="0.3">
      <c r="A254">
        <v>49</v>
      </c>
      <c r="B254">
        <v>68188</v>
      </c>
      <c r="C254" t="s">
        <v>9</v>
      </c>
      <c r="D254" s="1">
        <v>45181</v>
      </c>
      <c r="E254" t="s">
        <v>10</v>
      </c>
      <c r="F254">
        <v>2694.35</v>
      </c>
      <c r="G254" t="str">
        <f t="shared" si="3"/>
        <v>2023-09</v>
      </c>
      <c r="H254" t="str">
        <f>IF(COUNTIF(Table9[Column1], Table26[[#This Row],[user_id]]) &gt; 0, "Retained", "Not_Retained")</f>
        <v>Retained</v>
      </c>
    </row>
    <row r="255" spans="1:8" x14ac:dyDescent="0.3">
      <c r="A255">
        <v>49</v>
      </c>
      <c r="B255">
        <v>51207</v>
      </c>
      <c r="C255" t="s">
        <v>14</v>
      </c>
      <c r="D255" s="1">
        <v>45182</v>
      </c>
      <c r="E255" t="s">
        <v>10</v>
      </c>
      <c r="F255">
        <v>4806.55</v>
      </c>
      <c r="G255" t="str">
        <f t="shared" si="3"/>
        <v>2023-09</v>
      </c>
      <c r="H255" t="str">
        <f>IF(COUNTIF(Table9[Column1], Table26[[#This Row],[user_id]]) &gt; 0, "Retained", "Not_Retained")</f>
        <v>Retained</v>
      </c>
    </row>
    <row r="256" spans="1:8" x14ac:dyDescent="0.3">
      <c r="A256">
        <v>49</v>
      </c>
      <c r="B256">
        <v>34385</v>
      </c>
      <c r="C256" t="s">
        <v>18</v>
      </c>
      <c r="D256" s="1">
        <v>45254</v>
      </c>
      <c r="E256" t="s">
        <v>12</v>
      </c>
      <c r="F256">
        <v>4576.3599999999997</v>
      </c>
      <c r="G256" t="str">
        <f t="shared" si="3"/>
        <v>2023-11</v>
      </c>
      <c r="H256" t="str">
        <f>IF(COUNTIF(Table9[Column1], Table26[[#This Row],[user_id]]) &gt; 0, "Retained", "Not_Retained")</f>
        <v>Retained</v>
      </c>
    </row>
    <row r="257" spans="1:8" x14ac:dyDescent="0.3">
      <c r="A257">
        <v>49</v>
      </c>
      <c r="B257">
        <v>44116</v>
      </c>
      <c r="C257" t="s">
        <v>18</v>
      </c>
      <c r="D257" s="1">
        <v>45208</v>
      </c>
      <c r="E257" t="s">
        <v>10</v>
      </c>
      <c r="F257">
        <v>4982.1899999999996</v>
      </c>
      <c r="G257" t="str">
        <f t="shared" si="3"/>
        <v>2023-10</v>
      </c>
      <c r="H257" t="str">
        <f>IF(COUNTIF(Table9[Column1], Table26[[#This Row],[user_id]]) &gt; 0, "Retained", "Not_Retained")</f>
        <v>Retained</v>
      </c>
    </row>
    <row r="258" spans="1:8" x14ac:dyDescent="0.3">
      <c r="A258">
        <v>50</v>
      </c>
      <c r="B258">
        <v>27790</v>
      </c>
      <c r="C258" t="s">
        <v>9</v>
      </c>
      <c r="D258" s="1">
        <v>45203</v>
      </c>
      <c r="E258" t="s">
        <v>12</v>
      </c>
      <c r="F258">
        <v>946.02</v>
      </c>
      <c r="G258" t="str">
        <f t="shared" ref="G258:G321" si="4">TEXT(D258, "YYYY-MM")</f>
        <v>2023-10</v>
      </c>
      <c r="H258" t="str">
        <f>IF(COUNTIF(Table9[Column1], Table26[[#This Row],[user_id]]) &gt; 0, "Retained", "Not_Retained")</f>
        <v>Not_Retained</v>
      </c>
    </row>
    <row r="259" spans="1:8" x14ac:dyDescent="0.3">
      <c r="A259">
        <v>50</v>
      </c>
      <c r="B259">
        <v>68341</v>
      </c>
      <c r="C259" t="s">
        <v>9</v>
      </c>
      <c r="D259" s="1">
        <v>45222</v>
      </c>
      <c r="E259" t="s">
        <v>12</v>
      </c>
      <c r="F259">
        <v>3372.41</v>
      </c>
      <c r="G259" t="str">
        <f t="shared" si="4"/>
        <v>2023-10</v>
      </c>
      <c r="H259" t="str">
        <f>IF(COUNTIF(Table9[Column1], Table26[[#This Row],[user_id]]) &gt; 0, "Retained", "Not_Retained")</f>
        <v>Not_Retained</v>
      </c>
    </row>
    <row r="260" spans="1:8" x14ac:dyDescent="0.3">
      <c r="A260">
        <v>51</v>
      </c>
      <c r="B260">
        <v>93584</v>
      </c>
      <c r="C260" t="s">
        <v>15</v>
      </c>
      <c r="D260" s="1">
        <v>45253</v>
      </c>
      <c r="E260" t="s">
        <v>12</v>
      </c>
      <c r="F260">
        <v>2592.9</v>
      </c>
      <c r="G260" t="str">
        <f t="shared" si="4"/>
        <v>2023-11</v>
      </c>
      <c r="H260" t="str">
        <f>IF(COUNTIF(Table9[Column1], Table26[[#This Row],[user_id]]) &gt; 0, "Retained", "Not_Retained")</f>
        <v>Retained</v>
      </c>
    </row>
    <row r="261" spans="1:8" x14ac:dyDescent="0.3">
      <c r="A261">
        <v>51</v>
      </c>
      <c r="B261">
        <v>36342</v>
      </c>
      <c r="C261" t="s">
        <v>15</v>
      </c>
      <c r="D261" s="1">
        <v>45234</v>
      </c>
      <c r="E261" t="s">
        <v>10</v>
      </c>
      <c r="F261">
        <v>3972.83</v>
      </c>
      <c r="G261" t="str">
        <f t="shared" si="4"/>
        <v>2023-11</v>
      </c>
      <c r="H261" t="str">
        <f>IF(COUNTIF(Table9[Column1], Table26[[#This Row],[user_id]]) &gt; 0, "Retained", "Not_Retained")</f>
        <v>Retained</v>
      </c>
    </row>
    <row r="262" spans="1:8" x14ac:dyDescent="0.3">
      <c r="A262">
        <v>51</v>
      </c>
      <c r="B262">
        <v>82616</v>
      </c>
      <c r="C262" t="s">
        <v>14</v>
      </c>
      <c r="D262" s="1">
        <v>45211</v>
      </c>
      <c r="E262" t="s">
        <v>12</v>
      </c>
      <c r="F262">
        <v>4037.94</v>
      </c>
      <c r="G262" t="str">
        <f t="shared" si="4"/>
        <v>2023-10</v>
      </c>
      <c r="H262" t="str">
        <f>IF(COUNTIF(Table9[Column1], Table26[[#This Row],[user_id]]) &gt; 0, "Retained", "Not_Retained")</f>
        <v>Retained</v>
      </c>
    </row>
    <row r="263" spans="1:8" x14ac:dyDescent="0.3">
      <c r="A263">
        <v>51</v>
      </c>
      <c r="B263">
        <v>90209</v>
      </c>
      <c r="C263" t="s">
        <v>9</v>
      </c>
      <c r="D263" s="1">
        <v>45174</v>
      </c>
      <c r="E263" t="s">
        <v>10</v>
      </c>
      <c r="F263">
        <v>1615.52</v>
      </c>
      <c r="G263" t="str">
        <f t="shared" si="4"/>
        <v>2023-09</v>
      </c>
      <c r="H263" t="str">
        <f>IF(COUNTIF(Table9[Column1], Table26[[#This Row],[user_id]]) &gt; 0, "Retained", "Not_Retained")</f>
        <v>Retained</v>
      </c>
    </row>
    <row r="264" spans="1:8" x14ac:dyDescent="0.3">
      <c r="A264">
        <v>51</v>
      </c>
      <c r="B264">
        <v>72739</v>
      </c>
      <c r="C264" t="s">
        <v>18</v>
      </c>
      <c r="D264" s="1">
        <v>45192</v>
      </c>
      <c r="E264" t="s">
        <v>12</v>
      </c>
      <c r="F264">
        <v>4134.3599999999997</v>
      </c>
      <c r="G264" t="str">
        <f t="shared" si="4"/>
        <v>2023-09</v>
      </c>
      <c r="H264" t="str">
        <f>IF(COUNTIF(Table9[Column1], Table26[[#This Row],[user_id]]) &gt; 0, "Retained", "Not_Retained")</f>
        <v>Retained</v>
      </c>
    </row>
    <row r="265" spans="1:8" x14ac:dyDescent="0.3">
      <c r="A265">
        <v>51</v>
      </c>
      <c r="B265">
        <v>26426</v>
      </c>
      <c r="C265" t="s">
        <v>14</v>
      </c>
      <c r="D265" s="1">
        <v>45172</v>
      </c>
      <c r="E265" t="s">
        <v>10</v>
      </c>
      <c r="F265">
        <v>2304.88</v>
      </c>
      <c r="G265" t="str">
        <f t="shared" si="4"/>
        <v>2023-09</v>
      </c>
      <c r="H265" t="str">
        <f>IF(COUNTIF(Table9[Column1], Table26[[#This Row],[user_id]]) &gt; 0, "Retained", "Not_Retained")</f>
        <v>Retained</v>
      </c>
    </row>
    <row r="266" spans="1:8" x14ac:dyDescent="0.3">
      <c r="A266">
        <v>51</v>
      </c>
      <c r="B266">
        <v>77811</v>
      </c>
      <c r="C266" t="s">
        <v>14</v>
      </c>
      <c r="D266" s="1">
        <v>45191</v>
      </c>
      <c r="E266" t="s">
        <v>10</v>
      </c>
      <c r="F266">
        <v>4402</v>
      </c>
      <c r="G266" t="str">
        <f t="shared" si="4"/>
        <v>2023-09</v>
      </c>
      <c r="H266" t="str">
        <f>IF(COUNTIF(Table9[Column1], Table26[[#This Row],[user_id]]) &gt; 0, "Retained", "Not_Retained")</f>
        <v>Retained</v>
      </c>
    </row>
    <row r="267" spans="1:8" x14ac:dyDescent="0.3">
      <c r="A267">
        <v>51</v>
      </c>
      <c r="B267">
        <v>82260</v>
      </c>
      <c r="C267" t="s">
        <v>15</v>
      </c>
      <c r="D267" s="1">
        <v>45194</v>
      </c>
      <c r="E267" t="s">
        <v>10</v>
      </c>
      <c r="F267">
        <v>2219.83</v>
      </c>
      <c r="G267" t="str">
        <f t="shared" si="4"/>
        <v>2023-09</v>
      </c>
      <c r="H267" t="str">
        <f>IF(COUNTIF(Table9[Column1], Table26[[#This Row],[user_id]]) &gt; 0, "Retained", "Not_Retained")</f>
        <v>Retained</v>
      </c>
    </row>
    <row r="268" spans="1:8" x14ac:dyDescent="0.3">
      <c r="A268">
        <v>52</v>
      </c>
      <c r="B268">
        <v>31229</v>
      </c>
      <c r="C268" t="s">
        <v>14</v>
      </c>
      <c r="D268" s="1">
        <v>45175</v>
      </c>
      <c r="E268" t="s">
        <v>10</v>
      </c>
      <c r="F268">
        <v>1795.51</v>
      </c>
      <c r="G268" t="str">
        <f t="shared" si="4"/>
        <v>2023-09</v>
      </c>
      <c r="H268" t="str">
        <f>IF(COUNTIF(Table9[Column1], Table26[[#This Row],[user_id]]) &gt; 0, "Retained", "Not_Retained")</f>
        <v>Retained</v>
      </c>
    </row>
    <row r="269" spans="1:8" x14ac:dyDescent="0.3">
      <c r="A269">
        <v>52</v>
      </c>
      <c r="B269">
        <v>47230</v>
      </c>
      <c r="C269" t="s">
        <v>9</v>
      </c>
      <c r="D269" s="1">
        <v>45186</v>
      </c>
      <c r="E269" t="s">
        <v>12</v>
      </c>
      <c r="F269">
        <v>1061.8800000000001</v>
      </c>
      <c r="G269" t="str">
        <f t="shared" si="4"/>
        <v>2023-09</v>
      </c>
      <c r="H269" t="str">
        <f>IF(COUNTIF(Table9[Column1], Table26[[#This Row],[user_id]]) &gt; 0, "Retained", "Not_Retained")</f>
        <v>Retained</v>
      </c>
    </row>
    <row r="270" spans="1:8" x14ac:dyDescent="0.3">
      <c r="A270">
        <v>52</v>
      </c>
      <c r="B270">
        <v>45972</v>
      </c>
      <c r="C270" t="s">
        <v>15</v>
      </c>
      <c r="D270" s="1">
        <v>45187</v>
      </c>
      <c r="E270" t="s">
        <v>12</v>
      </c>
      <c r="F270">
        <v>3110.7</v>
      </c>
      <c r="G270" t="str">
        <f t="shared" si="4"/>
        <v>2023-09</v>
      </c>
      <c r="H270" t="str">
        <f>IF(COUNTIF(Table9[Column1], Table26[[#This Row],[user_id]]) &gt; 0, "Retained", "Not_Retained")</f>
        <v>Retained</v>
      </c>
    </row>
    <row r="271" spans="1:8" x14ac:dyDescent="0.3">
      <c r="A271">
        <v>52</v>
      </c>
      <c r="B271">
        <v>94015</v>
      </c>
      <c r="C271" t="s">
        <v>15</v>
      </c>
      <c r="D271" s="1">
        <v>45247</v>
      </c>
      <c r="E271" t="s">
        <v>10</v>
      </c>
      <c r="F271">
        <v>938.88</v>
      </c>
      <c r="G271" t="str">
        <f t="shared" si="4"/>
        <v>2023-11</v>
      </c>
      <c r="H271" t="str">
        <f>IF(COUNTIF(Table9[Column1], Table26[[#This Row],[user_id]]) &gt; 0, "Retained", "Not_Retained")</f>
        <v>Retained</v>
      </c>
    </row>
    <row r="272" spans="1:8" x14ac:dyDescent="0.3">
      <c r="A272">
        <v>52</v>
      </c>
      <c r="B272">
        <v>89316</v>
      </c>
      <c r="C272" t="s">
        <v>14</v>
      </c>
      <c r="D272" s="1">
        <v>45223</v>
      </c>
      <c r="E272" t="s">
        <v>10</v>
      </c>
      <c r="F272">
        <v>4143.66</v>
      </c>
      <c r="G272" t="str">
        <f t="shared" si="4"/>
        <v>2023-10</v>
      </c>
      <c r="H272" t="str">
        <f>IF(COUNTIF(Table9[Column1], Table26[[#This Row],[user_id]]) &gt; 0, "Retained", "Not_Retained")</f>
        <v>Retained</v>
      </c>
    </row>
    <row r="273" spans="1:8" x14ac:dyDescent="0.3">
      <c r="A273">
        <v>52</v>
      </c>
      <c r="B273">
        <v>20646</v>
      </c>
      <c r="C273" t="s">
        <v>9</v>
      </c>
      <c r="D273" s="1">
        <v>45200</v>
      </c>
      <c r="E273" t="s">
        <v>12</v>
      </c>
      <c r="F273">
        <v>3290.54</v>
      </c>
      <c r="G273" t="str">
        <f t="shared" si="4"/>
        <v>2023-10</v>
      </c>
      <c r="H273" t="str">
        <f>IF(COUNTIF(Table9[Column1], Table26[[#This Row],[user_id]]) &gt; 0, "Retained", "Not_Retained")</f>
        <v>Retained</v>
      </c>
    </row>
    <row r="274" spans="1:8" x14ac:dyDescent="0.3">
      <c r="A274">
        <v>52</v>
      </c>
      <c r="B274">
        <v>84991</v>
      </c>
      <c r="C274" t="s">
        <v>18</v>
      </c>
      <c r="D274" s="1">
        <v>45224</v>
      </c>
      <c r="E274" t="s">
        <v>10</v>
      </c>
      <c r="F274">
        <v>2540.39</v>
      </c>
      <c r="G274" t="str">
        <f t="shared" si="4"/>
        <v>2023-10</v>
      </c>
      <c r="H274" t="str">
        <f>IF(COUNTIF(Table9[Column1], Table26[[#This Row],[user_id]]) &gt; 0, "Retained", "Not_Retained")</f>
        <v>Retained</v>
      </c>
    </row>
    <row r="275" spans="1:8" x14ac:dyDescent="0.3">
      <c r="A275">
        <v>52</v>
      </c>
      <c r="B275">
        <v>81509</v>
      </c>
      <c r="C275" t="s">
        <v>14</v>
      </c>
      <c r="D275" s="1">
        <v>45220</v>
      </c>
      <c r="E275" t="s">
        <v>12</v>
      </c>
      <c r="F275">
        <v>2466.4299999999998</v>
      </c>
      <c r="G275" t="str">
        <f t="shared" si="4"/>
        <v>2023-10</v>
      </c>
      <c r="H275" t="str">
        <f>IF(COUNTIF(Table9[Column1], Table26[[#This Row],[user_id]]) &gt; 0, "Retained", "Not_Retained")</f>
        <v>Retained</v>
      </c>
    </row>
    <row r="276" spans="1:8" x14ac:dyDescent="0.3">
      <c r="A276">
        <v>52</v>
      </c>
      <c r="B276">
        <v>99783</v>
      </c>
      <c r="C276" t="s">
        <v>18</v>
      </c>
      <c r="D276" s="1">
        <v>45225</v>
      </c>
      <c r="E276" t="s">
        <v>12</v>
      </c>
      <c r="F276">
        <v>2322.37</v>
      </c>
      <c r="G276" t="str">
        <f t="shared" si="4"/>
        <v>2023-10</v>
      </c>
      <c r="H276" t="str">
        <f>IF(COUNTIF(Table9[Column1], Table26[[#This Row],[user_id]]) &gt; 0, "Retained", "Not_Retained")</f>
        <v>Retained</v>
      </c>
    </row>
    <row r="277" spans="1:8" x14ac:dyDescent="0.3">
      <c r="A277">
        <v>53</v>
      </c>
      <c r="B277">
        <v>70875</v>
      </c>
      <c r="C277" t="s">
        <v>15</v>
      </c>
      <c r="D277" s="1">
        <v>45185</v>
      </c>
      <c r="E277" t="s">
        <v>12</v>
      </c>
      <c r="F277">
        <v>3072.64</v>
      </c>
      <c r="G277" t="str">
        <f t="shared" si="4"/>
        <v>2023-09</v>
      </c>
      <c r="H277" t="str">
        <f>IF(COUNTIF(Table9[Column1], Table26[[#This Row],[user_id]]) &gt; 0, "Retained", "Not_Retained")</f>
        <v>Not_Retained</v>
      </c>
    </row>
    <row r="278" spans="1:8" x14ac:dyDescent="0.3">
      <c r="A278">
        <v>53</v>
      </c>
      <c r="B278">
        <v>51853</v>
      </c>
      <c r="C278" t="s">
        <v>14</v>
      </c>
      <c r="D278" s="1">
        <v>45180</v>
      </c>
      <c r="E278" t="s">
        <v>12</v>
      </c>
      <c r="F278">
        <v>740.75</v>
      </c>
      <c r="G278" t="str">
        <f t="shared" si="4"/>
        <v>2023-09</v>
      </c>
      <c r="H278" t="str">
        <f>IF(COUNTIF(Table9[Column1], Table26[[#This Row],[user_id]]) &gt; 0, "Retained", "Not_Retained")</f>
        <v>Not_Retained</v>
      </c>
    </row>
    <row r="279" spans="1:8" x14ac:dyDescent="0.3">
      <c r="A279">
        <v>53</v>
      </c>
      <c r="B279">
        <v>77499</v>
      </c>
      <c r="C279" t="s">
        <v>9</v>
      </c>
      <c r="D279" s="1">
        <v>45181</v>
      </c>
      <c r="E279" t="s">
        <v>12</v>
      </c>
      <c r="F279">
        <v>1284.52</v>
      </c>
      <c r="G279" t="str">
        <f t="shared" si="4"/>
        <v>2023-09</v>
      </c>
      <c r="H279" t="str">
        <f>IF(COUNTIF(Table9[Column1], Table26[[#This Row],[user_id]]) &gt; 0, "Retained", "Not_Retained")</f>
        <v>Not_Retained</v>
      </c>
    </row>
    <row r="280" spans="1:8" x14ac:dyDescent="0.3">
      <c r="A280">
        <v>53</v>
      </c>
      <c r="B280">
        <v>45058</v>
      </c>
      <c r="C280" t="s">
        <v>18</v>
      </c>
      <c r="D280" s="1">
        <v>45173</v>
      </c>
      <c r="E280" t="s">
        <v>10</v>
      </c>
      <c r="F280">
        <v>790.3</v>
      </c>
      <c r="G280" t="str">
        <f t="shared" si="4"/>
        <v>2023-09</v>
      </c>
      <c r="H280" t="str">
        <f>IF(COUNTIF(Table9[Column1], Table26[[#This Row],[user_id]]) &gt; 0, "Retained", "Not_Retained")</f>
        <v>Not_Retained</v>
      </c>
    </row>
    <row r="281" spans="1:8" x14ac:dyDescent="0.3">
      <c r="A281">
        <v>53</v>
      </c>
      <c r="B281">
        <v>60351</v>
      </c>
      <c r="C281" t="s">
        <v>18</v>
      </c>
      <c r="D281" s="1">
        <v>45209</v>
      </c>
      <c r="E281" t="s">
        <v>10</v>
      </c>
      <c r="F281">
        <v>4817.16</v>
      </c>
      <c r="G281" t="str">
        <f t="shared" si="4"/>
        <v>2023-10</v>
      </c>
      <c r="H281" t="str">
        <f>IF(COUNTIF(Table9[Column1], Table26[[#This Row],[user_id]]) &gt; 0, "Retained", "Not_Retained")</f>
        <v>Not_Retained</v>
      </c>
    </row>
    <row r="282" spans="1:8" x14ac:dyDescent="0.3">
      <c r="A282">
        <v>54</v>
      </c>
      <c r="B282">
        <v>77466</v>
      </c>
      <c r="C282" t="s">
        <v>18</v>
      </c>
      <c r="D282" s="1">
        <v>45215</v>
      </c>
      <c r="E282" t="s">
        <v>12</v>
      </c>
      <c r="F282">
        <v>4407.47</v>
      </c>
      <c r="G282" t="str">
        <f t="shared" si="4"/>
        <v>2023-10</v>
      </c>
      <c r="H282" t="str">
        <f>IF(COUNTIF(Table9[Column1], Table26[[#This Row],[user_id]]) &gt; 0, "Retained", "Not_Retained")</f>
        <v>Retained</v>
      </c>
    </row>
    <row r="283" spans="1:8" x14ac:dyDescent="0.3">
      <c r="A283">
        <v>54</v>
      </c>
      <c r="B283">
        <v>13037</v>
      </c>
      <c r="C283" t="s">
        <v>9</v>
      </c>
      <c r="D283" s="1">
        <v>45215</v>
      </c>
      <c r="E283" t="s">
        <v>12</v>
      </c>
      <c r="F283">
        <v>2576.6799999999998</v>
      </c>
      <c r="G283" t="str">
        <f t="shared" si="4"/>
        <v>2023-10</v>
      </c>
      <c r="H283" t="str">
        <f>IF(COUNTIF(Table9[Column1], Table26[[#This Row],[user_id]]) &gt; 0, "Retained", "Not_Retained")</f>
        <v>Retained</v>
      </c>
    </row>
    <row r="284" spans="1:8" x14ac:dyDescent="0.3">
      <c r="A284">
        <v>54</v>
      </c>
      <c r="B284">
        <v>86460</v>
      </c>
      <c r="C284" t="s">
        <v>14</v>
      </c>
      <c r="D284" s="1">
        <v>45237</v>
      </c>
      <c r="E284" t="s">
        <v>10</v>
      </c>
      <c r="F284">
        <v>347.65</v>
      </c>
      <c r="G284" t="str">
        <f t="shared" si="4"/>
        <v>2023-11</v>
      </c>
      <c r="H284" t="str">
        <f>IF(COUNTIF(Table9[Column1], Table26[[#This Row],[user_id]]) &gt; 0, "Retained", "Not_Retained")</f>
        <v>Retained</v>
      </c>
    </row>
    <row r="285" spans="1:8" x14ac:dyDescent="0.3">
      <c r="A285">
        <v>54</v>
      </c>
      <c r="B285">
        <v>88317</v>
      </c>
      <c r="C285" t="s">
        <v>18</v>
      </c>
      <c r="D285" s="1">
        <v>45246</v>
      </c>
      <c r="E285" t="s">
        <v>12</v>
      </c>
      <c r="F285">
        <v>2729.78</v>
      </c>
      <c r="G285" t="str">
        <f t="shared" si="4"/>
        <v>2023-11</v>
      </c>
      <c r="H285" t="str">
        <f>IF(COUNTIF(Table9[Column1], Table26[[#This Row],[user_id]]) &gt; 0, "Retained", "Not_Retained")</f>
        <v>Retained</v>
      </c>
    </row>
    <row r="286" spans="1:8" x14ac:dyDescent="0.3">
      <c r="A286">
        <v>54</v>
      </c>
      <c r="B286">
        <v>27555</v>
      </c>
      <c r="C286" t="s">
        <v>14</v>
      </c>
      <c r="D286" s="1">
        <v>45183</v>
      </c>
      <c r="E286" t="s">
        <v>12</v>
      </c>
      <c r="F286">
        <v>3842.9</v>
      </c>
      <c r="G286" t="str">
        <f t="shared" si="4"/>
        <v>2023-09</v>
      </c>
      <c r="H286" t="str">
        <f>IF(COUNTIF(Table9[Column1], Table26[[#This Row],[user_id]]) &gt; 0, "Retained", "Not_Retained")</f>
        <v>Retained</v>
      </c>
    </row>
    <row r="287" spans="1:8" x14ac:dyDescent="0.3">
      <c r="A287">
        <v>55</v>
      </c>
      <c r="B287">
        <v>83638</v>
      </c>
      <c r="C287" t="s">
        <v>15</v>
      </c>
      <c r="D287" s="1">
        <v>45218</v>
      </c>
      <c r="E287" t="s">
        <v>12</v>
      </c>
      <c r="F287">
        <v>2810.79</v>
      </c>
      <c r="G287" t="str">
        <f t="shared" si="4"/>
        <v>2023-10</v>
      </c>
      <c r="H287" t="str">
        <f>IF(COUNTIF(Table9[Column1], Table26[[#This Row],[user_id]]) &gt; 0, "Retained", "Not_Retained")</f>
        <v>Not_Retained</v>
      </c>
    </row>
    <row r="288" spans="1:8" x14ac:dyDescent="0.3">
      <c r="A288">
        <v>56</v>
      </c>
      <c r="B288">
        <v>82070</v>
      </c>
      <c r="C288" t="s">
        <v>14</v>
      </c>
      <c r="D288" s="1">
        <v>45255</v>
      </c>
      <c r="E288" t="s">
        <v>10</v>
      </c>
      <c r="F288">
        <v>730.45</v>
      </c>
      <c r="G288" t="str">
        <f t="shared" si="4"/>
        <v>2023-11</v>
      </c>
      <c r="H288" t="str">
        <f>IF(COUNTIF(Table9[Column1], Table26[[#This Row],[user_id]]) &gt; 0, "Retained", "Not_Retained")</f>
        <v>Not_Retained</v>
      </c>
    </row>
    <row r="289" spans="1:8" x14ac:dyDescent="0.3">
      <c r="A289">
        <v>56</v>
      </c>
      <c r="B289">
        <v>61629</v>
      </c>
      <c r="C289" t="s">
        <v>14</v>
      </c>
      <c r="D289" s="1">
        <v>45234</v>
      </c>
      <c r="E289" t="s">
        <v>12</v>
      </c>
      <c r="F289">
        <v>2833.38</v>
      </c>
      <c r="G289" t="str">
        <f t="shared" si="4"/>
        <v>2023-11</v>
      </c>
      <c r="H289" t="str">
        <f>IF(COUNTIF(Table9[Column1], Table26[[#This Row],[user_id]]) &gt; 0, "Retained", "Not_Retained")</f>
        <v>Not_Retained</v>
      </c>
    </row>
    <row r="290" spans="1:8" x14ac:dyDescent="0.3">
      <c r="A290">
        <v>56</v>
      </c>
      <c r="B290">
        <v>28909</v>
      </c>
      <c r="C290" t="s">
        <v>15</v>
      </c>
      <c r="D290" s="1">
        <v>45242</v>
      </c>
      <c r="E290" t="s">
        <v>12</v>
      </c>
      <c r="F290">
        <v>2550.38</v>
      </c>
      <c r="G290" t="str">
        <f t="shared" si="4"/>
        <v>2023-11</v>
      </c>
      <c r="H290" t="str">
        <f>IF(COUNTIF(Table9[Column1], Table26[[#This Row],[user_id]]) &gt; 0, "Retained", "Not_Retained")</f>
        <v>Not_Retained</v>
      </c>
    </row>
    <row r="291" spans="1:8" x14ac:dyDescent="0.3">
      <c r="A291">
        <v>56</v>
      </c>
      <c r="B291">
        <v>15100</v>
      </c>
      <c r="C291" t="s">
        <v>15</v>
      </c>
      <c r="D291" s="1">
        <v>45232</v>
      </c>
      <c r="E291" t="s">
        <v>12</v>
      </c>
      <c r="F291">
        <v>4039.43</v>
      </c>
      <c r="G291" t="str">
        <f t="shared" si="4"/>
        <v>2023-11</v>
      </c>
      <c r="H291" t="str">
        <f>IF(COUNTIF(Table9[Column1], Table26[[#This Row],[user_id]]) &gt; 0, "Retained", "Not_Retained")</f>
        <v>Not_Retained</v>
      </c>
    </row>
    <row r="292" spans="1:8" x14ac:dyDescent="0.3">
      <c r="A292">
        <v>57</v>
      </c>
      <c r="B292">
        <v>51750</v>
      </c>
      <c r="C292" t="s">
        <v>15</v>
      </c>
      <c r="D292" s="1">
        <v>45189</v>
      </c>
      <c r="E292" t="s">
        <v>12</v>
      </c>
      <c r="F292">
        <v>4954.0200000000004</v>
      </c>
      <c r="G292" t="str">
        <f t="shared" si="4"/>
        <v>2023-09</v>
      </c>
      <c r="H292" t="str">
        <f>IF(COUNTIF(Table9[Column1], Table26[[#This Row],[user_id]]) &gt; 0, "Retained", "Not_Retained")</f>
        <v>Not_Retained</v>
      </c>
    </row>
    <row r="293" spans="1:8" x14ac:dyDescent="0.3">
      <c r="A293">
        <v>57</v>
      </c>
      <c r="B293">
        <v>49221</v>
      </c>
      <c r="C293" t="s">
        <v>14</v>
      </c>
      <c r="D293" s="1">
        <v>45193</v>
      </c>
      <c r="E293" t="s">
        <v>12</v>
      </c>
      <c r="F293">
        <v>3572.83</v>
      </c>
      <c r="G293" t="str">
        <f t="shared" si="4"/>
        <v>2023-09</v>
      </c>
      <c r="H293" t="str">
        <f>IF(COUNTIF(Table9[Column1], Table26[[#This Row],[user_id]]) &gt; 0, "Retained", "Not_Retained")</f>
        <v>Not_Retained</v>
      </c>
    </row>
    <row r="294" spans="1:8" x14ac:dyDescent="0.3">
      <c r="A294">
        <v>57</v>
      </c>
      <c r="B294">
        <v>72245</v>
      </c>
      <c r="C294" t="s">
        <v>9</v>
      </c>
      <c r="D294" s="1">
        <v>45179</v>
      </c>
      <c r="E294" t="s">
        <v>12</v>
      </c>
      <c r="F294">
        <v>1723.07</v>
      </c>
      <c r="G294" t="str">
        <f t="shared" si="4"/>
        <v>2023-09</v>
      </c>
      <c r="H294" t="str">
        <f>IF(COUNTIF(Table9[Column1], Table26[[#This Row],[user_id]]) &gt; 0, "Retained", "Not_Retained")</f>
        <v>Not_Retained</v>
      </c>
    </row>
    <row r="295" spans="1:8" x14ac:dyDescent="0.3">
      <c r="A295">
        <v>57</v>
      </c>
      <c r="B295">
        <v>86507</v>
      </c>
      <c r="C295" t="s">
        <v>14</v>
      </c>
      <c r="D295" s="1">
        <v>45244</v>
      </c>
      <c r="E295" t="s">
        <v>10</v>
      </c>
      <c r="F295">
        <v>3024.86</v>
      </c>
      <c r="G295" t="str">
        <f t="shared" si="4"/>
        <v>2023-11</v>
      </c>
      <c r="H295" t="str">
        <f>IF(COUNTIF(Table9[Column1], Table26[[#This Row],[user_id]]) &gt; 0, "Retained", "Not_Retained")</f>
        <v>Not_Retained</v>
      </c>
    </row>
    <row r="296" spans="1:8" x14ac:dyDescent="0.3">
      <c r="A296">
        <v>58</v>
      </c>
      <c r="B296">
        <v>39824</v>
      </c>
      <c r="C296" t="s">
        <v>9</v>
      </c>
      <c r="D296" s="1">
        <v>45249</v>
      </c>
      <c r="E296" t="s">
        <v>12</v>
      </c>
      <c r="F296">
        <v>935.51</v>
      </c>
      <c r="G296" t="str">
        <f t="shared" si="4"/>
        <v>2023-11</v>
      </c>
      <c r="H296" t="str">
        <f>IF(COUNTIF(Table9[Column1], Table26[[#This Row],[user_id]]) &gt; 0, "Retained", "Not_Retained")</f>
        <v>Not_Retained</v>
      </c>
    </row>
    <row r="297" spans="1:8" x14ac:dyDescent="0.3">
      <c r="A297">
        <v>58</v>
      </c>
      <c r="B297">
        <v>91230</v>
      </c>
      <c r="C297" t="s">
        <v>18</v>
      </c>
      <c r="D297" s="1">
        <v>45251</v>
      </c>
      <c r="E297" t="s">
        <v>10</v>
      </c>
      <c r="F297">
        <v>4126.1400000000003</v>
      </c>
      <c r="G297" t="str">
        <f t="shared" si="4"/>
        <v>2023-11</v>
      </c>
      <c r="H297" t="str">
        <f>IF(COUNTIF(Table9[Column1], Table26[[#This Row],[user_id]]) &gt; 0, "Retained", "Not_Retained")</f>
        <v>Not_Retained</v>
      </c>
    </row>
    <row r="298" spans="1:8" x14ac:dyDescent="0.3">
      <c r="A298">
        <v>58</v>
      </c>
      <c r="B298">
        <v>14138</v>
      </c>
      <c r="C298" t="s">
        <v>9</v>
      </c>
      <c r="D298" s="1">
        <v>45238</v>
      </c>
      <c r="E298" t="s">
        <v>10</v>
      </c>
      <c r="F298">
        <v>192.79</v>
      </c>
      <c r="G298" t="str">
        <f t="shared" si="4"/>
        <v>2023-11</v>
      </c>
      <c r="H298" t="str">
        <f>IF(COUNTIF(Table9[Column1], Table26[[#This Row],[user_id]]) &gt; 0, "Retained", "Not_Retained")</f>
        <v>Not_Retained</v>
      </c>
    </row>
    <row r="299" spans="1:8" x14ac:dyDescent="0.3">
      <c r="A299">
        <v>58</v>
      </c>
      <c r="B299">
        <v>64890</v>
      </c>
      <c r="C299" t="s">
        <v>15</v>
      </c>
      <c r="D299" s="1">
        <v>45241</v>
      </c>
      <c r="E299" t="s">
        <v>12</v>
      </c>
      <c r="F299">
        <v>3483.45</v>
      </c>
      <c r="G299" t="str">
        <f t="shared" si="4"/>
        <v>2023-11</v>
      </c>
      <c r="H299" t="str">
        <f>IF(COUNTIF(Table9[Column1], Table26[[#This Row],[user_id]]) &gt; 0, "Retained", "Not_Retained")</f>
        <v>Not_Retained</v>
      </c>
    </row>
    <row r="300" spans="1:8" x14ac:dyDescent="0.3">
      <c r="A300">
        <v>58</v>
      </c>
      <c r="B300">
        <v>75774</v>
      </c>
      <c r="C300" t="s">
        <v>18</v>
      </c>
      <c r="D300" s="1">
        <v>45244</v>
      </c>
      <c r="E300" t="s">
        <v>10</v>
      </c>
      <c r="F300">
        <v>3558.3</v>
      </c>
      <c r="G300" t="str">
        <f t="shared" si="4"/>
        <v>2023-11</v>
      </c>
      <c r="H300" t="str">
        <f>IF(COUNTIF(Table9[Column1], Table26[[#This Row],[user_id]]) &gt; 0, "Retained", "Not_Retained")</f>
        <v>Not_Retained</v>
      </c>
    </row>
    <row r="301" spans="1:8" x14ac:dyDescent="0.3">
      <c r="A301">
        <v>59</v>
      </c>
      <c r="B301">
        <v>59391</v>
      </c>
      <c r="C301" t="s">
        <v>14</v>
      </c>
      <c r="D301" s="1">
        <v>45247</v>
      </c>
      <c r="E301" t="s">
        <v>10</v>
      </c>
      <c r="F301">
        <v>2352.35</v>
      </c>
      <c r="G301" t="str">
        <f t="shared" si="4"/>
        <v>2023-11</v>
      </c>
      <c r="H301" t="str">
        <f>IF(COUNTIF(Table9[Column1], Table26[[#This Row],[user_id]]) &gt; 0, "Retained", "Not_Retained")</f>
        <v>Not_Retained</v>
      </c>
    </row>
    <row r="302" spans="1:8" x14ac:dyDescent="0.3">
      <c r="A302">
        <v>59</v>
      </c>
      <c r="B302">
        <v>54869</v>
      </c>
      <c r="C302" t="s">
        <v>14</v>
      </c>
      <c r="D302" s="1">
        <v>45248</v>
      </c>
      <c r="E302" t="s">
        <v>12</v>
      </c>
      <c r="F302">
        <v>3089.38</v>
      </c>
      <c r="G302" t="str">
        <f t="shared" si="4"/>
        <v>2023-11</v>
      </c>
      <c r="H302" t="str">
        <f>IF(COUNTIF(Table9[Column1], Table26[[#This Row],[user_id]]) &gt; 0, "Retained", "Not_Retained")</f>
        <v>Not_Retained</v>
      </c>
    </row>
    <row r="303" spans="1:8" x14ac:dyDescent="0.3">
      <c r="A303">
        <v>59</v>
      </c>
      <c r="B303">
        <v>42311</v>
      </c>
      <c r="C303" t="s">
        <v>14</v>
      </c>
      <c r="D303" s="1">
        <v>45237</v>
      </c>
      <c r="E303" t="s">
        <v>12</v>
      </c>
      <c r="F303">
        <v>1201.8499999999999</v>
      </c>
      <c r="G303" t="str">
        <f t="shared" si="4"/>
        <v>2023-11</v>
      </c>
      <c r="H303" t="str">
        <f>IF(COUNTIF(Table9[Column1], Table26[[#This Row],[user_id]]) &gt; 0, "Retained", "Not_Retained")</f>
        <v>Not_Retained</v>
      </c>
    </row>
    <row r="304" spans="1:8" x14ac:dyDescent="0.3">
      <c r="A304">
        <v>59</v>
      </c>
      <c r="B304">
        <v>47880</v>
      </c>
      <c r="C304" t="s">
        <v>15</v>
      </c>
      <c r="D304" s="1">
        <v>45240</v>
      </c>
      <c r="E304" t="s">
        <v>12</v>
      </c>
      <c r="F304">
        <v>1653.5</v>
      </c>
      <c r="G304" t="str">
        <f t="shared" si="4"/>
        <v>2023-11</v>
      </c>
      <c r="H304" t="str">
        <f>IF(COUNTIF(Table9[Column1], Table26[[#This Row],[user_id]]) &gt; 0, "Retained", "Not_Retained")</f>
        <v>Not_Retained</v>
      </c>
    </row>
    <row r="305" spans="1:8" x14ac:dyDescent="0.3">
      <c r="A305">
        <v>59</v>
      </c>
      <c r="B305">
        <v>45842</v>
      </c>
      <c r="C305" t="s">
        <v>14</v>
      </c>
      <c r="D305" s="1">
        <v>45217</v>
      </c>
      <c r="E305" t="s">
        <v>10</v>
      </c>
      <c r="F305">
        <v>2910.04</v>
      </c>
      <c r="G305" t="str">
        <f t="shared" si="4"/>
        <v>2023-10</v>
      </c>
      <c r="H305" t="str">
        <f>IF(COUNTIF(Table9[Column1], Table26[[#This Row],[user_id]]) &gt; 0, "Retained", "Not_Retained")</f>
        <v>Not_Retained</v>
      </c>
    </row>
    <row r="306" spans="1:8" x14ac:dyDescent="0.3">
      <c r="A306">
        <v>59</v>
      </c>
      <c r="B306">
        <v>59767</v>
      </c>
      <c r="C306" t="s">
        <v>18</v>
      </c>
      <c r="D306" s="1">
        <v>45217</v>
      </c>
      <c r="E306" t="s">
        <v>12</v>
      </c>
      <c r="F306">
        <v>4777.58</v>
      </c>
      <c r="G306" t="str">
        <f t="shared" si="4"/>
        <v>2023-10</v>
      </c>
      <c r="H306" t="str">
        <f>IF(COUNTIF(Table9[Column1], Table26[[#This Row],[user_id]]) &gt; 0, "Retained", "Not_Retained")</f>
        <v>Not_Retained</v>
      </c>
    </row>
    <row r="307" spans="1:8" x14ac:dyDescent="0.3">
      <c r="A307">
        <v>59</v>
      </c>
      <c r="B307">
        <v>29198</v>
      </c>
      <c r="C307" t="s">
        <v>14</v>
      </c>
      <c r="D307" s="1">
        <v>45225</v>
      </c>
      <c r="E307" t="s">
        <v>10</v>
      </c>
      <c r="F307">
        <v>1509.39</v>
      </c>
      <c r="G307" t="str">
        <f t="shared" si="4"/>
        <v>2023-10</v>
      </c>
      <c r="H307" t="str">
        <f>IF(COUNTIF(Table9[Column1], Table26[[#This Row],[user_id]]) &gt; 0, "Retained", "Not_Retained")</f>
        <v>Not_Retained</v>
      </c>
    </row>
    <row r="308" spans="1:8" x14ac:dyDescent="0.3">
      <c r="A308">
        <v>60</v>
      </c>
      <c r="B308">
        <v>36485</v>
      </c>
      <c r="C308" t="s">
        <v>14</v>
      </c>
      <c r="D308" s="1">
        <v>45206</v>
      </c>
      <c r="E308" t="s">
        <v>12</v>
      </c>
      <c r="F308">
        <v>772.64</v>
      </c>
      <c r="G308" t="str">
        <f t="shared" si="4"/>
        <v>2023-10</v>
      </c>
      <c r="H308" t="str">
        <f>IF(COUNTIF(Table9[Column1], Table26[[#This Row],[user_id]]) &gt; 0, "Retained", "Not_Retained")</f>
        <v>Retained</v>
      </c>
    </row>
    <row r="309" spans="1:8" x14ac:dyDescent="0.3">
      <c r="A309">
        <v>60</v>
      </c>
      <c r="B309">
        <v>86917</v>
      </c>
      <c r="C309" t="s">
        <v>15</v>
      </c>
      <c r="D309" s="1">
        <v>45219</v>
      </c>
      <c r="E309" t="s">
        <v>10</v>
      </c>
      <c r="F309">
        <v>348.75</v>
      </c>
      <c r="G309" t="str">
        <f t="shared" si="4"/>
        <v>2023-10</v>
      </c>
      <c r="H309" t="str">
        <f>IF(COUNTIF(Table9[Column1], Table26[[#This Row],[user_id]]) &gt; 0, "Retained", "Not_Retained")</f>
        <v>Retained</v>
      </c>
    </row>
    <row r="310" spans="1:8" x14ac:dyDescent="0.3">
      <c r="A310">
        <v>60</v>
      </c>
      <c r="B310">
        <v>39579</v>
      </c>
      <c r="C310" t="s">
        <v>15</v>
      </c>
      <c r="D310" s="1">
        <v>45216</v>
      </c>
      <c r="E310" t="s">
        <v>10</v>
      </c>
      <c r="F310">
        <v>590.97</v>
      </c>
      <c r="G310" t="str">
        <f t="shared" si="4"/>
        <v>2023-10</v>
      </c>
      <c r="H310" t="str">
        <f>IF(COUNTIF(Table9[Column1], Table26[[#This Row],[user_id]]) &gt; 0, "Retained", "Not_Retained")</f>
        <v>Retained</v>
      </c>
    </row>
    <row r="311" spans="1:8" x14ac:dyDescent="0.3">
      <c r="A311">
        <v>60</v>
      </c>
      <c r="B311">
        <v>71918</v>
      </c>
      <c r="C311" t="s">
        <v>9</v>
      </c>
      <c r="D311" s="1">
        <v>45210</v>
      </c>
      <c r="E311" t="s">
        <v>10</v>
      </c>
      <c r="F311">
        <v>125.39</v>
      </c>
      <c r="G311" t="str">
        <f t="shared" si="4"/>
        <v>2023-10</v>
      </c>
      <c r="H311" t="str">
        <f>IF(COUNTIF(Table9[Column1], Table26[[#This Row],[user_id]]) &gt; 0, "Retained", "Not_Retained")</f>
        <v>Retained</v>
      </c>
    </row>
    <row r="312" spans="1:8" x14ac:dyDescent="0.3">
      <c r="A312">
        <v>60</v>
      </c>
      <c r="B312">
        <v>63334</v>
      </c>
      <c r="C312" t="s">
        <v>18</v>
      </c>
      <c r="D312" s="1">
        <v>45236</v>
      </c>
      <c r="E312" t="s">
        <v>12</v>
      </c>
      <c r="F312">
        <v>3287.64</v>
      </c>
      <c r="G312" t="str">
        <f t="shared" si="4"/>
        <v>2023-11</v>
      </c>
      <c r="H312" t="str">
        <f>IF(COUNTIF(Table9[Column1], Table26[[#This Row],[user_id]]) &gt; 0, "Retained", "Not_Retained")</f>
        <v>Retained</v>
      </c>
    </row>
    <row r="313" spans="1:8" x14ac:dyDescent="0.3">
      <c r="A313">
        <v>60</v>
      </c>
      <c r="B313">
        <v>47649</v>
      </c>
      <c r="C313" t="s">
        <v>14</v>
      </c>
      <c r="D313" s="1">
        <v>45255</v>
      </c>
      <c r="E313" t="s">
        <v>12</v>
      </c>
      <c r="F313">
        <v>3264.9</v>
      </c>
      <c r="G313" t="str">
        <f t="shared" si="4"/>
        <v>2023-11</v>
      </c>
      <c r="H313" t="str">
        <f>IF(COUNTIF(Table9[Column1], Table26[[#This Row],[user_id]]) &gt; 0, "Retained", "Not_Retained")</f>
        <v>Retained</v>
      </c>
    </row>
    <row r="314" spans="1:8" x14ac:dyDescent="0.3">
      <c r="A314">
        <v>60</v>
      </c>
      <c r="B314">
        <v>21725</v>
      </c>
      <c r="C314" t="s">
        <v>15</v>
      </c>
      <c r="D314" s="1">
        <v>45255</v>
      </c>
      <c r="E314" t="s">
        <v>10</v>
      </c>
      <c r="F314">
        <v>4574.83</v>
      </c>
      <c r="G314" t="str">
        <f t="shared" si="4"/>
        <v>2023-11</v>
      </c>
      <c r="H314" t="str">
        <f>IF(COUNTIF(Table9[Column1], Table26[[#This Row],[user_id]]) &gt; 0, "Retained", "Not_Retained")</f>
        <v>Retained</v>
      </c>
    </row>
    <row r="315" spans="1:8" x14ac:dyDescent="0.3">
      <c r="A315">
        <v>60</v>
      </c>
      <c r="B315">
        <v>64773</v>
      </c>
      <c r="C315" t="s">
        <v>15</v>
      </c>
      <c r="D315" s="1">
        <v>45236</v>
      </c>
      <c r="E315" t="s">
        <v>10</v>
      </c>
      <c r="F315">
        <v>4986.1400000000003</v>
      </c>
      <c r="G315" t="str">
        <f t="shared" si="4"/>
        <v>2023-11</v>
      </c>
      <c r="H315" t="str">
        <f>IF(COUNTIF(Table9[Column1], Table26[[#This Row],[user_id]]) &gt; 0, "Retained", "Not_Retained")</f>
        <v>Retained</v>
      </c>
    </row>
    <row r="316" spans="1:8" x14ac:dyDescent="0.3">
      <c r="A316">
        <v>60</v>
      </c>
      <c r="B316">
        <v>74930</v>
      </c>
      <c r="C316" t="s">
        <v>15</v>
      </c>
      <c r="D316" s="1">
        <v>45243</v>
      </c>
      <c r="E316" t="s">
        <v>12</v>
      </c>
      <c r="F316">
        <v>4396.04</v>
      </c>
      <c r="G316" t="str">
        <f t="shared" si="4"/>
        <v>2023-11</v>
      </c>
      <c r="H316" t="str">
        <f>IF(COUNTIF(Table9[Column1], Table26[[#This Row],[user_id]]) &gt; 0, "Retained", "Not_Retained")</f>
        <v>Retained</v>
      </c>
    </row>
    <row r="317" spans="1:8" x14ac:dyDescent="0.3">
      <c r="A317">
        <v>60</v>
      </c>
      <c r="B317">
        <v>84443</v>
      </c>
      <c r="C317" t="s">
        <v>9</v>
      </c>
      <c r="D317" s="1">
        <v>45179</v>
      </c>
      <c r="E317" t="s">
        <v>12</v>
      </c>
      <c r="F317">
        <v>1494.35</v>
      </c>
      <c r="G317" t="str">
        <f t="shared" si="4"/>
        <v>2023-09</v>
      </c>
      <c r="H317" t="str">
        <f>IF(COUNTIF(Table9[Column1], Table26[[#This Row],[user_id]]) &gt; 0, "Retained", "Not_Retained")</f>
        <v>Retained</v>
      </c>
    </row>
    <row r="318" spans="1:8" x14ac:dyDescent="0.3">
      <c r="A318">
        <v>61</v>
      </c>
      <c r="B318">
        <v>45761</v>
      </c>
      <c r="C318" t="s">
        <v>15</v>
      </c>
      <c r="D318" s="1">
        <v>45245</v>
      </c>
      <c r="E318" t="s">
        <v>10</v>
      </c>
      <c r="F318">
        <v>1720.35</v>
      </c>
      <c r="G318" t="str">
        <f t="shared" si="4"/>
        <v>2023-11</v>
      </c>
      <c r="H318" t="str">
        <f>IF(COUNTIF(Table9[Column1], Table26[[#This Row],[user_id]]) &gt; 0, "Retained", "Not_Retained")</f>
        <v>Retained</v>
      </c>
    </row>
    <row r="319" spans="1:8" x14ac:dyDescent="0.3">
      <c r="A319">
        <v>61</v>
      </c>
      <c r="B319">
        <v>70150</v>
      </c>
      <c r="C319" t="s">
        <v>14</v>
      </c>
      <c r="D319" s="1">
        <v>45254</v>
      </c>
      <c r="E319" t="s">
        <v>10</v>
      </c>
      <c r="F319">
        <v>169.01</v>
      </c>
      <c r="G319" t="str">
        <f t="shared" si="4"/>
        <v>2023-11</v>
      </c>
      <c r="H319" t="str">
        <f>IF(COUNTIF(Table9[Column1], Table26[[#This Row],[user_id]]) &gt; 0, "Retained", "Not_Retained")</f>
        <v>Retained</v>
      </c>
    </row>
    <row r="320" spans="1:8" x14ac:dyDescent="0.3">
      <c r="A320">
        <v>61</v>
      </c>
      <c r="B320">
        <v>48669</v>
      </c>
      <c r="C320" t="s">
        <v>15</v>
      </c>
      <c r="D320" s="1">
        <v>45241</v>
      </c>
      <c r="E320" t="s">
        <v>10</v>
      </c>
      <c r="F320">
        <v>3093.68</v>
      </c>
      <c r="G320" t="str">
        <f t="shared" si="4"/>
        <v>2023-11</v>
      </c>
      <c r="H320" t="str">
        <f>IF(COUNTIF(Table9[Column1], Table26[[#This Row],[user_id]]) &gt; 0, "Retained", "Not_Retained")</f>
        <v>Retained</v>
      </c>
    </row>
    <row r="321" spans="1:8" x14ac:dyDescent="0.3">
      <c r="A321">
        <v>61</v>
      </c>
      <c r="B321">
        <v>63148</v>
      </c>
      <c r="C321" t="s">
        <v>18</v>
      </c>
      <c r="D321" s="1">
        <v>45251</v>
      </c>
      <c r="E321" t="s">
        <v>12</v>
      </c>
      <c r="F321">
        <v>525.02</v>
      </c>
      <c r="G321" t="str">
        <f t="shared" si="4"/>
        <v>2023-11</v>
      </c>
      <c r="H321" t="str">
        <f>IF(COUNTIF(Table9[Column1], Table26[[#This Row],[user_id]]) &gt; 0, "Retained", "Not_Retained")</f>
        <v>Retained</v>
      </c>
    </row>
    <row r="322" spans="1:8" x14ac:dyDescent="0.3">
      <c r="A322">
        <v>61</v>
      </c>
      <c r="B322">
        <v>22502</v>
      </c>
      <c r="C322" t="s">
        <v>15</v>
      </c>
      <c r="D322" s="1">
        <v>45252</v>
      </c>
      <c r="E322" t="s">
        <v>10</v>
      </c>
      <c r="F322">
        <v>2439.5300000000002</v>
      </c>
      <c r="G322" t="str">
        <f t="shared" ref="G322:G385" si="5">TEXT(D322, "YYYY-MM")</f>
        <v>2023-11</v>
      </c>
      <c r="H322" t="str">
        <f>IF(COUNTIF(Table9[Column1], Table26[[#This Row],[user_id]]) &gt; 0, "Retained", "Not_Retained")</f>
        <v>Retained</v>
      </c>
    </row>
    <row r="323" spans="1:8" x14ac:dyDescent="0.3">
      <c r="A323">
        <v>61</v>
      </c>
      <c r="B323">
        <v>44181</v>
      </c>
      <c r="C323" t="s">
        <v>18</v>
      </c>
      <c r="D323" s="1">
        <v>45200</v>
      </c>
      <c r="E323" t="s">
        <v>10</v>
      </c>
      <c r="F323">
        <v>2289</v>
      </c>
      <c r="G323" t="str">
        <f t="shared" si="5"/>
        <v>2023-10</v>
      </c>
      <c r="H323" t="str">
        <f>IF(COUNTIF(Table9[Column1], Table26[[#This Row],[user_id]]) &gt; 0, "Retained", "Not_Retained")</f>
        <v>Retained</v>
      </c>
    </row>
    <row r="324" spans="1:8" x14ac:dyDescent="0.3">
      <c r="A324">
        <v>61</v>
      </c>
      <c r="B324">
        <v>53204</v>
      </c>
      <c r="C324" t="s">
        <v>14</v>
      </c>
      <c r="D324" s="1">
        <v>45208</v>
      </c>
      <c r="E324" t="s">
        <v>10</v>
      </c>
      <c r="F324">
        <v>1381.61</v>
      </c>
      <c r="G324" t="str">
        <f t="shared" si="5"/>
        <v>2023-10</v>
      </c>
      <c r="H324" t="str">
        <f>IF(COUNTIF(Table9[Column1], Table26[[#This Row],[user_id]]) &gt; 0, "Retained", "Not_Retained")</f>
        <v>Retained</v>
      </c>
    </row>
    <row r="325" spans="1:8" x14ac:dyDescent="0.3">
      <c r="A325">
        <v>61</v>
      </c>
      <c r="B325">
        <v>40972</v>
      </c>
      <c r="C325" t="s">
        <v>9</v>
      </c>
      <c r="D325" s="1">
        <v>45192</v>
      </c>
      <c r="E325" t="s">
        <v>10</v>
      </c>
      <c r="F325">
        <v>2380.44</v>
      </c>
      <c r="G325" t="str">
        <f t="shared" si="5"/>
        <v>2023-09</v>
      </c>
      <c r="H325" t="str">
        <f>IF(COUNTIF(Table9[Column1], Table26[[#This Row],[user_id]]) &gt; 0, "Retained", "Not_Retained")</f>
        <v>Retained</v>
      </c>
    </row>
    <row r="326" spans="1:8" x14ac:dyDescent="0.3">
      <c r="A326">
        <v>61</v>
      </c>
      <c r="B326">
        <v>63138</v>
      </c>
      <c r="C326" t="s">
        <v>14</v>
      </c>
      <c r="D326" s="1">
        <v>45175</v>
      </c>
      <c r="E326" t="s">
        <v>10</v>
      </c>
      <c r="F326">
        <v>3229.69</v>
      </c>
      <c r="G326" t="str">
        <f t="shared" si="5"/>
        <v>2023-09</v>
      </c>
      <c r="H326" t="str">
        <f>IF(COUNTIF(Table9[Column1], Table26[[#This Row],[user_id]]) &gt; 0, "Retained", "Not_Retained")</f>
        <v>Retained</v>
      </c>
    </row>
    <row r="327" spans="1:8" x14ac:dyDescent="0.3">
      <c r="A327">
        <v>61</v>
      </c>
      <c r="B327">
        <v>58174</v>
      </c>
      <c r="C327" t="s">
        <v>15</v>
      </c>
      <c r="D327" s="1">
        <v>45179</v>
      </c>
      <c r="E327" t="s">
        <v>10</v>
      </c>
      <c r="F327">
        <v>4791.07</v>
      </c>
      <c r="G327" t="str">
        <f t="shared" si="5"/>
        <v>2023-09</v>
      </c>
      <c r="H327" t="str">
        <f>IF(COUNTIF(Table9[Column1], Table26[[#This Row],[user_id]]) &gt; 0, "Retained", "Not_Retained")</f>
        <v>Retained</v>
      </c>
    </row>
    <row r="328" spans="1:8" x14ac:dyDescent="0.3">
      <c r="A328">
        <v>62</v>
      </c>
      <c r="B328">
        <v>81989</v>
      </c>
      <c r="C328" t="s">
        <v>18</v>
      </c>
      <c r="D328" s="1">
        <v>45222</v>
      </c>
      <c r="E328" t="s">
        <v>10</v>
      </c>
      <c r="F328">
        <v>3833.11</v>
      </c>
      <c r="G328" t="str">
        <f t="shared" si="5"/>
        <v>2023-10</v>
      </c>
      <c r="H328" t="str">
        <f>IF(COUNTIF(Table9[Column1], Table26[[#This Row],[user_id]]) &gt; 0, "Retained", "Not_Retained")</f>
        <v>Not_Retained</v>
      </c>
    </row>
    <row r="329" spans="1:8" x14ac:dyDescent="0.3">
      <c r="A329">
        <v>62</v>
      </c>
      <c r="B329">
        <v>88094</v>
      </c>
      <c r="C329" t="s">
        <v>9</v>
      </c>
      <c r="D329" s="1">
        <v>45221</v>
      </c>
      <c r="E329" t="s">
        <v>12</v>
      </c>
      <c r="F329">
        <v>2688.05</v>
      </c>
      <c r="G329" t="str">
        <f t="shared" si="5"/>
        <v>2023-10</v>
      </c>
      <c r="H329" t="str">
        <f>IF(COUNTIF(Table9[Column1], Table26[[#This Row],[user_id]]) &gt; 0, "Retained", "Not_Retained")</f>
        <v>Not_Retained</v>
      </c>
    </row>
    <row r="330" spans="1:8" x14ac:dyDescent="0.3">
      <c r="A330">
        <v>62</v>
      </c>
      <c r="B330">
        <v>20237</v>
      </c>
      <c r="C330" t="s">
        <v>9</v>
      </c>
      <c r="D330" s="1">
        <v>45211</v>
      </c>
      <c r="E330" t="s">
        <v>10</v>
      </c>
      <c r="F330">
        <v>4160.99</v>
      </c>
      <c r="G330" t="str">
        <f t="shared" si="5"/>
        <v>2023-10</v>
      </c>
      <c r="H330" t="str">
        <f>IF(COUNTIF(Table9[Column1], Table26[[#This Row],[user_id]]) &gt; 0, "Retained", "Not_Retained")</f>
        <v>Not_Retained</v>
      </c>
    </row>
    <row r="331" spans="1:8" x14ac:dyDescent="0.3">
      <c r="A331">
        <v>62</v>
      </c>
      <c r="B331">
        <v>36497</v>
      </c>
      <c r="C331" t="s">
        <v>15</v>
      </c>
      <c r="D331" s="1">
        <v>45216</v>
      </c>
      <c r="E331" t="s">
        <v>10</v>
      </c>
      <c r="F331">
        <v>1707.78</v>
      </c>
      <c r="G331" t="str">
        <f t="shared" si="5"/>
        <v>2023-10</v>
      </c>
      <c r="H331" t="str">
        <f>IF(COUNTIF(Table9[Column1], Table26[[#This Row],[user_id]]) &gt; 0, "Retained", "Not_Retained")</f>
        <v>Not_Retained</v>
      </c>
    </row>
    <row r="332" spans="1:8" x14ac:dyDescent="0.3">
      <c r="A332">
        <v>62</v>
      </c>
      <c r="B332">
        <v>25235</v>
      </c>
      <c r="C332" t="s">
        <v>15</v>
      </c>
      <c r="D332" s="1">
        <v>45245</v>
      </c>
      <c r="E332" t="s">
        <v>12</v>
      </c>
      <c r="F332">
        <v>545.61</v>
      </c>
      <c r="G332" t="str">
        <f t="shared" si="5"/>
        <v>2023-11</v>
      </c>
      <c r="H332" t="str">
        <f>IF(COUNTIF(Table9[Column1], Table26[[#This Row],[user_id]]) &gt; 0, "Retained", "Not_Retained")</f>
        <v>Not_Retained</v>
      </c>
    </row>
    <row r="333" spans="1:8" x14ac:dyDescent="0.3">
      <c r="A333">
        <v>62</v>
      </c>
      <c r="B333">
        <v>68390</v>
      </c>
      <c r="C333" t="s">
        <v>9</v>
      </c>
      <c r="D333" s="1">
        <v>45247</v>
      </c>
      <c r="E333" t="s">
        <v>12</v>
      </c>
      <c r="F333">
        <v>746.53</v>
      </c>
      <c r="G333" t="str">
        <f t="shared" si="5"/>
        <v>2023-11</v>
      </c>
      <c r="H333" t="str">
        <f>IF(COUNTIF(Table9[Column1], Table26[[#This Row],[user_id]]) &gt; 0, "Retained", "Not_Retained")</f>
        <v>Not_Retained</v>
      </c>
    </row>
    <row r="334" spans="1:8" x14ac:dyDescent="0.3">
      <c r="A334">
        <v>62</v>
      </c>
      <c r="B334">
        <v>69873</v>
      </c>
      <c r="C334" t="s">
        <v>9</v>
      </c>
      <c r="D334" s="1">
        <v>45244</v>
      </c>
      <c r="E334" t="s">
        <v>12</v>
      </c>
      <c r="F334">
        <v>3396.56</v>
      </c>
      <c r="G334" t="str">
        <f t="shared" si="5"/>
        <v>2023-11</v>
      </c>
      <c r="H334" t="str">
        <f>IF(COUNTIF(Table9[Column1], Table26[[#This Row],[user_id]]) &gt; 0, "Retained", "Not_Retained")</f>
        <v>Not_Retained</v>
      </c>
    </row>
    <row r="335" spans="1:8" x14ac:dyDescent="0.3">
      <c r="A335">
        <v>62</v>
      </c>
      <c r="B335">
        <v>12853</v>
      </c>
      <c r="C335" t="s">
        <v>18</v>
      </c>
      <c r="D335" s="1">
        <v>45240</v>
      </c>
      <c r="E335" t="s">
        <v>12</v>
      </c>
      <c r="F335">
        <v>4100.62</v>
      </c>
      <c r="G335" t="str">
        <f t="shared" si="5"/>
        <v>2023-11</v>
      </c>
      <c r="H335" t="str">
        <f>IF(COUNTIF(Table9[Column1], Table26[[#This Row],[user_id]]) &gt; 0, "Retained", "Not_Retained")</f>
        <v>Not_Retained</v>
      </c>
    </row>
    <row r="336" spans="1:8" x14ac:dyDescent="0.3">
      <c r="A336">
        <v>62</v>
      </c>
      <c r="B336">
        <v>38560</v>
      </c>
      <c r="C336" t="s">
        <v>9</v>
      </c>
      <c r="D336" s="1">
        <v>45254</v>
      </c>
      <c r="E336" t="s">
        <v>10</v>
      </c>
      <c r="F336">
        <v>2176.12</v>
      </c>
      <c r="G336" t="str">
        <f t="shared" si="5"/>
        <v>2023-11</v>
      </c>
      <c r="H336" t="str">
        <f>IF(COUNTIF(Table9[Column1], Table26[[#This Row],[user_id]]) &gt; 0, "Retained", "Not_Retained")</f>
        <v>Not_Retained</v>
      </c>
    </row>
    <row r="337" spans="1:8" x14ac:dyDescent="0.3">
      <c r="A337">
        <v>63</v>
      </c>
      <c r="B337">
        <v>47629</v>
      </c>
      <c r="C337" t="s">
        <v>18</v>
      </c>
      <c r="D337" s="1">
        <v>45232</v>
      </c>
      <c r="E337" t="s">
        <v>10</v>
      </c>
      <c r="F337">
        <v>3867.96</v>
      </c>
      <c r="G337" t="str">
        <f t="shared" si="5"/>
        <v>2023-11</v>
      </c>
      <c r="H337" t="str">
        <f>IF(COUNTIF(Table9[Column1], Table26[[#This Row],[user_id]]) &gt; 0, "Retained", "Not_Retained")</f>
        <v>Retained</v>
      </c>
    </row>
    <row r="338" spans="1:8" x14ac:dyDescent="0.3">
      <c r="A338">
        <v>63</v>
      </c>
      <c r="B338">
        <v>94085</v>
      </c>
      <c r="C338" t="s">
        <v>18</v>
      </c>
      <c r="D338" s="1">
        <v>45255</v>
      </c>
      <c r="E338" t="s">
        <v>12</v>
      </c>
      <c r="F338">
        <v>4965</v>
      </c>
      <c r="G338" t="str">
        <f t="shared" si="5"/>
        <v>2023-11</v>
      </c>
      <c r="H338" t="str">
        <f>IF(COUNTIF(Table9[Column1], Table26[[#This Row],[user_id]]) &gt; 0, "Retained", "Not_Retained")</f>
        <v>Retained</v>
      </c>
    </row>
    <row r="339" spans="1:8" x14ac:dyDescent="0.3">
      <c r="A339">
        <v>63</v>
      </c>
      <c r="B339">
        <v>68790</v>
      </c>
      <c r="C339" t="s">
        <v>18</v>
      </c>
      <c r="D339" s="1">
        <v>45243</v>
      </c>
      <c r="E339" t="s">
        <v>12</v>
      </c>
      <c r="F339">
        <v>493.22</v>
      </c>
      <c r="G339" t="str">
        <f t="shared" si="5"/>
        <v>2023-11</v>
      </c>
      <c r="H339" t="str">
        <f>IF(COUNTIF(Table9[Column1], Table26[[#This Row],[user_id]]) &gt; 0, "Retained", "Not_Retained")</f>
        <v>Retained</v>
      </c>
    </row>
    <row r="340" spans="1:8" x14ac:dyDescent="0.3">
      <c r="A340">
        <v>63</v>
      </c>
      <c r="B340">
        <v>80687</v>
      </c>
      <c r="C340" t="s">
        <v>15</v>
      </c>
      <c r="D340" s="1">
        <v>45252</v>
      </c>
      <c r="E340" t="s">
        <v>12</v>
      </c>
      <c r="F340">
        <v>681.3</v>
      </c>
      <c r="G340" t="str">
        <f t="shared" si="5"/>
        <v>2023-11</v>
      </c>
      <c r="H340" t="str">
        <f>IF(COUNTIF(Table9[Column1], Table26[[#This Row],[user_id]]) &gt; 0, "Retained", "Not_Retained")</f>
        <v>Retained</v>
      </c>
    </row>
    <row r="341" spans="1:8" x14ac:dyDescent="0.3">
      <c r="A341">
        <v>63</v>
      </c>
      <c r="B341">
        <v>79316</v>
      </c>
      <c r="C341" t="s">
        <v>15</v>
      </c>
      <c r="D341" s="1">
        <v>45182</v>
      </c>
      <c r="E341" t="s">
        <v>10</v>
      </c>
      <c r="F341">
        <v>4190.63</v>
      </c>
      <c r="G341" t="str">
        <f t="shared" si="5"/>
        <v>2023-09</v>
      </c>
      <c r="H341" t="str">
        <f>IF(COUNTIF(Table9[Column1], Table26[[#This Row],[user_id]]) &gt; 0, "Retained", "Not_Retained")</f>
        <v>Retained</v>
      </c>
    </row>
    <row r="342" spans="1:8" x14ac:dyDescent="0.3">
      <c r="A342">
        <v>63</v>
      </c>
      <c r="B342">
        <v>12979</v>
      </c>
      <c r="C342" t="s">
        <v>14</v>
      </c>
      <c r="D342" s="1">
        <v>45194</v>
      </c>
      <c r="E342" t="s">
        <v>12</v>
      </c>
      <c r="F342">
        <v>3400.15</v>
      </c>
      <c r="G342" t="str">
        <f t="shared" si="5"/>
        <v>2023-09</v>
      </c>
      <c r="H342" t="str">
        <f>IF(COUNTIF(Table9[Column1], Table26[[#This Row],[user_id]]) &gt; 0, "Retained", "Not_Retained")</f>
        <v>Retained</v>
      </c>
    </row>
    <row r="343" spans="1:8" x14ac:dyDescent="0.3">
      <c r="A343">
        <v>63</v>
      </c>
      <c r="B343">
        <v>65591</v>
      </c>
      <c r="C343" t="s">
        <v>18</v>
      </c>
      <c r="D343" s="1">
        <v>45187</v>
      </c>
      <c r="E343" t="s">
        <v>10</v>
      </c>
      <c r="F343">
        <v>1312.81</v>
      </c>
      <c r="G343" t="str">
        <f t="shared" si="5"/>
        <v>2023-09</v>
      </c>
      <c r="H343" t="str">
        <f>IF(COUNTIF(Table9[Column1], Table26[[#This Row],[user_id]]) &gt; 0, "Retained", "Not_Retained")</f>
        <v>Retained</v>
      </c>
    </row>
    <row r="344" spans="1:8" x14ac:dyDescent="0.3">
      <c r="A344">
        <v>63</v>
      </c>
      <c r="B344">
        <v>30332</v>
      </c>
      <c r="C344" t="s">
        <v>14</v>
      </c>
      <c r="D344" s="1">
        <v>45181</v>
      </c>
      <c r="E344" t="s">
        <v>10</v>
      </c>
      <c r="F344">
        <v>4693.3100000000004</v>
      </c>
      <c r="G344" t="str">
        <f t="shared" si="5"/>
        <v>2023-09</v>
      </c>
      <c r="H344" t="str">
        <f>IF(COUNTIF(Table9[Column1], Table26[[#This Row],[user_id]]) &gt; 0, "Retained", "Not_Retained")</f>
        <v>Retained</v>
      </c>
    </row>
    <row r="345" spans="1:8" x14ac:dyDescent="0.3">
      <c r="A345">
        <v>63</v>
      </c>
      <c r="B345">
        <v>24790</v>
      </c>
      <c r="C345" t="s">
        <v>9</v>
      </c>
      <c r="D345" s="1">
        <v>45193</v>
      </c>
      <c r="E345" t="s">
        <v>12</v>
      </c>
      <c r="F345">
        <v>3113.12</v>
      </c>
      <c r="G345" t="str">
        <f t="shared" si="5"/>
        <v>2023-09</v>
      </c>
      <c r="H345" t="str">
        <f>IF(COUNTIF(Table9[Column1], Table26[[#This Row],[user_id]]) &gt; 0, "Retained", "Not_Retained")</f>
        <v>Retained</v>
      </c>
    </row>
    <row r="346" spans="1:8" x14ac:dyDescent="0.3">
      <c r="A346">
        <v>63</v>
      </c>
      <c r="B346">
        <v>37011</v>
      </c>
      <c r="C346" t="s">
        <v>9</v>
      </c>
      <c r="D346" s="1">
        <v>45207</v>
      </c>
      <c r="E346" t="s">
        <v>10</v>
      </c>
      <c r="F346">
        <v>3010.33</v>
      </c>
      <c r="G346" t="str">
        <f t="shared" si="5"/>
        <v>2023-10</v>
      </c>
      <c r="H346" t="str">
        <f>IF(COUNTIF(Table9[Column1], Table26[[#This Row],[user_id]]) &gt; 0, "Retained", "Not_Retained")</f>
        <v>Retained</v>
      </c>
    </row>
    <row r="347" spans="1:8" x14ac:dyDescent="0.3">
      <c r="A347">
        <v>64</v>
      </c>
      <c r="B347">
        <v>15798</v>
      </c>
      <c r="C347" t="s">
        <v>18</v>
      </c>
      <c r="D347" s="1">
        <v>45254</v>
      </c>
      <c r="E347" t="s">
        <v>12</v>
      </c>
      <c r="F347">
        <v>1248.26</v>
      </c>
      <c r="G347" t="str">
        <f t="shared" si="5"/>
        <v>2023-11</v>
      </c>
      <c r="H347" t="str">
        <f>IF(COUNTIF(Table9[Column1], Table26[[#This Row],[user_id]]) &gt; 0, "Retained", "Not_Retained")</f>
        <v>Not_Retained</v>
      </c>
    </row>
    <row r="348" spans="1:8" x14ac:dyDescent="0.3">
      <c r="A348">
        <v>64</v>
      </c>
      <c r="B348">
        <v>17398</v>
      </c>
      <c r="C348" t="s">
        <v>15</v>
      </c>
      <c r="D348" s="1">
        <v>45237</v>
      </c>
      <c r="E348" t="s">
        <v>12</v>
      </c>
      <c r="F348">
        <v>1247.3900000000001</v>
      </c>
      <c r="G348" t="str">
        <f t="shared" si="5"/>
        <v>2023-11</v>
      </c>
      <c r="H348" t="str">
        <f>IF(COUNTIF(Table9[Column1], Table26[[#This Row],[user_id]]) &gt; 0, "Retained", "Not_Retained")</f>
        <v>Not_Retained</v>
      </c>
    </row>
    <row r="349" spans="1:8" x14ac:dyDescent="0.3">
      <c r="A349">
        <v>64</v>
      </c>
      <c r="B349">
        <v>85690</v>
      </c>
      <c r="C349" t="s">
        <v>14</v>
      </c>
      <c r="D349" s="1">
        <v>45180</v>
      </c>
      <c r="E349" t="s">
        <v>10</v>
      </c>
      <c r="F349">
        <v>1578.65</v>
      </c>
      <c r="G349" t="str">
        <f t="shared" si="5"/>
        <v>2023-09</v>
      </c>
      <c r="H349" t="str">
        <f>IF(COUNTIF(Table9[Column1], Table26[[#This Row],[user_id]]) &gt; 0, "Retained", "Not_Retained")</f>
        <v>Not_Retained</v>
      </c>
    </row>
    <row r="350" spans="1:8" x14ac:dyDescent="0.3">
      <c r="A350">
        <v>64</v>
      </c>
      <c r="B350">
        <v>96535</v>
      </c>
      <c r="C350" t="s">
        <v>15</v>
      </c>
      <c r="D350" s="1">
        <v>45174</v>
      </c>
      <c r="E350" t="s">
        <v>12</v>
      </c>
      <c r="F350">
        <v>1572.45</v>
      </c>
      <c r="G350" t="str">
        <f t="shared" si="5"/>
        <v>2023-09</v>
      </c>
      <c r="H350" t="str">
        <f>IF(COUNTIF(Table9[Column1], Table26[[#This Row],[user_id]]) &gt; 0, "Retained", "Not_Retained")</f>
        <v>Not_Retained</v>
      </c>
    </row>
    <row r="351" spans="1:8" x14ac:dyDescent="0.3">
      <c r="A351">
        <v>64</v>
      </c>
      <c r="B351">
        <v>82970</v>
      </c>
      <c r="C351" t="s">
        <v>15</v>
      </c>
      <c r="D351" s="1">
        <v>45171</v>
      </c>
      <c r="E351" t="s">
        <v>12</v>
      </c>
      <c r="F351">
        <v>2823.67</v>
      </c>
      <c r="G351" t="str">
        <f t="shared" si="5"/>
        <v>2023-09</v>
      </c>
      <c r="H351" t="str">
        <f>IF(COUNTIF(Table9[Column1], Table26[[#This Row],[user_id]]) &gt; 0, "Retained", "Not_Retained")</f>
        <v>Not_Retained</v>
      </c>
    </row>
    <row r="352" spans="1:8" x14ac:dyDescent="0.3">
      <c r="A352">
        <v>64</v>
      </c>
      <c r="B352">
        <v>55143</v>
      </c>
      <c r="C352" t="s">
        <v>18</v>
      </c>
      <c r="D352" s="1">
        <v>45171</v>
      </c>
      <c r="E352" t="s">
        <v>12</v>
      </c>
      <c r="F352">
        <v>3511.91</v>
      </c>
      <c r="G352" t="str">
        <f t="shared" si="5"/>
        <v>2023-09</v>
      </c>
      <c r="H352" t="str">
        <f>IF(COUNTIF(Table9[Column1], Table26[[#This Row],[user_id]]) &gt; 0, "Retained", "Not_Retained")</f>
        <v>Not_Retained</v>
      </c>
    </row>
    <row r="353" spans="1:8" x14ac:dyDescent="0.3">
      <c r="A353">
        <v>64</v>
      </c>
      <c r="B353">
        <v>29558</v>
      </c>
      <c r="C353" t="s">
        <v>14</v>
      </c>
      <c r="D353" s="1">
        <v>45183</v>
      </c>
      <c r="E353" t="s">
        <v>12</v>
      </c>
      <c r="F353">
        <v>1001.01</v>
      </c>
      <c r="G353" t="str">
        <f t="shared" si="5"/>
        <v>2023-09</v>
      </c>
      <c r="H353" t="str">
        <f>IF(COUNTIF(Table9[Column1], Table26[[#This Row],[user_id]]) &gt; 0, "Retained", "Not_Retained")</f>
        <v>Not_Retained</v>
      </c>
    </row>
    <row r="354" spans="1:8" x14ac:dyDescent="0.3">
      <c r="A354">
        <v>65</v>
      </c>
      <c r="B354">
        <v>28920</v>
      </c>
      <c r="C354" t="s">
        <v>18</v>
      </c>
      <c r="D354" s="1">
        <v>45197</v>
      </c>
      <c r="E354" t="s">
        <v>10</v>
      </c>
      <c r="F354">
        <v>2855.69</v>
      </c>
      <c r="G354" t="str">
        <f t="shared" si="5"/>
        <v>2023-09</v>
      </c>
      <c r="H354" t="str">
        <f>IF(COUNTIF(Table9[Column1], Table26[[#This Row],[user_id]]) &gt; 0, "Retained", "Not_Retained")</f>
        <v>Not_Retained</v>
      </c>
    </row>
    <row r="355" spans="1:8" x14ac:dyDescent="0.3">
      <c r="A355">
        <v>65</v>
      </c>
      <c r="B355">
        <v>83044</v>
      </c>
      <c r="C355" t="s">
        <v>15</v>
      </c>
      <c r="D355" s="1">
        <v>45183</v>
      </c>
      <c r="E355" t="s">
        <v>12</v>
      </c>
      <c r="F355">
        <v>1290.01</v>
      </c>
      <c r="G355" t="str">
        <f t="shared" si="5"/>
        <v>2023-09</v>
      </c>
      <c r="H355" t="str">
        <f>IF(COUNTIF(Table9[Column1], Table26[[#This Row],[user_id]]) &gt; 0, "Retained", "Not_Retained")</f>
        <v>Not_Retained</v>
      </c>
    </row>
    <row r="356" spans="1:8" x14ac:dyDescent="0.3">
      <c r="A356">
        <v>65</v>
      </c>
      <c r="B356">
        <v>53288</v>
      </c>
      <c r="C356" t="s">
        <v>9</v>
      </c>
      <c r="D356" s="1">
        <v>45176</v>
      </c>
      <c r="E356" t="s">
        <v>12</v>
      </c>
      <c r="F356">
        <v>4250.95</v>
      </c>
      <c r="G356" t="str">
        <f t="shared" si="5"/>
        <v>2023-09</v>
      </c>
      <c r="H356" t="str">
        <f>IF(COUNTIF(Table9[Column1], Table26[[#This Row],[user_id]]) &gt; 0, "Retained", "Not_Retained")</f>
        <v>Not_Retained</v>
      </c>
    </row>
    <row r="357" spans="1:8" x14ac:dyDescent="0.3">
      <c r="A357">
        <v>65</v>
      </c>
      <c r="B357">
        <v>34966</v>
      </c>
      <c r="C357" t="s">
        <v>9</v>
      </c>
      <c r="D357" s="1">
        <v>45248</v>
      </c>
      <c r="E357" t="s">
        <v>12</v>
      </c>
      <c r="F357">
        <v>1948.12</v>
      </c>
      <c r="G357" t="str">
        <f t="shared" si="5"/>
        <v>2023-11</v>
      </c>
      <c r="H357" t="str">
        <f>IF(COUNTIF(Table9[Column1], Table26[[#This Row],[user_id]]) &gt; 0, "Retained", "Not_Retained")</f>
        <v>Not_Retained</v>
      </c>
    </row>
    <row r="358" spans="1:8" x14ac:dyDescent="0.3">
      <c r="A358">
        <v>66</v>
      </c>
      <c r="B358">
        <v>87015</v>
      </c>
      <c r="C358" t="s">
        <v>15</v>
      </c>
      <c r="D358" s="1">
        <v>45195</v>
      </c>
      <c r="E358" t="s">
        <v>12</v>
      </c>
      <c r="F358">
        <v>1123.56</v>
      </c>
      <c r="G358" t="str">
        <f t="shared" si="5"/>
        <v>2023-09</v>
      </c>
      <c r="H358" t="str">
        <f>IF(COUNTIF(Table9[Column1], Table26[[#This Row],[user_id]]) &gt; 0, "Retained", "Not_Retained")</f>
        <v>Not_Retained</v>
      </c>
    </row>
    <row r="359" spans="1:8" x14ac:dyDescent="0.3">
      <c r="A359">
        <v>66</v>
      </c>
      <c r="B359">
        <v>49739</v>
      </c>
      <c r="C359" t="s">
        <v>9</v>
      </c>
      <c r="D359" s="1">
        <v>45180</v>
      </c>
      <c r="E359" t="s">
        <v>10</v>
      </c>
      <c r="F359">
        <v>4692.08</v>
      </c>
      <c r="G359" t="str">
        <f t="shared" si="5"/>
        <v>2023-09</v>
      </c>
      <c r="H359" t="str">
        <f>IF(COUNTIF(Table9[Column1], Table26[[#This Row],[user_id]]) &gt; 0, "Retained", "Not_Retained")</f>
        <v>Not_Retained</v>
      </c>
    </row>
    <row r="360" spans="1:8" x14ac:dyDescent="0.3">
      <c r="A360">
        <v>66</v>
      </c>
      <c r="B360">
        <v>72773</v>
      </c>
      <c r="C360" t="s">
        <v>15</v>
      </c>
      <c r="D360" s="1">
        <v>45254</v>
      </c>
      <c r="E360" t="s">
        <v>10</v>
      </c>
      <c r="F360">
        <v>2043.5</v>
      </c>
      <c r="G360" t="str">
        <f t="shared" si="5"/>
        <v>2023-11</v>
      </c>
      <c r="H360" t="str">
        <f>IF(COUNTIF(Table9[Column1], Table26[[#This Row],[user_id]]) &gt; 0, "Retained", "Not_Retained")</f>
        <v>Not_Retained</v>
      </c>
    </row>
    <row r="361" spans="1:8" x14ac:dyDescent="0.3">
      <c r="A361">
        <v>67</v>
      </c>
      <c r="B361">
        <v>71112</v>
      </c>
      <c r="C361" t="s">
        <v>14</v>
      </c>
      <c r="D361" s="1">
        <v>45212</v>
      </c>
      <c r="E361" t="s">
        <v>12</v>
      </c>
      <c r="F361">
        <v>1381.65</v>
      </c>
      <c r="G361" t="str">
        <f t="shared" si="5"/>
        <v>2023-10</v>
      </c>
      <c r="H361" t="str">
        <f>IF(COUNTIF(Table9[Column1], Table26[[#This Row],[user_id]]) &gt; 0, "Retained", "Not_Retained")</f>
        <v>Not_Retained</v>
      </c>
    </row>
    <row r="362" spans="1:8" x14ac:dyDescent="0.3">
      <c r="A362">
        <v>67</v>
      </c>
      <c r="B362">
        <v>75179</v>
      </c>
      <c r="C362" t="s">
        <v>18</v>
      </c>
      <c r="D362" s="1">
        <v>45216</v>
      </c>
      <c r="E362" t="s">
        <v>10</v>
      </c>
      <c r="F362">
        <v>4033.8</v>
      </c>
      <c r="G362" t="str">
        <f t="shared" si="5"/>
        <v>2023-10</v>
      </c>
      <c r="H362" t="str">
        <f>IF(COUNTIF(Table9[Column1], Table26[[#This Row],[user_id]]) &gt; 0, "Retained", "Not_Retained")</f>
        <v>Not_Retained</v>
      </c>
    </row>
    <row r="363" spans="1:8" x14ac:dyDescent="0.3">
      <c r="A363">
        <v>67</v>
      </c>
      <c r="B363">
        <v>71537</v>
      </c>
      <c r="C363" t="s">
        <v>14</v>
      </c>
      <c r="D363" s="1">
        <v>45223</v>
      </c>
      <c r="E363" t="s">
        <v>10</v>
      </c>
      <c r="F363">
        <v>1916.45</v>
      </c>
      <c r="G363" t="str">
        <f t="shared" si="5"/>
        <v>2023-10</v>
      </c>
      <c r="H363" t="str">
        <f>IF(COUNTIF(Table9[Column1], Table26[[#This Row],[user_id]]) &gt; 0, "Retained", "Not_Retained")</f>
        <v>Not_Retained</v>
      </c>
    </row>
    <row r="364" spans="1:8" x14ac:dyDescent="0.3">
      <c r="A364">
        <v>68</v>
      </c>
      <c r="B364">
        <v>44180</v>
      </c>
      <c r="C364" t="s">
        <v>18</v>
      </c>
      <c r="D364" s="1">
        <v>45231</v>
      </c>
      <c r="E364" t="s">
        <v>12</v>
      </c>
      <c r="F364">
        <v>846.82</v>
      </c>
      <c r="G364" t="str">
        <f t="shared" si="5"/>
        <v>2023-11</v>
      </c>
      <c r="H364" t="str">
        <f>IF(COUNTIF(Table9[Column1], Table26[[#This Row],[user_id]]) &gt; 0, "Retained", "Not_Retained")</f>
        <v>Not_Retained</v>
      </c>
    </row>
    <row r="365" spans="1:8" x14ac:dyDescent="0.3">
      <c r="A365">
        <v>68</v>
      </c>
      <c r="B365">
        <v>40149</v>
      </c>
      <c r="C365" t="s">
        <v>18</v>
      </c>
      <c r="D365" s="1">
        <v>45241</v>
      </c>
      <c r="E365" t="s">
        <v>10</v>
      </c>
      <c r="F365">
        <v>2546.58</v>
      </c>
      <c r="G365" t="str">
        <f t="shared" si="5"/>
        <v>2023-11</v>
      </c>
      <c r="H365" t="str">
        <f>IF(COUNTIF(Table9[Column1], Table26[[#This Row],[user_id]]) &gt; 0, "Retained", "Not_Retained")</f>
        <v>Not_Retained</v>
      </c>
    </row>
    <row r="366" spans="1:8" x14ac:dyDescent="0.3">
      <c r="A366">
        <v>68</v>
      </c>
      <c r="B366">
        <v>74044</v>
      </c>
      <c r="C366" t="s">
        <v>18</v>
      </c>
      <c r="D366" s="1">
        <v>45178</v>
      </c>
      <c r="E366" t="s">
        <v>12</v>
      </c>
      <c r="F366">
        <v>924.34</v>
      </c>
      <c r="G366" t="str">
        <f t="shared" si="5"/>
        <v>2023-09</v>
      </c>
      <c r="H366" t="str">
        <f>IF(COUNTIF(Table9[Column1], Table26[[#This Row],[user_id]]) &gt; 0, "Retained", "Not_Retained")</f>
        <v>Not_Retained</v>
      </c>
    </row>
    <row r="367" spans="1:8" x14ac:dyDescent="0.3">
      <c r="A367">
        <v>68</v>
      </c>
      <c r="B367">
        <v>56160</v>
      </c>
      <c r="C367" t="s">
        <v>15</v>
      </c>
      <c r="D367" s="1">
        <v>45195</v>
      </c>
      <c r="E367" t="s">
        <v>10</v>
      </c>
      <c r="F367">
        <v>3629.54</v>
      </c>
      <c r="G367" t="str">
        <f t="shared" si="5"/>
        <v>2023-09</v>
      </c>
      <c r="H367" t="str">
        <f>IF(COUNTIF(Table9[Column1], Table26[[#This Row],[user_id]]) &gt; 0, "Retained", "Not_Retained")</f>
        <v>Not_Retained</v>
      </c>
    </row>
    <row r="368" spans="1:8" x14ac:dyDescent="0.3">
      <c r="A368">
        <v>68</v>
      </c>
      <c r="B368">
        <v>34123</v>
      </c>
      <c r="C368" t="s">
        <v>9</v>
      </c>
      <c r="D368" s="1">
        <v>45185</v>
      </c>
      <c r="E368" t="s">
        <v>10</v>
      </c>
      <c r="F368">
        <v>4211.4399999999996</v>
      </c>
      <c r="G368" t="str">
        <f t="shared" si="5"/>
        <v>2023-09</v>
      </c>
      <c r="H368" t="str">
        <f>IF(COUNTIF(Table9[Column1], Table26[[#This Row],[user_id]]) &gt; 0, "Retained", "Not_Retained")</f>
        <v>Not_Retained</v>
      </c>
    </row>
    <row r="369" spans="1:8" x14ac:dyDescent="0.3">
      <c r="A369">
        <v>69</v>
      </c>
      <c r="B369">
        <v>10836</v>
      </c>
      <c r="C369" t="s">
        <v>18</v>
      </c>
      <c r="D369" s="1">
        <v>45255</v>
      </c>
      <c r="E369" t="s">
        <v>10</v>
      </c>
      <c r="F369">
        <v>4228.47</v>
      </c>
      <c r="G369" t="str">
        <f t="shared" si="5"/>
        <v>2023-11</v>
      </c>
      <c r="H369" t="str">
        <f>IF(COUNTIF(Table9[Column1], Table26[[#This Row],[user_id]]) &gt; 0, "Retained", "Not_Retained")</f>
        <v>Not_Retained</v>
      </c>
    </row>
    <row r="370" spans="1:8" x14ac:dyDescent="0.3">
      <c r="A370">
        <v>70</v>
      </c>
      <c r="B370">
        <v>38668</v>
      </c>
      <c r="C370" t="s">
        <v>18</v>
      </c>
      <c r="D370" s="1">
        <v>45231</v>
      </c>
      <c r="E370" t="s">
        <v>12</v>
      </c>
      <c r="F370">
        <v>396.21</v>
      </c>
      <c r="G370" t="str">
        <f t="shared" si="5"/>
        <v>2023-11</v>
      </c>
      <c r="H370" t="str">
        <f>IF(COUNTIF(Table9[Column1], Table26[[#This Row],[user_id]]) &gt; 0, "Retained", "Not_Retained")</f>
        <v>Not_Retained</v>
      </c>
    </row>
    <row r="371" spans="1:8" x14ac:dyDescent="0.3">
      <c r="A371">
        <v>70</v>
      </c>
      <c r="B371">
        <v>97392</v>
      </c>
      <c r="C371" t="s">
        <v>18</v>
      </c>
      <c r="D371" s="1">
        <v>45251</v>
      </c>
      <c r="E371" t="s">
        <v>12</v>
      </c>
      <c r="F371">
        <v>177.09</v>
      </c>
      <c r="G371" t="str">
        <f t="shared" si="5"/>
        <v>2023-11</v>
      </c>
      <c r="H371" t="str">
        <f>IF(COUNTIF(Table9[Column1], Table26[[#This Row],[user_id]]) &gt; 0, "Retained", "Not_Retained")</f>
        <v>Not_Retained</v>
      </c>
    </row>
    <row r="372" spans="1:8" x14ac:dyDescent="0.3">
      <c r="A372">
        <v>71</v>
      </c>
      <c r="B372">
        <v>46010</v>
      </c>
      <c r="C372" t="s">
        <v>14</v>
      </c>
      <c r="D372" s="1">
        <v>45216</v>
      </c>
      <c r="E372" t="s">
        <v>10</v>
      </c>
      <c r="F372">
        <v>2560.86</v>
      </c>
      <c r="G372" t="str">
        <f t="shared" si="5"/>
        <v>2023-10</v>
      </c>
      <c r="H372" t="str">
        <f>IF(COUNTIF(Table9[Column1], Table26[[#This Row],[user_id]]) &gt; 0, "Retained", "Not_Retained")</f>
        <v>Not_Retained</v>
      </c>
    </row>
    <row r="373" spans="1:8" x14ac:dyDescent="0.3">
      <c r="A373">
        <v>71</v>
      </c>
      <c r="B373">
        <v>33496</v>
      </c>
      <c r="C373" t="s">
        <v>9</v>
      </c>
      <c r="D373" s="1">
        <v>45195</v>
      </c>
      <c r="E373" t="s">
        <v>10</v>
      </c>
      <c r="F373">
        <v>2669.49</v>
      </c>
      <c r="G373" t="str">
        <f t="shared" si="5"/>
        <v>2023-09</v>
      </c>
      <c r="H373" t="str">
        <f>IF(COUNTIF(Table9[Column1], Table26[[#This Row],[user_id]]) &gt; 0, "Retained", "Not_Retained")</f>
        <v>Not_Retained</v>
      </c>
    </row>
    <row r="374" spans="1:8" x14ac:dyDescent="0.3">
      <c r="A374">
        <v>71</v>
      </c>
      <c r="B374">
        <v>35156</v>
      </c>
      <c r="C374" t="s">
        <v>14</v>
      </c>
      <c r="D374" s="1">
        <v>45177</v>
      </c>
      <c r="E374" t="s">
        <v>12</v>
      </c>
      <c r="F374">
        <v>1409.89</v>
      </c>
      <c r="G374" t="str">
        <f t="shared" si="5"/>
        <v>2023-09</v>
      </c>
      <c r="H374" t="str">
        <f>IF(COUNTIF(Table9[Column1], Table26[[#This Row],[user_id]]) &gt; 0, "Retained", "Not_Retained")</f>
        <v>Not_Retained</v>
      </c>
    </row>
    <row r="375" spans="1:8" x14ac:dyDescent="0.3">
      <c r="A375">
        <v>71</v>
      </c>
      <c r="B375">
        <v>20357</v>
      </c>
      <c r="C375" t="s">
        <v>14</v>
      </c>
      <c r="D375" s="1">
        <v>45182</v>
      </c>
      <c r="E375" t="s">
        <v>12</v>
      </c>
      <c r="F375">
        <v>2349.09</v>
      </c>
      <c r="G375" t="str">
        <f t="shared" si="5"/>
        <v>2023-09</v>
      </c>
      <c r="H375" t="str">
        <f>IF(COUNTIF(Table9[Column1], Table26[[#This Row],[user_id]]) &gt; 0, "Retained", "Not_Retained")</f>
        <v>Not_Retained</v>
      </c>
    </row>
    <row r="376" spans="1:8" x14ac:dyDescent="0.3">
      <c r="A376">
        <v>71</v>
      </c>
      <c r="B376">
        <v>39603</v>
      </c>
      <c r="C376" t="s">
        <v>14</v>
      </c>
      <c r="D376" s="1">
        <v>45177</v>
      </c>
      <c r="E376" t="s">
        <v>10</v>
      </c>
      <c r="F376">
        <v>3303.31</v>
      </c>
      <c r="G376" t="str">
        <f t="shared" si="5"/>
        <v>2023-09</v>
      </c>
      <c r="H376" t="str">
        <f>IF(COUNTIF(Table9[Column1], Table26[[#This Row],[user_id]]) &gt; 0, "Retained", "Not_Retained")</f>
        <v>Not_Retained</v>
      </c>
    </row>
    <row r="377" spans="1:8" x14ac:dyDescent="0.3">
      <c r="A377">
        <v>72</v>
      </c>
      <c r="B377">
        <v>82443</v>
      </c>
      <c r="C377" t="s">
        <v>18</v>
      </c>
      <c r="D377" s="1">
        <v>45182</v>
      </c>
      <c r="E377" t="s">
        <v>10</v>
      </c>
      <c r="F377">
        <v>3220.07</v>
      </c>
      <c r="G377" t="str">
        <f t="shared" si="5"/>
        <v>2023-09</v>
      </c>
      <c r="H377" t="str">
        <f>IF(COUNTIF(Table9[Column1], Table26[[#This Row],[user_id]]) &gt; 0, "Retained", "Not_Retained")</f>
        <v>Retained</v>
      </c>
    </row>
    <row r="378" spans="1:8" x14ac:dyDescent="0.3">
      <c r="A378">
        <v>72</v>
      </c>
      <c r="B378">
        <v>32463</v>
      </c>
      <c r="C378" t="s">
        <v>9</v>
      </c>
      <c r="D378" s="1">
        <v>45192</v>
      </c>
      <c r="E378" t="s">
        <v>12</v>
      </c>
      <c r="F378">
        <v>4242.12</v>
      </c>
      <c r="G378" t="str">
        <f t="shared" si="5"/>
        <v>2023-09</v>
      </c>
      <c r="H378" t="str">
        <f>IF(COUNTIF(Table9[Column1], Table26[[#This Row],[user_id]]) &gt; 0, "Retained", "Not_Retained")</f>
        <v>Retained</v>
      </c>
    </row>
    <row r="379" spans="1:8" x14ac:dyDescent="0.3">
      <c r="A379">
        <v>72</v>
      </c>
      <c r="B379">
        <v>53420</v>
      </c>
      <c r="C379" t="s">
        <v>9</v>
      </c>
      <c r="D379" s="1">
        <v>45190</v>
      </c>
      <c r="E379" t="s">
        <v>10</v>
      </c>
      <c r="F379">
        <v>1225.8599999999999</v>
      </c>
      <c r="G379" t="str">
        <f t="shared" si="5"/>
        <v>2023-09</v>
      </c>
      <c r="H379" t="str">
        <f>IF(COUNTIF(Table9[Column1], Table26[[#This Row],[user_id]]) &gt; 0, "Retained", "Not_Retained")</f>
        <v>Retained</v>
      </c>
    </row>
    <row r="380" spans="1:8" x14ac:dyDescent="0.3">
      <c r="A380">
        <v>72</v>
      </c>
      <c r="B380">
        <v>84289</v>
      </c>
      <c r="C380" t="s">
        <v>18</v>
      </c>
      <c r="D380" s="1">
        <v>45197</v>
      </c>
      <c r="E380" t="s">
        <v>12</v>
      </c>
      <c r="F380">
        <v>328.15</v>
      </c>
      <c r="G380" t="str">
        <f t="shared" si="5"/>
        <v>2023-09</v>
      </c>
      <c r="H380" t="str">
        <f>IF(COUNTIF(Table9[Column1], Table26[[#This Row],[user_id]]) &gt; 0, "Retained", "Not_Retained")</f>
        <v>Retained</v>
      </c>
    </row>
    <row r="381" spans="1:8" x14ac:dyDescent="0.3">
      <c r="A381">
        <v>72</v>
      </c>
      <c r="B381">
        <v>46749</v>
      </c>
      <c r="C381" t="s">
        <v>9</v>
      </c>
      <c r="D381" s="1">
        <v>45252</v>
      </c>
      <c r="E381" t="s">
        <v>10</v>
      </c>
      <c r="F381">
        <v>4650.96</v>
      </c>
      <c r="G381" t="str">
        <f t="shared" si="5"/>
        <v>2023-11</v>
      </c>
      <c r="H381" t="str">
        <f>IF(COUNTIF(Table9[Column1], Table26[[#This Row],[user_id]]) &gt; 0, "Retained", "Not_Retained")</f>
        <v>Retained</v>
      </c>
    </row>
    <row r="382" spans="1:8" x14ac:dyDescent="0.3">
      <c r="A382">
        <v>72</v>
      </c>
      <c r="B382">
        <v>37152</v>
      </c>
      <c r="C382" t="s">
        <v>15</v>
      </c>
      <c r="D382" s="1">
        <v>45200</v>
      </c>
      <c r="E382" t="s">
        <v>12</v>
      </c>
      <c r="F382">
        <v>4651.49</v>
      </c>
      <c r="G382" t="str">
        <f t="shared" si="5"/>
        <v>2023-10</v>
      </c>
      <c r="H382" t="str">
        <f>IF(COUNTIF(Table9[Column1], Table26[[#This Row],[user_id]]) &gt; 0, "Retained", "Not_Retained")</f>
        <v>Retained</v>
      </c>
    </row>
    <row r="383" spans="1:8" x14ac:dyDescent="0.3">
      <c r="A383">
        <v>72</v>
      </c>
      <c r="B383">
        <v>31292</v>
      </c>
      <c r="C383" t="s">
        <v>15</v>
      </c>
      <c r="D383" s="1">
        <v>45209</v>
      </c>
      <c r="E383" t="s">
        <v>12</v>
      </c>
      <c r="F383">
        <v>3417.47</v>
      </c>
      <c r="G383" t="str">
        <f t="shared" si="5"/>
        <v>2023-10</v>
      </c>
      <c r="H383" t="str">
        <f>IF(COUNTIF(Table9[Column1], Table26[[#This Row],[user_id]]) &gt; 0, "Retained", "Not_Retained")</f>
        <v>Retained</v>
      </c>
    </row>
    <row r="384" spans="1:8" x14ac:dyDescent="0.3">
      <c r="A384">
        <v>72</v>
      </c>
      <c r="B384">
        <v>53480</v>
      </c>
      <c r="C384" t="s">
        <v>18</v>
      </c>
      <c r="D384" s="1">
        <v>45217</v>
      </c>
      <c r="E384" t="s">
        <v>10</v>
      </c>
      <c r="F384">
        <v>3973.44</v>
      </c>
      <c r="G384" t="str">
        <f t="shared" si="5"/>
        <v>2023-10</v>
      </c>
      <c r="H384" t="str">
        <f>IF(COUNTIF(Table9[Column1], Table26[[#This Row],[user_id]]) &gt; 0, "Retained", "Not_Retained")</f>
        <v>Retained</v>
      </c>
    </row>
    <row r="385" spans="1:8" x14ac:dyDescent="0.3">
      <c r="A385">
        <v>73</v>
      </c>
      <c r="B385">
        <v>67290</v>
      </c>
      <c r="C385" t="s">
        <v>15</v>
      </c>
      <c r="D385" s="1">
        <v>45173</v>
      </c>
      <c r="E385" t="s">
        <v>10</v>
      </c>
      <c r="F385">
        <v>1768.9</v>
      </c>
      <c r="G385" t="str">
        <f t="shared" si="5"/>
        <v>2023-09</v>
      </c>
      <c r="H385" t="str">
        <f>IF(COUNTIF(Table9[Column1], Table26[[#This Row],[user_id]]) &gt; 0, "Retained", "Not_Retained")</f>
        <v>Not_Retained</v>
      </c>
    </row>
    <row r="386" spans="1:8" x14ac:dyDescent="0.3">
      <c r="A386">
        <v>73</v>
      </c>
      <c r="B386">
        <v>61996</v>
      </c>
      <c r="C386" t="s">
        <v>14</v>
      </c>
      <c r="D386" s="1">
        <v>45219</v>
      </c>
      <c r="E386" t="s">
        <v>10</v>
      </c>
      <c r="F386">
        <v>3207.2</v>
      </c>
      <c r="G386" t="str">
        <f t="shared" ref="G386:G449" si="6">TEXT(D386, "YYYY-MM")</f>
        <v>2023-10</v>
      </c>
      <c r="H386" t="str">
        <f>IF(COUNTIF(Table9[Column1], Table26[[#This Row],[user_id]]) &gt; 0, "Retained", "Not_Retained")</f>
        <v>Not_Retained</v>
      </c>
    </row>
    <row r="387" spans="1:8" x14ac:dyDescent="0.3">
      <c r="A387">
        <v>73</v>
      </c>
      <c r="B387">
        <v>69054</v>
      </c>
      <c r="C387" t="s">
        <v>18</v>
      </c>
      <c r="D387" s="1">
        <v>45225</v>
      </c>
      <c r="E387" t="s">
        <v>10</v>
      </c>
      <c r="F387">
        <v>1843.47</v>
      </c>
      <c r="G387" t="str">
        <f t="shared" si="6"/>
        <v>2023-10</v>
      </c>
      <c r="H387" t="str">
        <f>IF(COUNTIF(Table9[Column1], Table26[[#This Row],[user_id]]) &gt; 0, "Retained", "Not_Retained")</f>
        <v>Not_Retained</v>
      </c>
    </row>
    <row r="388" spans="1:8" x14ac:dyDescent="0.3">
      <c r="A388">
        <v>73</v>
      </c>
      <c r="B388">
        <v>66603</v>
      </c>
      <c r="C388" t="s">
        <v>15</v>
      </c>
      <c r="D388" s="1">
        <v>45212</v>
      </c>
      <c r="E388" t="s">
        <v>12</v>
      </c>
      <c r="F388">
        <v>519.9</v>
      </c>
      <c r="G388" t="str">
        <f t="shared" si="6"/>
        <v>2023-10</v>
      </c>
      <c r="H388" t="str">
        <f>IF(COUNTIF(Table9[Column1], Table26[[#This Row],[user_id]]) &gt; 0, "Retained", "Not_Retained")</f>
        <v>Not_Retained</v>
      </c>
    </row>
    <row r="389" spans="1:8" x14ac:dyDescent="0.3">
      <c r="A389">
        <v>73</v>
      </c>
      <c r="B389">
        <v>48715</v>
      </c>
      <c r="C389" t="s">
        <v>15</v>
      </c>
      <c r="D389" s="1">
        <v>45219</v>
      </c>
      <c r="E389" t="s">
        <v>10</v>
      </c>
      <c r="F389">
        <v>501.99</v>
      </c>
      <c r="G389" t="str">
        <f t="shared" si="6"/>
        <v>2023-10</v>
      </c>
      <c r="H389" t="str">
        <f>IF(COUNTIF(Table9[Column1], Table26[[#This Row],[user_id]]) &gt; 0, "Retained", "Not_Retained")</f>
        <v>Not_Retained</v>
      </c>
    </row>
    <row r="390" spans="1:8" x14ac:dyDescent="0.3">
      <c r="A390">
        <v>73</v>
      </c>
      <c r="B390">
        <v>59807</v>
      </c>
      <c r="C390" t="s">
        <v>15</v>
      </c>
      <c r="D390" s="1">
        <v>45204</v>
      </c>
      <c r="E390" t="s">
        <v>12</v>
      </c>
      <c r="F390">
        <v>1651.72</v>
      </c>
      <c r="G390" t="str">
        <f t="shared" si="6"/>
        <v>2023-10</v>
      </c>
      <c r="H390" t="str">
        <f>IF(COUNTIF(Table9[Column1], Table26[[#This Row],[user_id]]) &gt; 0, "Retained", "Not_Retained")</f>
        <v>Not_Retained</v>
      </c>
    </row>
    <row r="391" spans="1:8" x14ac:dyDescent="0.3">
      <c r="A391">
        <v>74</v>
      </c>
      <c r="B391">
        <v>57175</v>
      </c>
      <c r="C391" t="s">
        <v>14</v>
      </c>
      <c r="D391" s="1">
        <v>45184</v>
      </c>
      <c r="E391" t="s">
        <v>10</v>
      </c>
      <c r="F391">
        <v>749.28</v>
      </c>
      <c r="G391" t="str">
        <f t="shared" si="6"/>
        <v>2023-09</v>
      </c>
      <c r="H391" t="str">
        <f>IF(COUNTIF(Table9[Column1], Table26[[#This Row],[user_id]]) &gt; 0, "Retained", "Not_Retained")</f>
        <v>Not_Retained</v>
      </c>
    </row>
    <row r="392" spans="1:8" x14ac:dyDescent="0.3">
      <c r="A392">
        <v>74</v>
      </c>
      <c r="B392">
        <v>66489</v>
      </c>
      <c r="C392" t="s">
        <v>18</v>
      </c>
      <c r="D392" s="1">
        <v>45175</v>
      </c>
      <c r="E392" t="s">
        <v>12</v>
      </c>
      <c r="F392">
        <v>606.14</v>
      </c>
      <c r="G392" t="str">
        <f t="shared" si="6"/>
        <v>2023-09</v>
      </c>
      <c r="H392" t="str">
        <f>IF(COUNTIF(Table9[Column1], Table26[[#This Row],[user_id]]) &gt; 0, "Retained", "Not_Retained")</f>
        <v>Not_Retained</v>
      </c>
    </row>
    <row r="393" spans="1:8" x14ac:dyDescent="0.3">
      <c r="A393">
        <v>74</v>
      </c>
      <c r="B393">
        <v>56388</v>
      </c>
      <c r="C393" t="s">
        <v>9</v>
      </c>
      <c r="D393" s="1">
        <v>45172</v>
      </c>
      <c r="E393" t="s">
        <v>12</v>
      </c>
      <c r="F393">
        <v>4332.22</v>
      </c>
      <c r="G393" t="str">
        <f t="shared" si="6"/>
        <v>2023-09</v>
      </c>
      <c r="H393" t="str">
        <f>IF(COUNTIF(Table9[Column1], Table26[[#This Row],[user_id]]) &gt; 0, "Retained", "Not_Retained")</f>
        <v>Not_Retained</v>
      </c>
    </row>
    <row r="394" spans="1:8" x14ac:dyDescent="0.3">
      <c r="A394">
        <v>75</v>
      </c>
      <c r="B394">
        <v>21101</v>
      </c>
      <c r="C394" t="s">
        <v>15</v>
      </c>
      <c r="D394" s="1">
        <v>45224</v>
      </c>
      <c r="E394" t="s">
        <v>10</v>
      </c>
      <c r="F394">
        <v>3458.05</v>
      </c>
      <c r="G394" t="str">
        <f t="shared" si="6"/>
        <v>2023-10</v>
      </c>
      <c r="H394" t="str">
        <f>IF(COUNTIF(Table9[Column1], Table26[[#This Row],[user_id]]) &gt; 0, "Retained", "Not_Retained")</f>
        <v>Not_Retained</v>
      </c>
    </row>
    <row r="395" spans="1:8" x14ac:dyDescent="0.3">
      <c r="A395">
        <v>75</v>
      </c>
      <c r="B395">
        <v>28198</v>
      </c>
      <c r="C395" t="s">
        <v>14</v>
      </c>
      <c r="D395" s="1">
        <v>45205</v>
      </c>
      <c r="E395" t="s">
        <v>12</v>
      </c>
      <c r="F395">
        <v>1415.19</v>
      </c>
      <c r="G395" t="str">
        <f t="shared" si="6"/>
        <v>2023-10</v>
      </c>
      <c r="H395" t="str">
        <f>IF(COUNTIF(Table9[Column1], Table26[[#This Row],[user_id]]) &gt; 0, "Retained", "Not_Retained")</f>
        <v>Not_Retained</v>
      </c>
    </row>
    <row r="396" spans="1:8" x14ac:dyDescent="0.3">
      <c r="A396">
        <v>75</v>
      </c>
      <c r="B396">
        <v>18292</v>
      </c>
      <c r="C396" t="s">
        <v>15</v>
      </c>
      <c r="D396" s="1">
        <v>45204</v>
      </c>
      <c r="E396" t="s">
        <v>12</v>
      </c>
      <c r="F396">
        <v>1452.21</v>
      </c>
      <c r="G396" t="str">
        <f t="shared" si="6"/>
        <v>2023-10</v>
      </c>
      <c r="H396" t="str">
        <f>IF(COUNTIF(Table9[Column1], Table26[[#This Row],[user_id]]) &gt; 0, "Retained", "Not_Retained")</f>
        <v>Not_Retained</v>
      </c>
    </row>
    <row r="397" spans="1:8" x14ac:dyDescent="0.3">
      <c r="A397">
        <v>75</v>
      </c>
      <c r="B397">
        <v>73469</v>
      </c>
      <c r="C397" t="s">
        <v>9</v>
      </c>
      <c r="D397" s="1">
        <v>45209</v>
      </c>
      <c r="E397" t="s">
        <v>12</v>
      </c>
      <c r="F397">
        <v>1333.33</v>
      </c>
      <c r="G397" t="str">
        <f t="shared" si="6"/>
        <v>2023-10</v>
      </c>
      <c r="H397" t="str">
        <f>IF(COUNTIF(Table9[Column1], Table26[[#This Row],[user_id]]) &gt; 0, "Retained", "Not_Retained")</f>
        <v>Not_Retained</v>
      </c>
    </row>
    <row r="398" spans="1:8" x14ac:dyDescent="0.3">
      <c r="A398">
        <v>76</v>
      </c>
      <c r="B398">
        <v>90828</v>
      </c>
      <c r="C398" t="s">
        <v>15</v>
      </c>
      <c r="D398" s="1">
        <v>45250</v>
      </c>
      <c r="E398" t="s">
        <v>12</v>
      </c>
      <c r="F398">
        <v>624.16</v>
      </c>
      <c r="G398" t="str">
        <f t="shared" si="6"/>
        <v>2023-11</v>
      </c>
      <c r="H398" t="str">
        <f>IF(COUNTIF(Table9[Column1], Table26[[#This Row],[user_id]]) &gt; 0, "Retained", "Not_Retained")</f>
        <v>Not_Retained</v>
      </c>
    </row>
    <row r="399" spans="1:8" x14ac:dyDescent="0.3">
      <c r="A399">
        <v>76</v>
      </c>
      <c r="B399">
        <v>10887</v>
      </c>
      <c r="C399" t="s">
        <v>18</v>
      </c>
      <c r="D399" s="1">
        <v>45240</v>
      </c>
      <c r="E399" t="s">
        <v>12</v>
      </c>
      <c r="F399">
        <v>4223.91</v>
      </c>
      <c r="G399" t="str">
        <f t="shared" si="6"/>
        <v>2023-11</v>
      </c>
      <c r="H399" t="str">
        <f>IF(COUNTIF(Table9[Column1], Table26[[#This Row],[user_id]]) &gt; 0, "Retained", "Not_Retained")</f>
        <v>Not_Retained</v>
      </c>
    </row>
    <row r="400" spans="1:8" x14ac:dyDescent="0.3">
      <c r="A400">
        <v>76</v>
      </c>
      <c r="B400">
        <v>53193</v>
      </c>
      <c r="C400" t="s">
        <v>18</v>
      </c>
      <c r="D400" s="1">
        <v>45243</v>
      </c>
      <c r="E400" t="s">
        <v>12</v>
      </c>
      <c r="F400">
        <v>2210.02</v>
      </c>
      <c r="G400" t="str">
        <f t="shared" si="6"/>
        <v>2023-11</v>
      </c>
      <c r="H400" t="str">
        <f>IF(COUNTIF(Table9[Column1], Table26[[#This Row],[user_id]]) &gt; 0, "Retained", "Not_Retained")</f>
        <v>Not_Retained</v>
      </c>
    </row>
    <row r="401" spans="1:8" x14ac:dyDescent="0.3">
      <c r="A401">
        <v>76</v>
      </c>
      <c r="B401">
        <v>95332</v>
      </c>
      <c r="C401" t="s">
        <v>15</v>
      </c>
      <c r="D401" s="1">
        <v>45257</v>
      </c>
      <c r="E401" t="s">
        <v>12</v>
      </c>
      <c r="F401">
        <v>1671.26</v>
      </c>
      <c r="G401" t="str">
        <f t="shared" si="6"/>
        <v>2023-11</v>
      </c>
      <c r="H401" t="str">
        <f>IF(COUNTIF(Table9[Column1], Table26[[#This Row],[user_id]]) &gt; 0, "Retained", "Not_Retained")</f>
        <v>Not_Retained</v>
      </c>
    </row>
    <row r="402" spans="1:8" x14ac:dyDescent="0.3">
      <c r="A402">
        <v>77</v>
      </c>
      <c r="B402">
        <v>51830</v>
      </c>
      <c r="C402" t="s">
        <v>14</v>
      </c>
      <c r="D402" s="1">
        <v>45182</v>
      </c>
      <c r="E402" t="s">
        <v>12</v>
      </c>
      <c r="F402">
        <v>4842.04</v>
      </c>
      <c r="G402" t="str">
        <f t="shared" si="6"/>
        <v>2023-09</v>
      </c>
      <c r="H402" t="str">
        <f>IF(COUNTIF(Table9[Column1], Table26[[#This Row],[user_id]]) &gt; 0, "Retained", "Not_Retained")</f>
        <v>Retained</v>
      </c>
    </row>
    <row r="403" spans="1:8" x14ac:dyDescent="0.3">
      <c r="A403">
        <v>77</v>
      </c>
      <c r="B403">
        <v>41775</v>
      </c>
      <c r="C403" t="s">
        <v>14</v>
      </c>
      <c r="D403" s="1">
        <v>45195</v>
      </c>
      <c r="E403" t="s">
        <v>12</v>
      </c>
      <c r="F403">
        <v>1473.47</v>
      </c>
      <c r="G403" t="str">
        <f t="shared" si="6"/>
        <v>2023-09</v>
      </c>
      <c r="H403" t="str">
        <f>IF(COUNTIF(Table9[Column1], Table26[[#This Row],[user_id]]) &gt; 0, "Retained", "Not_Retained")</f>
        <v>Retained</v>
      </c>
    </row>
    <row r="404" spans="1:8" x14ac:dyDescent="0.3">
      <c r="A404">
        <v>77</v>
      </c>
      <c r="B404">
        <v>24927</v>
      </c>
      <c r="C404" t="s">
        <v>15</v>
      </c>
      <c r="D404" s="1">
        <v>45211</v>
      </c>
      <c r="E404" t="s">
        <v>10</v>
      </c>
      <c r="F404">
        <v>3440.39</v>
      </c>
      <c r="G404" t="str">
        <f t="shared" si="6"/>
        <v>2023-10</v>
      </c>
      <c r="H404" t="str">
        <f>IF(COUNTIF(Table9[Column1], Table26[[#This Row],[user_id]]) &gt; 0, "Retained", "Not_Retained")</f>
        <v>Retained</v>
      </c>
    </row>
    <row r="405" spans="1:8" x14ac:dyDescent="0.3">
      <c r="A405">
        <v>77</v>
      </c>
      <c r="B405">
        <v>13527</v>
      </c>
      <c r="C405" t="s">
        <v>18</v>
      </c>
      <c r="D405" s="1">
        <v>45217</v>
      </c>
      <c r="E405" t="s">
        <v>10</v>
      </c>
      <c r="F405">
        <v>2248.4299999999998</v>
      </c>
      <c r="G405" t="str">
        <f t="shared" si="6"/>
        <v>2023-10</v>
      </c>
      <c r="H405" t="str">
        <f>IF(COUNTIF(Table9[Column1], Table26[[#This Row],[user_id]]) &gt; 0, "Retained", "Not_Retained")</f>
        <v>Retained</v>
      </c>
    </row>
    <row r="406" spans="1:8" x14ac:dyDescent="0.3">
      <c r="A406">
        <v>77</v>
      </c>
      <c r="B406">
        <v>19064</v>
      </c>
      <c r="C406" t="s">
        <v>18</v>
      </c>
      <c r="D406" s="1">
        <v>45209</v>
      </c>
      <c r="E406" t="s">
        <v>12</v>
      </c>
      <c r="F406">
        <v>781.98</v>
      </c>
      <c r="G406" t="str">
        <f t="shared" si="6"/>
        <v>2023-10</v>
      </c>
      <c r="H406" t="str">
        <f>IF(COUNTIF(Table9[Column1], Table26[[#This Row],[user_id]]) &gt; 0, "Retained", "Not_Retained")</f>
        <v>Retained</v>
      </c>
    </row>
    <row r="407" spans="1:8" x14ac:dyDescent="0.3">
      <c r="A407">
        <v>77</v>
      </c>
      <c r="B407">
        <v>41722</v>
      </c>
      <c r="C407" t="s">
        <v>14</v>
      </c>
      <c r="D407" s="1">
        <v>45209</v>
      </c>
      <c r="E407" t="s">
        <v>10</v>
      </c>
      <c r="F407">
        <v>3604.66</v>
      </c>
      <c r="G407" t="str">
        <f t="shared" si="6"/>
        <v>2023-10</v>
      </c>
      <c r="H407" t="str">
        <f>IF(COUNTIF(Table9[Column1], Table26[[#This Row],[user_id]]) &gt; 0, "Retained", "Not_Retained")</f>
        <v>Retained</v>
      </c>
    </row>
    <row r="408" spans="1:8" x14ac:dyDescent="0.3">
      <c r="A408">
        <v>77</v>
      </c>
      <c r="B408">
        <v>68860</v>
      </c>
      <c r="C408" t="s">
        <v>18</v>
      </c>
      <c r="D408" s="1">
        <v>45233</v>
      </c>
      <c r="E408" t="s">
        <v>12</v>
      </c>
      <c r="F408">
        <v>2718.4</v>
      </c>
      <c r="G408" t="str">
        <f t="shared" si="6"/>
        <v>2023-11</v>
      </c>
      <c r="H408" t="str">
        <f>IF(COUNTIF(Table9[Column1], Table26[[#This Row],[user_id]]) &gt; 0, "Retained", "Not_Retained")</f>
        <v>Retained</v>
      </c>
    </row>
    <row r="409" spans="1:8" x14ac:dyDescent="0.3">
      <c r="A409">
        <v>77</v>
      </c>
      <c r="B409">
        <v>64827</v>
      </c>
      <c r="C409" t="s">
        <v>9</v>
      </c>
      <c r="D409" s="1">
        <v>45258</v>
      </c>
      <c r="E409" t="s">
        <v>12</v>
      </c>
      <c r="F409">
        <v>3538.01</v>
      </c>
      <c r="G409" t="str">
        <f t="shared" si="6"/>
        <v>2023-11</v>
      </c>
      <c r="H409" t="str">
        <f>IF(COUNTIF(Table9[Column1], Table26[[#This Row],[user_id]]) &gt; 0, "Retained", "Not_Retained")</f>
        <v>Retained</v>
      </c>
    </row>
    <row r="410" spans="1:8" x14ac:dyDescent="0.3">
      <c r="A410">
        <v>77</v>
      </c>
      <c r="B410">
        <v>80373</v>
      </c>
      <c r="C410" t="s">
        <v>9</v>
      </c>
      <c r="D410" s="1">
        <v>45256</v>
      </c>
      <c r="E410" t="s">
        <v>10</v>
      </c>
      <c r="F410">
        <v>3867.87</v>
      </c>
      <c r="G410" t="str">
        <f t="shared" si="6"/>
        <v>2023-11</v>
      </c>
      <c r="H410" t="str">
        <f>IF(COUNTIF(Table9[Column1], Table26[[#This Row],[user_id]]) &gt; 0, "Retained", "Not_Retained")</f>
        <v>Retained</v>
      </c>
    </row>
    <row r="411" spans="1:8" x14ac:dyDescent="0.3">
      <c r="A411">
        <v>77</v>
      </c>
      <c r="B411">
        <v>97122</v>
      </c>
      <c r="C411" t="s">
        <v>14</v>
      </c>
      <c r="D411" s="1">
        <v>45252</v>
      </c>
      <c r="E411" t="s">
        <v>10</v>
      </c>
      <c r="F411">
        <v>3270.3</v>
      </c>
      <c r="G411" t="str">
        <f t="shared" si="6"/>
        <v>2023-11</v>
      </c>
      <c r="H411" t="str">
        <f>IF(COUNTIF(Table9[Column1], Table26[[#This Row],[user_id]]) &gt; 0, "Retained", "Not_Retained")</f>
        <v>Retained</v>
      </c>
    </row>
    <row r="412" spans="1:8" x14ac:dyDescent="0.3">
      <c r="A412">
        <v>78</v>
      </c>
      <c r="B412">
        <v>53463</v>
      </c>
      <c r="C412" t="s">
        <v>18</v>
      </c>
      <c r="D412" s="1">
        <v>45255</v>
      </c>
      <c r="E412" t="s">
        <v>10</v>
      </c>
      <c r="F412">
        <v>151.68</v>
      </c>
      <c r="G412" t="str">
        <f t="shared" si="6"/>
        <v>2023-11</v>
      </c>
      <c r="H412" t="str">
        <f>IF(COUNTIF(Table9[Column1], Table26[[#This Row],[user_id]]) &gt; 0, "Retained", "Not_Retained")</f>
        <v>Not_Retained</v>
      </c>
    </row>
    <row r="413" spans="1:8" x14ac:dyDescent="0.3">
      <c r="A413">
        <v>78</v>
      </c>
      <c r="B413">
        <v>39098</v>
      </c>
      <c r="C413" t="s">
        <v>15</v>
      </c>
      <c r="D413" s="1">
        <v>45239</v>
      </c>
      <c r="E413" t="s">
        <v>12</v>
      </c>
      <c r="F413">
        <v>1933.19</v>
      </c>
      <c r="G413" t="str">
        <f t="shared" si="6"/>
        <v>2023-11</v>
      </c>
      <c r="H413" t="str">
        <f>IF(COUNTIF(Table9[Column1], Table26[[#This Row],[user_id]]) &gt; 0, "Retained", "Not_Retained")</f>
        <v>Not_Retained</v>
      </c>
    </row>
    <row r="414" spans="1:8" x14ac:dyDescent="0.3">
      <c r="A414">
        <v>78</v>
      </c>
      <c r="B414">
        <v>99070</v>
      </c>
      <c r="C414" t="s">
        <v>15</v>
      </c>
      <c r="D414" s="1">
        <v>45245</v>
      </c>
      <c r="E414" t="s">
        <v>12</v>
      </c>
      <c r="F414">
        <v>4988.74</v>
      </c>
      <c r="G414" t="str">
        <f t="shared" si="6"/>
        <v>2023-11</v>
      </c>
      <c r="H414" t="str">
        <f>IF(COUNTIF(Table9[Column1], Table26[[#This Row],[user_id]]) &gt; 0, "Retained", "Not_Retained")</f>
        <v>Not_Retained</v>
      </c>
    </row>
    <row r="415" spans="1:8" x14ac:dyDescent="0.3">
      <c r="A415">
        <v>78</v>
      </c>
      <c r="B415">
        <v>23703</v>
      </c>
      <c r="C415" t="s">
        <v>14</v>
      </c>
      <c r="D415" s="1">
        <v>45246</v>
      </c>
      <c r="E415" t="s">
        <v>12</v>
      </c>
      <c r="F415">
        <v>4610.68</v>
      </c>
      <c r="G415" t="str">
        <f t="shared" si="6"/>
        <v>2023-11</v>
      </c>
      <c r="H415" t="str">
        <f>IF(COUNTIF(Table9[Column1], Table26[[#This Row],[user_id]]) &gt; 0, "Retained", "Not_Retained")</f>
        <v>Not_Retained</v>
      </c>
    </row>
    <row r="416" spans="1:8" x14ac:dyDescent="0.3">
      <c r="A416">
        <v>79</v>
      </c>
      <c r="B416">
        <v>50880</v>
      </c>
      <c r="C416" t="s">
        <v>14</v>
      </c>
      <c r="D416" s="1">
        <v>45242</v>
      </c>
      <c r="E416" t="s">
        <v>12</v>
      </c>
      <c r="F416">
        <v>3942.92</v>
      </c>
      <c r="G416" t="str">
        <f t="shared" si="6"/>
        <v>2023-11</v>
      </c>
      <c r="H416" t="str">
        <f>IF(COUNTIF(Table9[Column1], Table26[[#This Row],[user_id]]) &gt; 0, "Retained", "Not_Retained")</f>
        <v>Not_Retained</v>
      </c>
    </row>
    <row r="417" spans="1:8" x14ac:dyDescent="0.3">
      <c r="A417">
        <v>79</v>
      </c>
      <c r="B417">
        <v>73298</v>
      </c>
      <c r="C417" t="s">
        <v>14</v>
      </c>
      <c r="D417" s="1">
        <v>45247</v>
      </c>
      <c r="E417" t="s">
        <v>12</v>
      </c>
      <c r="F417">
        <v>578.35</v>
      </c>
      <c r="G417" t="str">
        <f t="shared" si="6"/>
        <v>2023-11</v>
      </c>
      <c r="H417" t="str">
        <f>IF(COUNTIF(Table9[Column1], Table26[[#This Row],[user_id]]) &gt; 0, "Retained", "Not_Retained")</f>
        <v>Not_Retained</v>
      </c>
    </row>
    <row r="418" spans="1:8" x14ac:dyDescent="0.3">
      <c r="A418">
        <v>80</v>
      </c>
      <c r="B418">
        <v>25084</v>
      </c>
      <c r="C418" t="s">
        <v>9</v>
      </c>
      <c r="D418" s="1">
        <v>45201</v>
      </c>
      <c r="E418" t="s">
        <v>12</v>
      </c>
      <c r="F418">
        <v>3275.05</v>
      </c>
      <c r="G418" t="str">
        <f t="shared" si="6"/>
        <v>2023-10</v>
      </c>
      <c r="H418" t="str">
        <f>IF(COUNTIF(Table9[Column1], Table26[[#This Row],[user_id]]) &gt; 0, "Retained", "Not_Retained")</f>
        <v>Retained</v>
      </c>
    </row>
    <row r="419" spans="1:8" x14ac:dyDescent="0.3">
      <c r="A419">
        <v>80</v>
      </c>
      <c r="B419">
        <v>31542</v>
      </c>
      <c r="C419" t="s">
        <v>15</v>
      </c>
      <c r="D419" s="1">
        <v>45221</v>
      </c>
      <c r="E419" t="s">
        <v>10</v>
      </c>
      <c r="F419">
        <v>2804.36</v>
      </c>
      <c r="G419" t="str">
        <f t="shared" si="6"/>
        <v>2023-10</v>
      </c>
      <c r="H419" t="str">
        <f>IF(COUNTIF(Table9[Column1], Table26[[#This Row],[user_id]]) &gt; 0, "Retained", "Not_Retained")</f>
        <v>Retained</v>
      </c>
    </row>
    <row r="420" spans="1:8" x14ac:dyDescent="0.3">
      <c r="A420">
        <v>80</v>
      </c>
      <c r="B420">
        <v>83380</v>
      </c>
      <c r="C420" t="s">
        <v>18</v>
      </c>
      <c r="D420" s="1">
        <v>45210</v>
      </c>
      <c r="E420" t="s">
        <v>12</v>
      </c>
      <c r="F420">
        <v>1236.0899999999999</v>
      </c>
      <c r="G420" t="str">
        <f t="shared" si="6"/>
        <v>2023-10</v>
      </c>
      <c r="H420" t="str">
        <f>IF(COUNTIF(Table9[Column1], Table26[[#This Row],[user_id]]) &gt; 0, "Retained", "Not_Retained")</f>
        <v>Retained</v>
      </c>
    </row>
    <row r="421" spans="1:8" x14ac:dyDescent="0.3">
      <c r="A421">
        <v>80</v>
      </c>
      <c r="B421">
        <v>34176</v>
      </c>
      <c r="C421" t="s">
        <v>15</v>
      </c>
      <c r="D421" s="1">
        <v>45251</v>
      </c>
      <c r="E421" t="s">
        <v>12</v>
      </c>
      <c r="F421">
        <v>2038.35</v>
      </c>
      <c r="G421" t="str">
        <f t="shared" si="6"/>
        <v>2023-11</v>
      </c>
      <c r="H421" t="str">
        <f>IF(COUNTIF(Table9[Column1], Table26[[#This Row],[user_id]]) &gt; 0, "Retained", "Not_Retained")</f>
        <v>Retained</v>
      </c>
    </row>
    <row r="422" spans="1:8" x14ac:dyDescent="0.3">
      <c r="A422">
        <v>80</v>
      </c>
      <c r="B422">
        <v>90492</v>
      </c>
      <c r="C422" t="s">
        <v>15</v>
      </c>
      <c r="D422" s="1">
        <v>45254</v>
      </c>
      <c r="E422" t="s">
        <v>12</v>
      </c>
      <c r="F422">
        <v>3001.8</v>
      </c>
      <c r="G422" t="str">
        <f t="shared" si="6"/>
        <v>2023-11</v>
      </c>
      <c r="H422" t="str">
        <f>IF(COUNTIF(Table9[Column1], Table26[[#This Row],[user_id]]) &gt; 0, "Retained", "Not_Retained")</f>
        <v>Retained</v>
      </c>
    </row>
    <row r="423" spans="1:8" x14ac:dyDescent="0.3">
      <c r="A423">
        <v>80</v>
      </c>
      <c r="B423">
        <v>10583</v>
      </c>
      <c r="C423" t="s">
        <v>15</v>
      </c>
      <c r="D423" s="1">
        <v>45243</v>
      </c>
      <c r="E423" t="s">
        <v>10</v>
      </c>
      <c r="F423">
        <v>1463.89</v>
      </c>
      <c r="G423" t="str">
        <f t="shared" si="6"/>
        <v>2023-11</v>
      </c>
      <c r="H423" t="str">
        <f>IF(COUNTIF(Table9[Column1], Table26[[#This Row],[user_id]]) &gt; 0, "Retained", "Not_Retained")</f>
        <v>Retained</v>
      </c>
    </row>
    <row r="424" spans="1:8" x14ac:dyDescent="0.3">
      <c r="A424">
        <v>80</v>
      </c>
      <c r="B424">
        <v>18200</v>
      </c>
      <c r="C424" t="s">
        <v>9</v>
      </c>
      <c r="D424" s="1">
        <v>45253</v>
      </c>
      <c r="E424" t="s">
        <v>10</v>
      </c>
      <c r="F424">
        <v>1892.39</v>
      </c>
      <c r="G424" t="str">
        <f t="shared" si="6"/>
        <v>2023-11</v>
      </c>
      <c r="H424" t="str">
        <f>IF(COUNTIF(Table9[Column1], Table26[[#This Row],[user_id]]) &gt; 0, "Retained", "Not_Retained")</f>
        <v>Retained</v>
      </c>
    </row>
    <row r="425" spans="1:8" x14ac:dyDescent="0.3">
      <c r="A425">
        <v>80</v>
      </c>
      <c r="B425">
        <v>24936</v>
      </c>
      <c r="C425" t="s">
        <v>14</v>
      </c>
      <c r="D425" s="1">
        <v>45184</v>
      </c>
      <c r="E425" t="s">
        <v>12</v>
      </c>
      <c r="F425">
        <v>2685.8</v>
      </c>
      <c r="G425" t="str">
        <f t="shared" si="6"/>
        <v>2023-09</v>
      </c>
      <c r="H425" t="str">
        <f>IF(COUNTIF(Table9[Column1], Table26[[#This Row],[user_id]]) &gt; 0, "Retained", "Not_Retained")</f>
        <v>Retained</v>
      </c>
    </row>
    <row r="426" spans="1:8" x14ac:dyDescent="0.3">
      <c r="A426">
        <v>80</v>
      </c>
      <c r="B426">
        <v>51078</v>
      </c>
      <c r="C426" t="s">
        <v>18</v>
      </c>
      <c r="D426" s="1">
        <v>45190</v>
      </c>
      <c r="E426" t="s">
        <v>12</v>
      </c>
      <c r="F426">
        <v>2976.32</v>
      </c>
      <c r="G426" t="str">
        <f t="shared" si="6"/>
        <v>2023-09</v>
      </c>
      <c r="H426" t="str">
        <f>IF(COUNTIF(Table9[Column1], Table26[[#This Row],[user_id]]) &gt; 0, "Retained", "Not_Retained")</f>
        <v>Retained</v>
      </c>
    </row>
    <row r="427" spans="1:8" x14ac:dyDescent="0.3">
      <c r="A427">
        <v>81</v>
      </c>
      <c r="B427">
        <v>98288</v>
      </c>
      <c r="C427" t="s">
        <v>14</v>
      </c>
      <c r="D427" s="1">
        <v>45205</v>
      </c>
      <c r="E427" t="s">
        <v>10</v>
      </c>
      <c r="F427">
        <v>3393.34</v>
      </c>
      <c r="G427" t="str">
        <f t="shared" si="6"/>
        <v>2023-10</v>
      </c>
      <c r="H427" t="str">
        <f>IF(COUNTIF(Table9[Column1], Table26[[#This Row],[user_id]]) &gt; 0, "Retained", "Not_Retained")</f>
        <v>Not_Retained</v>
      </c>
    </row>
    <row r="428" spans="1:8" x14ac:dyDescent="0.3">
      <c r="A428">
        <v>81</v>
      </c>
      <c r="B428">
        <v>25448</v>
      </c>
      <c r="C428" t="s">
        <v>15</v>
      </c>
      <c r="D428" s="1">
        <v>45210</v>
      </c>
      <c r="E428" t="s">
        <v>12</v>
      </c>
      <c r="F428">
        <v>673.05</v>
      </c>
      <c r="G428" t="str">
        <f t="shared" si="6"/>
        <v>2023-10</v>
      </c>
      <c r="H428" t="str">
        <f>IF(COUNTIF(Table9[Column1], Table26[[#This Row],[user_id]]) &gt; 0, "Retained", "Not_Retained")</f>
        <v>Not_Retained</v>
      </c>
    </row>
    <row r="429" spans="1:8" x14ac:dyDescent="0.3">
      <c r="A429">
        <v>81</v>
      </c>
      <c r="B429">
        <v>28528</v>
      </c>
      <c r="C429" t="s">
        <v>18</v>
      </c>
      <c r="D429" s="1">
        <v>45211</v>
      </c>
      <c r="E429" t="s">
        <v>12</v>
      </c>
      <c r="F429">
        <v>3022.49</v>
      </c>
      <c r="G429" t="str">
        <f t="shared" si="6"/>
        <v>2023-10</v>
      </c>
      <c r="H429" t="str">
        <f>IF(COUNTIF(Table9[Column1], Table26[[#This Row],[user_id]]) &gt; 0, "Retained", "Not_Retained")</f>
        <v>Not_Retained</v>
      </c>
    </row>
    <row r="430" spans="1:8" x14ac:dyDescent="0.3">
      <c r="A430">
        <v>81</v>
      </c>
      <c r="B430">
        <v>60293</v>
      </c>
      <c r="C430" t="s">
        <v>18</v>
      </c>
      <c r="D430" s="1">
        <v>45218</v>
      </c>
      <c r="E430" t="s">
        <v>10</v>
      </c>
      <c r="F430">
        <v>2484.6799999999998</v>
      </c>
      <c r="G430" t="str">
        <f t="shared" si="6"/>
        <v>2023-10</v>
      </c>
      <c r="H430" t="str">
        <f>IF(COUNTIF(Table9[Column1], Table26[[#This Row],[user_id]]) &gt; 0, "Retained", "Not_Retained")</f>
        <v>Not_Retained</v>
      </c>
    </row>
    <row r="431" spans="1:8" x14ac:dyDescent="0.3">
      <c r="A431">
        <v>81</v>
      </c>
      <c r="B431">
        <v>94575</v>
      </c>
      <c r="C431" t="s">
        <v>15</v>
      </c>
      <c r="D431" s="1">
        <v>45217</v>
      </c>
      <c r="E431" t="s">
        <v>10</v>
      </c>
      <c r="F431">
        <v>2499.25</v>
      </c>
      <c r="G431" t="str">
        <f t="shared" si="6"/>
        <v>2023-10</v>
      </c>
      <c r="H431" t="str">
        <f>IF(COUNTIF(Table9[Column1], Table26[[#This Row],[user_id]]) &gt; 0, "Retained", "Not_Retained")</f>
        <v>Not_Retained</v>
      </c>
    </row>
    <row r="432" spans="1:8" x14ac:dyDescent="0.3">
      <c r="A432">
        <v>82</v>
      </c>
      <c r="B432">
        <v>17026</v>
      </c>
      <c r="C432" t="s">
        <v>14</v>
      </c>
      <c r="D432" s="1">
        <v>45219</v>
      </c>
      <c r="E432" t="s">
        <v>10</v>
      </c>
      <c r="F432">
        <v>2474.58</v>
      </c>
      <c r="G432" t="str">
        <f t="shared" si="6"/>
        <v>2023-10</v>
      </c>
      <c r="H432" t="str">
        <f>IF(COUNTIF(Table9[Column1], Table26[[#This Row],[user_id]]) &gt; 0, "Retained", "Not_Retained")</f>
        <v>Not_Retained</v>
      </c>
    </row>
    <row r="433" spans="1:8" x14ac:dyDescent="0.3">
      <c r="A433">
        <v>82</v>
      </c>
      <c r="B433">
        <v>60324</v>
      </c>
      <c r="C433" t="s">
        <v>18</v>
      </c>
      <c r="D433" s="1">
        <v>45206</v>
      </c>
      <c r="E433" t="s">
        <v>12</v>
      </c>
      <c r="F433">
        <v>3455.01</v>
      </c>
      <c r="G433" t="str">
        <f t="shared" si="6"/>
        <v>2023-10</v>
      </c>
      <c r="H433" t="str">
        <f>IF(COUNTIF(Table9[Column1], Table26[[#This Row],[user_id]]) &gt; 0, "Retained", "Not_Retained")</f>
        <v>Not_Retained</v>
      </c>
    </row>
    <row r="434" spans="1:8" x14ac:dyDescent="0.3">
      <c r="A434">
        <v>82</v>
      </c>
      <c r="B434">
        <v>68176</v>
      </c>
      <c r="C434" t="s">
        <v>18</v>
      </c>
      <c r="D434" s="1">
        <v>45213</v>
      </c>
      <c r="E434" t="s">
        <v>10</v>
      </c>
      <c r="F434">
        <v>505.09</v>
      </c>
      <c r="G434" t="str">
        <f t="shared" si="6"/>
        <v>2023-10</v>
      </c>
      <c r="H434" t="str">
        <f>IF(COUNTIF(Table9[Column1], Table26[[#This Row],[user_id]]) &gt; 0, "Retained", "Not_Retained")</f>
        <v>Not_Retained</v>
      </c>
    </row>
    <row r="435" spans="1:8" x14ac:dyDescent="0.3">
      <c r="A435">
        <v>82</v>
      </c>
      <c r="B435">
        <v>38905</v>
      </c>
      <c r="C435" t="s">
        <v>14</v>
      </c>
      <c r="D435" s="1">
        <v>45200</v>
      </c>
      <c r="E435" t="s">
        <v>10</v>
      </c>
      <c r="F435">
        <v>1446.78</v>
      </c>
      <c r="G435" t="str">
        <f t="shared" si="6"/>
        <v>2023-10</v>
      </c>
      <c r="H435" t="str">
        <f>IF(COUNTIF(Table9[Column1], Table26[[#This Row],[user_id]]) &gt; 0, "Retained", "Not_Retained")</f>
        <v>Not_Retained</v>
      </c>
    </row>
    <row r="436" spans="1:8" x14ac:dyDescent="0.3">
      <c r="A436">
        <v>83</v>
      </c>
      <c r="B436">
        <v>74921</v>
      </c>
      <c r="C436" t="s">
        <v>9</v>
      </c>
      <c r="D436" s="1">
        <v>45193</v>
      </c>
      <c r="E436" t="s">
        <v>10</v>
      </c>
      <c r="F436">
        <v>1412.66</v>
      </c>
      <c r="G436" t="str">
        <f t="shared" si="6"/>
        <v>2023-09</v>
      </c>
      <c r="H436" t="str">
        <f>IF(COUNTIF(Table9[Column1], Table26[[#This Row],[user_id]]) &gt; 0, "Retained", "Not_Retained")</f>
        <v>Not_Retained</v>
      </c>
    </row>
    <row r="437" spans="1:8" x14ac:dyDescent="0.3">
      <c r="A437">
        <v>83</v>
      </c>
      <c r="B437">
        <v>58085</v>
      </c>
      <c r="C437" t="s">
        <v>9</v>
      </c>
      <c r="D437" s="1">
        <v>45187</v>
      </c>
      <c r="E437" t="s">
        <v>12</v>
      </c>
      <c r="F437">
        <v>2777.13</v>
      </c>
      <c r="G437" t="str">
        <f t="shared" si="6"/>
        <v>2023-09</v>
      </c>
      <c r="H437" t="str">
        <f>IF(COUNTIF(Table9[Column1], Table26[[#This Row],[user_id]]) &gt; 0, "Retained", "Not_Retained")</f>
        <v>Not_Retained</v>
      </c>
    </row>
    <row r="438" spans="1:8" x14ac:dyDescent="0.3">
      <c r="A438">
        <v>83</v>
      </c>
      <c r="B438">
        <v>23423</v>
      </c>
      <c r="C438" t="s">
        <v>15</v>
      </c>
      <c r="D438" s="1">
        <v>45183</v>
      </c>
      <c r="E438" t="s">
        <v>12</v>
      </c>
      <c r="F438">
        <v>4386.57</v>
      </c>
      <c r="G438" t="str">
        <f t="shared" si="6"/>
        <v>2023-09</v>
      </c>
      <c r="H438" t="str">
        <f>IF(COUNTIF(Table9[Column1], Table26[[#This Row],[user_id]]) &gt; 0, "Retained", "Not_Retained")</f>
        <v>Not_Retained</v>
      </c>
    </row>
    <row r="439" spans="1:8" x14ac:dyDescent="0.3">
      <c r="A439">
        <v>83</v>
      </c>
      <c r="B439">
        <v>68947</v>
      </c>
      <c r="C439" t="s">
        <v>14</v>
      </c>
      <c r="D439" s="1">
        <v>45171</v>
      </c>
      <c r="E439" t="s">
        <v>12</v>
      </c>
      <c r="F439">
        <v>4324.78</v>
      </c>
      <c r="G439" t="str">
        <f t="shared" si="6"/>
        <v>2023-09</v>
      </c>
      <c r="H439" t="str">
        <f>IF(COUNTIF(Table9[Column1], Table26[[#This Row],[user_id]]) &gt; 0, "Retained", "Not_Retained")</f>
        <v>Not_Retained</v>
      </c>
    </row>
    <row r="440" spans="1:8" x14ac:dyDescent="0.3">
      <c r="A440">
        <v>83</v>
      </c>
      <c r="B440">
        <v>67549</v>
      </c>
      <c r="C440" t="s">
        <v>9</v>
      </c>
      <c r="D440" s="1">
        <v>45172</v>
      </c>
      <c r="E440" t="s">
        <v>10</v>
      </c>
      <c r="F440">
        <v>1128.4000000000001</v>
      </c>
      <c r="G440" t="str">
        <f t="shared" si="6"/>
        <v>2023-09</v>
      </c>
      <c r="H440" t="str">
        <f>IF(COUNTIF(Table9[Column1], Table26[[#This Row],[user_id]]) &gt; 0, "Retained", "Not_Retained")</f>
        <v>Not_Retained</v>
      </c>
    </row>
    <row r="441" spans="1:8" x14ac:dyDescent="0.3">
      <c r="A441">
        <v>83</v>
      </c>
      <c r="B441">
        <v>55957</v>
      </c>
      <c r="C441" t="s">
        <v>18</v>
      </c>
      <c r="D441" s="1">
        <v>45222</v>
      </c>
      <c r="E441" t="s">
        <v>10</v>
      </c>
      <c r="F441">
        <v>3119.14</v>
      </c>
      <c r="G441" t="str">
        <f t="shared" si="6"/>
        <v>2023-10</v>
      </c>
      <c r="H441" t="str">
        <f>IF(COUNTIF(Table9[Column1], Table26[[#This Row],[user_id]]) &gt; 0, "Retained", "Not_Retained")</f>
        <v>Not_Retained</v>
      </c>
    </row>
    <row r="442" spans="1:8" x14ac:dyDescent="0.3">
      <c r="A442">
        <v>83</v>
      </c>
      <c r="B442">
        <v>37082</v>
      </c>
      <c r="C442" t="s">
        <v>15</v>
      </c>
      <c r="D442" s="1">
        <v>45225</v>
      </c>
      <c r="E442" t="s">
        <v>10</v>
      </c>
      <c r="F442">
        <v>2893.36</v>
      </c>
      <c r="G442" t="str">
        <f t="shared" si="6"/>
        <v>2023-10</v>
      </c>
      <c r="H442" t="str">
        <f>IF(COUNTIF(Table9[Column1], Table26[[#This Row],[user_id]]) &gt; 0, "Retained", "Not_Retained")</f>
        <v>Not_Retained</v>
      </c>
    </row>
    <row r="443" spans="1:8" x14ac:dyDescent="0.3">
      <c r="A443">
        <v>83</v>
      </c>
      <c r="B443">
        <v>46842</v>
      </c>
      <c r="C443" t="s">
        <v>15</v>
      </c>
      <c r="D443" s="1">
        <v>45217</v>
      </c>
      <c r="E443" t="s">
        <v>12</v>
      </c>
      <c r="F443">
        <v>4897.1000000000004</v>
      </c>
      <c r="G443" t="str">
        <f t="shared" si="6"/>
        <v>2023-10</v>
      </c>
      <c r="H443" t="str">
        <f>IF(COUNTIF(Table9[Column1], Table26[[#This Row],[user_id]]) &gt; 0, "Retained", "Not_Retained")</f>
        <v>Not_Retained</v>
      </c>
    </row>
    <row r="444" spans="1:8" x14ac:dyDescent="0.3">
      <c r="A444">
        <v>83</v>
      </c>
      <c r="B444">
        <v>47923</v>
      </c>
      <c r="C444" t="s">
        <v>14</v>
      </c>
      <c r="D444" s="1">
        <v>45209</v>
      </c>
      <c r="E444" t="s">
        <v>10</v>
      </c>
      <c r="F444">
        <v>764.39</v>
      </c>
      <c r="G444" t="str">
        <f t="shared" si="6"/>
        <v>2023-10</v>
      </c>
      <c r="H444" t="str">
        <f>IF(COUNTIF(Table9[Column1], Table26[[#This Row],[user_id]]) &gt; 0, "Retained", "Not_Retained")</f>
        <v>Not_Retained</v>
      </c>
    </row>
    <row r="445" spans="1:8" x14ac:dyDescent="0.3">
      <c r="A445">
        <v>83</v>
      </c>
      <c r="B445">
        <v>63948</v>
      </c>
      <c r="C445" t="s">
        <v>9</v>
      </c>
      <c r="D445" s="1">
        <v>45224</v>
      </c>
      <c r="E445" t="s">
        <v>12</v>
      </c>
      <c r="F445">
        <v>4348.53</v>
      </c>
      <c r="G445" t="str">
        <f t="shared" si="6"/>
        <v>2023-10</v>
      </c>
      <c r="H445" t="str">
        <f>IF(COUNTIF(Table9[Column1], Table26[[#This Row],[user_id]]) &gt; 0, "Retained", "Not_Retained")</f>
        <v>Not_Retained</v>
      </c>
    </row>
    <row r="446" spans="1:8" x14ac:dyDescent="0.3">
      <c r="A446">
        <v>84</v>
      </c>
      <c r="B446">
        <v>52217</v>
      </c>
      <c r="C446" t="s">
        <v>15</v>
      </c>
      <c r="D446" s="1">
        <v>45174</v>
      </c>
      <c r="E446" t="s">
        <v>12</v>
      </c>
      <c r="F446">
        <v>2498.35</v>
      </c>
      <c r="G446" t="str">
        <f t="shared" si="6"/>
        <v>2023-09</v>
      </c>
      <c r="H446" t="str">
        <f>IF(COUNTIF(Table9[Column1], Table26[[#This Row],[user_id]]) &gt; 0, "Retained", "Not_Retained")</f>
        <v>Not_Retained</v>
      </c>
    </row>
    <row r="447" spans="1:8" x14ac:dyDescent="0.3">
      <c r="A447">
        <v>84</v>
      </c>
      <c r="B447">
        <v>92890</v>
      </c>
      <c r="C447" t="s">
        <v>14</v>
      </c>
      <c r="D447" s="1">
        <v>45188</v>
      </c>
      <c r="E447" t="s">
        <v>12</v>
      </c>
      <c r="F447">
        <v>1938.34</v>
      </c>
      <c r="G447" t="str">
        <f t="shared" si="6"/>
        <v>2023-09</v>
      </c>
      <c r="H447" t="str">
        <f>IF(COUNTIF(Table9[Column1], Table26[[#This Row],[user_id]]) &gt; 0, "Retained", "Not_Retained")</f>
        <v>Not_Retained</v>
      </c>
    </row>
    <row r="448" spans="1:8" x14ac:dyDescent="0.3">
      <c r="A448">
        <v>85</v>
      </c>
      <c r="B448">
        <v>46467</v>
      </c>
      <c r="C448" t="s">
        <v>14</v>
      </c>
      <c r="D448" s="1">
        <v>45186</v>
      </c>
      <c r="E448" t="s">
        <v>12</v>
      </c>
      <c r="F448">
        <v>4756.24</v>
      </c>
      <c r="G448" t="str">
        <f t="shared" si="6"/>
        <v>2023-09</v>
      </c>
      <c r="H448" t="str">
        <f>IF(COUNTIF(Table9[Column1], Table26[[#This Row],[user_id]]) &gt; 0, "Retained", "Not_Retained")</f>
        <v>Not_Retained</v>
      </c>
    </row>
    <row r="449" spans="1:8" x14ac:dyDescent="0.3">
      <c r="A449">
        <v>85</v>
      </c>
      <c r="B449">
        <v>86278</v>
      </c>
      <c r="C449" t="s">
        <v>9</v>
      </c>
      <c r="D449" s="1">
        <v>45180</v>
      </c>
      <c r="E449" t="s">
        <v>10</v>
      </c>
      <c r="F449">
        <v>3681.57</v>
      </c>
      <c r="G449" t="str">
        <f t="shared" si="6"/>
        <v>2023-09</v>
      </c>
      <c r="H449" t="str">
        <f>IF(COUNTIF(Table9[Column1], Table26[[#This Row],[user_id]]) &gt; 0, "Retained", "Not_Retained")</f>
        <v>Not_Retained</v>
      </c>
    </row>
    <row r="450" spans="1:8" x14ac:dyDescent="0.3">
      <c r="A450">
        <v>85</v>
      </c>
      <c r="B450">
        <v>93209</v>
      </c>
      <c r="C450" t="s">
        <v>14</v>
      </c>
      <c r="D450" s="1">
        <v>45184</v>
      </c>
      <c r="E450" t="s">
        <v>10</v>
      </c>
      <c r="F450">
        <v>3998.82</v>
      </c>
      <c r="G450" t="str">
        <f t="shared" ref="G450:G513" si="7">TEXT(D450, "YYYY-MM")</f>
        <v>2023-09</v>
      </c>
      <c r="H450" t="str">
        <f>IF(COUNTIF(Table9[Column1], Table26[[#This Row],[user_id]]) &gt; 0, "Retained", "Not_Retained")</f>
        <v>Not_Retained</v>
      </c>
    </row>
    <row r="451" spans="1:8" x14ac:dyDescent="0.3">
      <c r="A451">
        <v>85</v>
      </c>
      <c r="B451">
        <v>38551</v>
      </c>
      <c r="C451" t="s">
        <v>18</v>
      </c>
      <c r="D451" s="1">
        <v>45182</v>
      </c>
      <c r="E451" t="s">
        <v>10</v>
      </c>
      <c r="F451">
        <v>2524.1</v>
      </c>
      <c r="G451" t="str">
        <f t="shared" si="7"/>
        <v>2023-09</v>
      </c>
      <c r="H451" t="str">
        <f>IF(COUNTIF(Table9[Column1], Table26[[#This Row],[user_id]]) &gt; 0, "Retained", "Not_Retained")</f>
        <v>Not_Retained</v>
      </c>
    </row>
    <row r="452" spans="1:8" x14ac:dyDescent="0.3">
      <c r="A452">
        <v>86</v>
      </c>
      <c r="B452">
        <v>85750</v>
      </c>
      <c r="C452" t="s">
        <v>15</v>
      </c>
      <c r="D452" s="1">
        <v>45217</v>
      </c>
      <c r="E452" t="s">
        <v>12</v>
      </c>
      <c r="F452">
        <v>3962.69</v>
      </c>
      <c r="G452" t="str">
        <f t="shared" si="7"/>
        <v>2023-10</v>
      </c>
      <c r="H452" t="str">
        <f>IF(COUNTIF(Table9[Column1], Table26[[#This Row],[user_id]]) &gt; 0, "Retained", "Not_Retained")</f>
        <v>Not_Retained</v>
      </c>
    </row>
    <row r="453" spans="1:8" x14ac:dyDescent="0.3">
      <c r="A453">
        <v>86</v>
      </c>
      <c r="B453">
        <v>16345</v>
      </c>
      <c r="C453" t="s">
        <v>9</v>
      </c>
      <c r="D453" s="1">
        <v>45221</v>
      </c>
      <c r="E453" t="s">
        <v>10</v>
      </c>
      <c r="F453">
        <v>3168.28</v>
      </c>
      <c r="G453" t="str">
        <f t="shared" si="7"/>
        <v>2023-10</v>
      </c>
      <c r="H453" t="str">
        <f>IF(COUNTIF(Table9[Column1], Table26[[#This Row],[user_id]]) &gt; 0, "Retained", "Not_Retained")</f>
        <v>Not_Retained</v>
      </c>
    </row>
    <row r="454" spans="1:8" x14ac:dyDescent="0.3">
      <c r="A454">
        <v>86</v>
      </c>
      <c r="B454">
        <v>70238</v>
      </c>
      <c r="C454" t="s">
        <v>9</v>
      </c>
      <c r="D454" s="1">
        <v>45226</v>
      </c>
      <c r="E454" t="s">
        <v>10</v>
      </c>
      <c r="F454">
        <v>4654.22</v>
      </c>
      <c r="G454" t="str">
        <f t="shared" si="7"/>
        <v>2023-10</v>
      </c>
      <c r="H454" t="str">
        <f>IF(COUNTIF(Table9[Column1], Table26[[#This Row],[user_id]]) &gt; 0, "Retained", "Not_Retained")</f>
        <v>Not_Retained</v>
      </c>
    </row>
    <row r="455" spans="1:8" x14ac:dyDescent="0.3">
      <c r="A455">
        <v>87</v>
      </c>
      <c r="B455">
        <v>36518</v>
      </c>
      <c r="C455" t="s">
        <v>15</v>
      </c>
      <c r="D455" s="1">
        <v>45213</v>
      </c>
      <c r="E455" t="s">
        <v>12</v>
      </c>
      <c r="F455">
        <v>878.99</v>
      </c>
      <c r="G455" t="str">
        <f t="shared" si="7"/>
        <v>2023-10</v>
      </c>
      <c r="H455" t="str">
        <f>IF(COUNTIF(Table9[Column1], Table26[[#This Row],[user_id]]) &gt; 0, "Retained", "Not_Retained")</f>
        <v>Not_Retained</v>
      </c>
    </row>
    <row r="456" spans="1:8" x14ac:dyDescent="0.3">
      <c r="A456">
        <v>88</v>
      </c>
      <c r="B456">
        <v>58738</v>
      </c>
      <c r="C456" t="s">
        <v>15</v>
      </c>
      <c r="D456" s="1">
        <v>45202</v>
      </c>
      <c r="E456" t="s">
        <v>10</v>
      </c>
      <c r="F456">
        <v>2042.07</v>
      </c>
      <c r="G456" t="str">
        <f t="shared" si="7"/>
        <v>2023-10</v>
      </c>
      <c r="H456" t="str">
        <f>IF(COUNTIF(Table9[Column1], Table26[[#This Row],[user_id]]) &gt; 0, "Retained", "Not_Retained")</f>
        <v>Retained</v>
      </c>
    </row>
    <row r="457" spans="1:8" x14ac:dyDescent="0.3">
      <c r="A457">
        <v>88</v>
      </c>
      <c r="B457">
        <v>40689</v>
      </c>
      <c r="C457" t="s">
        <v>18</v>
      </c>
      <c r="D457" s="1">
        <v>45209</v>
      </c>
      <c r="E457" t="s">
        <v>10</v>
      </c>
      <c r="F457">
        <v>3548.12</v>
      </c>
      <c r="G457" t="str">
        <f t="shared" si="7"/>
        <v>2023-10</v>
      </c>
      <c r="H457" t="str">
        <f>IF(COUNTIF(Table9[Column1], Table26[[#This Row],[user_id]]) &gt; 0, "Retained", "Not_Retained")</f>
        <v>Retained</v>
      </c>
    </row>
    <row r="458" spans="1:8" x14ac:dyDescent="0.3">
      <c r="A458">
        <v>88</v>
      </c>
      <c r="B458">
        <v>37973</v>
      </c>
      <c r="C458" t="s">
        <v>18</v>
      </c>
      <c r="D458" s="1">
        <v>45200</v>
      </c>
      <c r="E458" t="s">
        <v>10</v>
      </c>
      <c r="F458">
        <v>750.23</v>
      </c>
      <c r="G458" t="str">
        <f t="shared" si="7"/>
        <v>2023-10</v>
      </c>
      <c r="H458" t="str">
        <f>IF(COUNTIF(Table9[Column1], Table26[[#This Row],[user_id]]) &gt; 0, "Retained", "Not_Retained")</f>
        <v>Retained</v>
      </c>
    </row>
    <row r="459" spans="1:8" x14ac:dyDescent="0.3">
      <c r="A459">
        <v>88</v>
      </c>
      <c r="B459">
        <v>99126</v>
      </c>
      <c r="C459" t="s">
        <v>18</v>
      </c>
      <c r="D459" s="1">
        <v>45186</v>
      </c>
      <c r="E459" t="s">
        <v>10</v>
      </c>
      <c r="F459">
        <v>139.51</v>
      </c>
      <c r="G459" t="str">
        <f t="shared" si="7"/>
        <v>2023-09</v>
      </c>
      <c r="H459" t="str">
        <f>IF(COUNTIF(Table9[Column1], Table26[[#This Row],[user_id]]) &gt; 0, "Retained", "Not_Retained")</f>
        <v>Retained</v>
      </c>
    </row>
    <row r="460" spans="1:8" x14ac:dyDescent="0.3">
      <c r="A460">
        <v>88</v>
      </c>
      <c r="B460">
        <v>25806</v>
      </c>
      <c r="C460" t="s">
        <v>18</v>
      </c>
      <c r="D460" s="1">
        <v>45180</v>
      </c>
      <c r="E460" t="s">
        <v>10</v>
      </c>
      <c r="F460">
        <v>2440.73</v>
      </c>
      <c r="G460" t="str">
        <f t="shared" si="7"/>
        <v>2023-09</v>
      </c>
      <c r="H460" t="str">
        <f>IF(COUNTIF(Table9[Column1], Table26[[#This Row],[user_id]]) &gt; 0, "Retained", "Not_Retained")</f>
        <v>Retained</v>
      </c>
    </row>
    <row r="461" spans="1:8" x14ac:dyDescent="0.3">
      <c r="A461">
        <v>88</v>
      </c>
      <c r="B461">
        <v>21708</v>
      </c>
      <c r="C461" t="s">
        <v>9</v>
      </c>
      <c r="D461" s="1">
        <v>45243</v>
      </c>
      <c r="E461" t="s">
        <v>10</v>
      </c>
      <c r="F461">
        <v>1635.42</v>
      </c>
      <c r="G461" t="str">
        <f t="shared" si="7"/>
        <v>2023-11</v>
      </c>
      <c r="H461" t="str">
        <f>IF(COUNTIF(Table9[Column1], Table26[[#This Row],[user_id]]) &gt; 0, "Retained", "Not_Retained")</f>
        <v>Retained</v>
      </c>
    </row>
    <row r="462" spans="1:8" x14ac:dyDescent="0.3">
      <c r="A462">
        <v>88</v>
      </c>
      <c r="B462">
        <v>27973</v>
      </c>
      <c r="C462" t="s">
        <v>18</v>
      </c>
      <c r="D462" s="1">
        <v>45240</v>
      </c>
      <c r="E462" t="s">
        <v>10</v>
      </c>
      <c r="F462">
        <v>3243.72</v>
      </c>
      <c r="G462" t="str">
        <f t="shared" si="7"/>
        <v>2023-11</v>
      </c>
      <c r="H462" t="str">
        <f>IF(COUNTIF(Table9[Column1], Table26[[#This Row],[user_id]]) &gt; 0, "Retained", "Not_Retained")</f>
        <v>Retained</v>
      </c>
    </row>
    <row r="463" spans="1:8" x14ac:dyDescent="0.3">
      <c r="A463">
        <v>89</v>
      </c>
      <c r="B463">
        <v>31511</v>
      </c>
      <c r="C463" t="s">
        <v>18</v>
      </c>
      <c r="D463" s="1">
        <v>45190</v>
      </c>
      <c r="E463" t="s">
        <v>12</v>
      </c>
      <c r="F463">
        <v>3639.92</v>
      </c>
      <c r="G463" t="str">
        <f t="shared" si="7"/>
        <v>2023-09</v>
      </c>
      <c r="H463" t="str">
        <f>IF(COUNTIF(Table9[Column1], Table26[[#This Row],[user_id]]) &gt; 0, "Retained", "Not_Retained")</f>
        <v>Not_Retained</v>
      </c>
    </row>
    <row r="464" spans="1:8" x14ac:dyDescent="0.3">
      <c r="A464">
        <v>89</v>
      </c>
      <c r="B464">
        <v>29840</v>
      </c>
      <c r="C464" t="s">
        <v>18</v>
      </c>
      <c r="D464" s="1">
        <v>45190</v>
      </c>
      <c r="E464" t="s">
        <v>12</v>
      </c>
      <c r="F464">
        <v>4313.82</v>
      </c>
      <c r="G464" t="str">
        <f t="shared" si="7"/>
        <v>2023-09</v>
      </c>
      <c r="H464" t="str">
        <f>IF(COUNTIF(Table9[Column1], Table26[[#This Row],[user_id]]) &gt; 0, "Retained", "Not_Retained")</f>
        <v>Not_Retained</v>
      </c>
    </row>
    <row r="465" spans="1:8" x14ac:dyDescent="0.3">
      <c r="A465">
        <v>89</v>
      </c>
      <c r="B465">
        <v>23168</v>
      </c>
      <c r="C465" t="s">
        <v>15</v>
      </c>
      <c r="D465" s="1">
        <v>45172</v>
      </c>
      <c r="E465" t="s">
        <v>10</v>
      </c>
      <c r="F465">
        <v>2988.91</v>
      </c>
      <c r="G465" t="str">
        <f t="shared" si="7"/>
        <v>2023-09</v>
      </c>
      <c r="H465" t="str">
        <f>IF(COUNTIF(Table9[Column1], Table26[[#This Row],[user_id]]) &gt; 0, "Retained", "Not_Retained")</f>
        <v>Not_Retained</v>
      </c>
    </row>
    <row r="466" spans="1:8" x14ac:dyDescent="0.3">
      <c r="A466">
        <v>89</v>
      </c>
      <c r="B466">
        <v>56076</v>
      </c>
      <c r="C466" t="s">
        <v>18</v>
      </c>
      <c r="D466" s="1">
        <v>45182</v>
      </c>
      <c r="E466" t="s">
        <v>12</v>
      </c>
      <c r="F466">
        <v>3976.28</v>
      </c>
      <c r="G466" t="str">
        <f t="shared" si="7"/>
        <v>2023-09</v>
      </c>
      <c r="H466" t="str">
        <f>IF(COUNTIF(Table9[Column1], Table26[[#This Row],[user_id]]) &gt; 0, "Retained", "Not_Retained")</f>
        <v>Not_Retained</v>
      </c>
    </row>
    <row r="467" spans="1:8" x14ac:dyDescent="0.3">
      <c r="A467">
        <v>89</v>
      </c>
      <c r="B467">
        <v>46302</v>
      </c>
      <c r="C467" t="s">
        <v>9</v>
      </c>
      <c r="D467" s="1">
        <v>45177</v>
      </c>
      <c r="E467" t="s">
        <v>10</v>
      </c>
      <c r="F467">
        <v>2811.64</v>
      </c>
      <c r="G467" t="str">
        <f t="shared" si="7"/>
        <v>2023-09</v>
      </c>
      <c r="H467" t="str">
        <f>IF(COUNTIF(Table9[Column1], Table26[[#This Row],[user_id]]) &gt; 0, "Retained", "Not_Retained")</f>
        <v>Not_Retained</v>
      </c>
    </row>
    <row r="468" spans="1:8" x14ac:dyDescent="0.3">
      <c r="A468">
        <v>89</v>
      </c>
      <c r="B468">
        <v>89638</v>
      </c>
      <c r="C468" t="s">
        <v>14</v>
      </c>
      <c r="D468" s="1">
        <v>45254</v>
      </c>
      <c r="E468" t="s">
        <v>10</v>
      </c>
      <c r="F468">
        <v>4254.67</v>
      </c>
      <c r="G468" t="str">
        <f t="shared" si="7"/>
        <v>2023-11</v>
      </c>
      <c r="H468" t="str">
        <f>IF(COUNTIF(Table9[Column1], Table26[[#This Row],[user_id]]) &gt; 0, "Retained", "Not_Retained")</f>
        <v>Not_Retained</v>
      </c>
    </row>
    <row r="469" spans="1:8" x14ac:dyDescent="0.3">
      <c r="A469">
        <v>89</v>
      </c>
      <c r="B469">
        <v>49537</v>
      </c>
      <c r="C469" t="s">
        <v>15</v>
      </c>
      <c r="D469" s="1">
        <v>45252</v>
      </c>
      <c r="E469" t="s">
        <v>10</v>
      </c>
      <c r="F469">
        <v>3764.43</v>
      </c>
      <c r="G469" t="str">
        <f t="shared" si="7"/>
        <v>2023-11</v>
      </c>
      <c r="H469" t="str">
        <f>IF(COUNTIF(Table9[Column1], Table26[[#This Row],[user_id]]) &gt; 0, "Retained", "Not_Retained")</f>
        <v>Not_Retained</v>
      </c>
    </row>
    <row r="470" spans="1:8" x14ac:dyDescent="0.3">
      <c r="A470">
        <v>89</v>
      </c>
      <c r="B470">
        <v>94694</v>
      </c>
      <c r="C470" t="s">
        <v>9</v>
      </c>
      <c r="D470" s="1">
        <v>45240</v>
      </c>
      <c r="E470" t="s">
        <v>10</v>
      </c>
      <c r="F470">
        <v>2524.9499999999998</v>
      </c>
      <c r="G470" t="str">
        <f t="shared" si="7"/>
        <v>2023-11</v>
      </c>
      <c r="H470" t="str">
        <f>IF(COUNTIF(Table9[Column1], Table26[[#This Row],[user_id]]) &gt; 0, "Retained", "Not_Retained")</f>
        <v>Not_Retained</v>
      </c>
    </row>
    <row r="471" spans="1:8" x14ac:dyDescent="0.3">
      <c r="A471">
        <v>89</v>
      </c>
      <c r="B471">
        <v>41599</v>
      </c>
      <c r="C471" t="s">
        <v>18</v>
      </c>
      <c r="D471" s="1">
        <v>45234</v>
      </c>
      <c r="E471" t="s">
        <v>10</v>
      </c>
      <c r="F471">
        <v>2688.6</v>
      </c>
      <c r="G471" t="str">
        <f t="shared" si="7"/>
        <v>2023-11</v>
      </c>
      <c r="H471" t="str">
        <f>IF(COUNTIF(Table9[Column1], Table26[[#This Row],[user_id]]) &gt; 0, "Retained", "Not_Retained")</f>
        <v>Not_Retained</v>
      </c>
    </row>
    <row r="472" spans="1:8" x14ac:dyDescent="0.3">
      <c r="A472">
        <v>89</v>
      </c>
      <c r="B472">
        <v>57329</v>
      </c>
      <c r="C472" t="s">
        <v>14</v>
      </c>
      <c r="D472" s="1">
        <v>45231</v>
      </c>
      <c r="E472" t="s">
        <v>10</v>
      </c>
      <c r="F472">
        <v>1995.51</v>
      </c>
      <c r="G472" t="str">
        <f t="shared" si="7"/>
        <v>2023-11</v>
      </c>
      <c r="H472" t="str">
        <f>IF(COUNTIF(Table9[Column1], Table26[[#This Row],[user_id]]) &gt; 0, "Retained", "Not_Retained")</f>
        <v>Not_Retained</v>
      </c>
    </row>
    <row r="473" spans="1:8" x14ac:dyDescent="0.3">
      <c r="A473">
        <v>90</v>
      </c>
      <c r="B473">
        <v>19567</v>
      </c>
      <c r="C473" t="s">
        <v>9</v>
      </c>
      <c r="D473" s="1">
        <v>45224</v>
      </c>
      <c r="E473" t="s">
        <v>10</v>
      </c>
      <c r="F473">
        <v>167.59</v>
      </c>
      <c r="G473" t="str">
        <f t="shared" si="7"/>
        <v>2023-10</v>
      </c>
      <c r="H473" t="str">
        <f>IF(COUNTIF(Table9[Column1], Table26[[#This Row],[user_id]]) &gt; 0, "Retained", "Not_Retained")</f>
        <v>Retained</v>
      </c>
    </row>
    <row r="474" spans="1:8" x14ac:dyDescent="0.3">
      <c r="A474">
        <v>90</v>
      </c>
      <c r="B474">
        <v>15220</v>
      </c>
      <c r="C474" t="s">
        <v>9</v>
      </c>
      <c r="D474" s="1">
        <v>45206</v>
      </c>
      <c r="E474" t="s">
        <v>12</v>
      </c>
      <c r="F474">
        <v>2582.39</v>
      </c>
      <c r="G474" t="str">
        <f t="shared" si="7"/>
        <v>2023-10</v>
      </c>
      <c r="H474" t="str">
        <f>IF(COUNTIF(Table9[Column1], Table26[[#This Row],[user_id]]) &gt; 0, "Retained", "Not_Retained")</f>
        <v>Retained</v>
      </c>
    </row>
    <row r="475" spans="1:8" x14ac:dyDescent="0.3">
      <c r="A475">
        <v>90</v>
      </c>
      <c r="B475">
        <v>75673</v>
      </c>
      <c r="C475" t="s">
        <v>18</v>
      </c>
      <c r="D475" s="1">
        <v>45220</v>
      </c>
      <c r="E475" t="s">
        <v>12</v>
      </c>
      <c r="F475">
        <v>3538.87</v>
      </c>
      <c r="G475" t="str">
        <f t="shared" si="7"/>
        <v>2023-10</v>
      </c>
      <c r="H475" t="str">
        <f>IF(COUNTIF(Table9[Column1], Table26[[#This Row],[user_id]]) &gt; 0, "Retained", "Not_Retained")</f>
        <v>Retained</v>
      </c>
    </row>
    <row r="476" spans="1:8" x14ac:dyDescent="0.3">
      <c r="A476">
        <v>90</v>
      </c>
      <c r="B476">
        <v>93956</v>
      </c>
      <c r="C476" t="s">
        <v>15</v>
      </c>
      <c r="D476" s="1">
        <v>45202</v>
      </c>
      <c r="E476" t="s">
        <v>12</v>
      </c>
      <c r="F476">
        <v>509.63</v>
      </c>
      <c r="G476" t="str">
        <f t="shared" si="7"/>
        <v>2023-10</v>
      </c>
      <c r="H476" t="str">
        <f>IF(COUNTIF(Table9[Column1], Table26[[#This Row],[user_id]]) &gt; 0, "Retained", "Not_Retained")</f>
        <v>Retained</v>
      </c>
    </row>
    <row r="477" spans="1:8" x14ac:dyDescent="0.3">
      <c r="A477">
        <v>90</v>
      </c>
      <c r="B477">
        <v>36633</v>
      </c>
      <c r="C477" t="s">
        <v>15</v>
      </c>
      <c r="D477" s="1">
        <v>45247</v>
      </c>
      <c r="E477" t="s">
        <v>12</v>
      </c>
      <c r="F477">
        <v>2014.58</v>
      </c>
      <c r="G477" t="str">
        <f t="shared" si="7"/>
        <v>2023-11</v>
      </c>
      <c r="H477" t="str">
        <f>IF(COUNTIF(Table9[Column1], Table26[[#This Row],[user_id]]) &gt; 0, "Retained", "Not_Retained")</f>
        <v>Retained</v>
      </c>
    </row>
    <row r="478" spans="1:8" x14ac:dyDescent="0.3">
      <c r="A478">
        <v>90</v>
      </c>
      <c r="B478">
        <v>67342</v>
      </c>
      <c r="C478" t="s">
        <v>15</v>
      </c>
      <c r="D478" s="1">
        <v>45179</v>
      </c>
      <c r="E478" t="s">
        <v>10</v>
      </c>
      <c r="F478">
        <v>1297.95</v>
      </c>
      <c r="G478" t="str">
        <f t="shared" si="7"/>
        <v>2023-09</v>
      </c>
      <c r="H478" t="str">
        <f>IF(COUNTIF(Table9[Column1], Table26[[#This Row],[user_id]]) &gt; 0, "Retained", "Not_Retained")</f>
        <v>Retained</v>
      </c>
    </row>
    <row r="479" spans="1:8" x14ac:dyDescent="0.3">
      <c r="A479">
        <v>91</v>
      </c>
      <c r="B479">
        <v>96252</v>
      </c>
      <c r="C479" t="s">
        <v>15</v>
      </c>
      <c r="D479" s="1">
        <v>45191</v>
      </c>
      <c r="E479" t="s">
        <v>10</v>
      </c>
      <c r="F479">
        <v>162.06</v>
      </c>
      <c r="G479" t="str">
        <f t="shared" si="7"/>
        <v>2023-09</v>
      </c>
      <c r="H479" t="str">
        <f>IF(COUNTIF(Table9[Column1], Table26[[#This Row],[user_id]]) &gt; 0, "Retained", "Not_Retained")</f>
        <v>Retained</v>
      </c>
    </row>
    <row r="480" spans="1:8" x14ac:dyDescent="0.3">
      <c r="A480">
        <v>91</v>
      </c>
      <c r="B480">
        <v>11487</v>
      </c>
      <c r="C480" t="s">
        <v>15</v>
      </c>
      <c r="D480" s="1">
        <v>45174</v>
      </c>
      <c r="E480" t="s">
        <v>12</v>
      </c>
      <c r="F480">
        <v>4769.78</v>
      </c>
      <c r="G480" t="str">
        <f t="shared" si="7"/>
        <v>2023-09</v>
      </c>
      <c r="H480" t="str">
        <f>IF(COUNTIF(Table9[Column1], Table26[[#This Row],[user_id]]) &gt; 0, "Retained", "Not_Retained")</f>
        <v>Retained</v>
      </c>
    </row>
    <row r="481" spans="1:8" x14ac:dyDescent="0.3">
      <c r="A481">
        <v>91</v>
      </c>
      <c r="B481">
        <v>77793</v>
      </c>
      <c r="C481" t="s">
        <v>14</v>
      </c>
      <c r="D481" s="1">
        <v>45186</v>
      </c>
      <c r="E481" t="s">
        <v>10</v>
      </c>
      <c r="F481">
        <v>1922.16</v>
      </c>
      <c r="G481" t="str">
        <f t="shared" si="7"/>
        <v>2023-09</v>
      </c>
      <c r="H481" t="str">
        <f>IF(COUNTIF(Table9[Column1], Table26[[#This Row],[user_id]]) &gt; 0, "Retained", "Not_Retained")</f>
        <v>Retained</v>
      </c>
    </row>
    <row r="482" spans="1:8" x14ac:dyDescent="0.3">
      <c r="A482">
        <v>91</v>
      </c>
      <c r="B482">
        <v>25473</v>
      </c>
      <c r="C482" t="s">
        <v>9</v>
      </c>
      <c r="D482" s="1">
        <v>45223</v>
      </c>
      <c r="E482" t="s">
        <v>12</v>
      </c>
      <c r="F482">
        <v>4054.83</v>
      </c>
      <c r="G482" t="str">
        <f t="shared" si="7"/>
        <v>2023-10</v>
      </c>
      <c r="H482" t="str">
        <f>IF(COUNTIF(Table9[Column1], Table26[[#This Row],[user_id]]) &gt; 0, "Retained", "Not_Retained")</f>
        <v>Retained</v>
      </c>
    </row>
    <row r="483" spans="1:8" x14ac:dyDescent="0.3">
      <c r="A483">
        <v>91</v>
      </c>
      <c r="B483">
        <v>78662</v>
      </c>
      <c r="C483" t="s">
        <v>9</v>
      </c>
      <c r="D483" s="1">
        <v>45208</v>
      </c>
      <c r="E483" t="s">
        <v>12</v>
      </c>
      <c r="F483">
        <v>3590.38</v>
      </c>
      <c r="G483" t="str">
        <f t="shared" si="7"/>
        <v>2023-10</v>
      </c>
      <c r="H483" t="str">
        <f>IF(COUNTIF(Table9[Column1], Table26[[#This Row],[user_id]]) &gt; 0, "Retained", "Not_Retained")</f>
        <v>Retained</v>
      </c>
    </row>
    <row r="484" spans="1:8" x14ac:dyDescent="0.3">
      <c r="A484">
        <v>91</v>
      </c>
      <c r="B484">
        <v>92251</v>
      </c>
      <c r="C484" t="s">
        <v>9</v>
      </c>
      <c r="D484" s="1">
        <v>45218</v>
      </c>
      <c r="E484" t="s">
        <v>12</v>
      </c>
      <c r="F484">
        <v>2330.4699999999998</v>
      </c>
      <c r="G484" t="str">
        <f t="shared" si="7"/>
        <v>2023-10</v>
      </c>
      <c r="H484" t="str">
        <f>IF(COUNTIF(Table9[Column1], Table26[[#This Row],[user_id]]) &gt; 0, "Retained", "Not_Retained")</f>
        <v>Retained</v>
      </c>
    </row>
    <row r="485" spans="1:8" x14ac:dyDescent="0.3">
      <c r="A485">
        <v>91</v>
      </c>
      <c r="B485">
        <v>75484</v>
      </c>
      <c r="C485" t="s">
        <v>15</v>
      </c>
      <c r="D485" s="1">
        <v>45232</v>
      </c>
      <c r="E485" t="s">
        <v>12</v>
      </c>
      <c r="F485">
        <v>870.82</v>
      </c>
      <c r="G485" t="str">
        <f t="shared" si="7"/>
        <v>2023-11</v>
      </c>
      <c r="H485" t="str">
        <f>IF(COUNTIF(Table9[Column1], Table26[[#This Row],[user_id]]) &gt; 0, "Retained", "Not_Retained")</f>
        <v>Retained</v>
      </c>
    </row>
    <row r="486" spans="1:8" x14ac:dyDescent="0.3">
      <c r="A486">
        <v>91</v>
      </c>
      <c r="B486">
        <v>23487</v>
      </c>
      <c r="C486" t="s">
        <v>9</v>
      </c>
      <c r="D486" s="1">
        <v>45255</v>
      </c>
      <c r="E486" t="s">
        <v>10</v>
      </c>
      <c r="F486">
        <v>3729.82</v>
      </c>
      <c r="G486" t="str">
        <f t="shared" si="7"/>
        <v>2023-11</v>
      </c>
      <c r="H486" t="str">
        <f>IF(COUNTIF(Table9[Column1], Table26[[#This Row],[user_id]]) &gt; 0, "Retained", "Not_Retained")</f>
        <v>Retained</v>
      </c>
    </row>
    <row r="487" spans="1:8" x14ac:dyDescent="0.3">
      <c r="A487">
        <v>91</v>
      </c>
      <c r="B487">
        <v>15772</v>
      </c>
      <c r="C487" t="s">
        <v>9</v>
      </c>
      <c r="D487" s="1">
        <v>45231</v>
      </c>
      <c r="E487" t="s">
        <v>10</v>
      </c>
      <c r="F487">
        <v>325.31</v>
      </c>
      <c r="G487" t="str">
        <f t="shared" si="7"/>
        <v>2023-11</v>
      </c>
      <c r="H487" t="str">
        <f>IF(COUNTIF(Table9[Column1], Table26[[#This Row],[user_id]]) &gt; 0, "Retained", "Not_Retained")</f>
        <v>Retained</v>
      </c>
    </row>
    <row r="488" spans="1:8" x14ac:dyDescent="0.3">
      <c r="A488">
        <v>92</v>
      </c>
      <c r="B488">
        <v>14635</v>
      </c>
      <c r="C488" t="s">
        <v>18</v>
      </c>
      <c r="D488" s="1">
        <v>45197</v>
      </c>
      <c r="E488" t="s">
        <v>10</v>
      </c>
      <c r="F488">
        <v>1676.83</v>
      </c>
      <c r="G488" t="str">
        <f t="shared" si="7"/>
        <v>2023-09</v>
      </c>
      <c r="H488" t="str">
        <f>IF(COUNTIF(Table9[Column1], Table26[[#This Row],[user_id]]) &gt; 0, "Retained", "Not_Retained")</f>
        <v>Not_Retained</v>
      </c>
    </row>
    <row r="489" spans="1:8" x14ac:dyDescent="0.3">
      <c r="A489">
        <v>92</v>
      </c>
      <c r="B489">
        <v>51934</v>
      </c>
      <c r="C489" t="s">
        <v>14</v>
      </c>
      <c r="D489" s="1">
        <v>45183</v>
      </c>
      <c r="E489" t="s">
        <v>10</v>
      </c>
      <c r="F489">
        <v>2900.53</v>
      </c>
      <c r="G489" t="str">
        <f t="shared" si="7"/>
        <v>2023-09</v>
      </c>
      <c r="H489" t="str">
        <f>IF(COUNTIF(Table9[Column1], Table26[[#This Row],[user_id]]) &gt; 0, "Retained", "Not_Retained")</f>
        <v>Not_Retained</v>
      </c>
    </row>
    <row r="490" spans="1:8" x14ac:dyDescent="0.3">
      <c r="A490">
        <v>93</v>
      </c>
      <c r="B490">
        <v>39253</v>
      </c>
      <c r="C490" t="s">
        <v>9</v>
      </c>
      <c r="D490" s="1">
        <v>45236</v>
      </c>
      <c r="E490" t="s">
        <v>12</v>
      </c>
      <c r="F490">
        <v>437.74</v>
      </c>
      <c r="G490" t="str">
        <f t="shared" si="7"/>
        <v>2023-11</v>
      </c>
      <c r="H490" t="str">
        <f>IF(COUNTIF(Table9[Column1], Table26[[#This Row],[user_id]]) &gt; 0, "Retained", "Not_Retained")</f>
        <v>Not_Retained</v>
      </c>
    </row>
    <row r="491" spans="1:8" x14ac:dyDescent="0.3">
      <c r="A491">
        <v>94</v>
      </c>
      <c r="B491">
        <v>82494</v>
      </c>
      <c r="C491" t="s">
        <v>18</v>
      </c>
      <c r="D491" s="1">
        <v>45202</v>
      </c>
      <c r="E491" t="s">
        <v>10</v>
      </c>
      <c r="F491">
        <v>1907.7</v>
      </c>
      <c r="G491" t="str">
        <f t="shared" si="7"/>
        <v>2023-10</v>
      </c>
      <c r="H491" t="str">
        <f>IF(COUNTIF(Table9[Column1], Table26[[#This Row],[user_id]]) &gt; 0, "Retained", "Not_Retained")</f>
        <v>Not_Retained</v>
      </c>
    </row>
    <row r="492" spans="1:8" x14ac:dyDescent="0.3">
      <c r="A492">
        <v>94</v>
      </c>
      <c r="B492">
        <v>83899</v>
      </c>
      <c r="C492" t="s">
        <v>14</v>
      </c>
      <c r="D492" s="1">
        <v>45209</v>
      </c>
      <c r="E492" t="s">
        <v>10</v>
      </c>
      <c r="F492">
        <v>2373.2399999999998</v>
      </c>
      <c r="G492" t="str">
        <f t="shared" si="7"/>
        <v>2023-10</v>
      </c>
      <c r="H492" t="str">
        <f>IF(COUNTIF(Table9[Column1], Table26[[#This Row],[user_id]]) &gt; 0, "Retained", "Not_Retained")</f>
        <v>Not_Retained</v>
      </c>
    </row>
    <row r="493" spans="1:8" x14ac:dyDescent="0.3">
      <c r="A493">
        <v>94</v>
      </c>
      <c r="B493">
        <v>74665</v>
      </c>
      <c r="C493" t="s">
        <v>15</v>
      </c>
      <c r="D493" s="1">
        <v>45218</v>
      </c>
      <c r="E493" t="s">
        <v>10</v>
      </c>
      <c r="F493">
        <v>837.78</v>
      </c>
      <c r="G493" t="str">
        <f t="shared" si="7"/>
        <v>2023-10</v>
      </c>
      <c r="H493" t="str">
        <f>IF(COUNTIF(Table9[Column1], Table26[[#This Row],[user_id]]) &gt; 0, "Retained", "Not_Retained")</f>
        <v>Not_Retained</v>
      </c>
    </row>
    <row r="494" spans="1:8" x14ac:dyDescent="0.3">
      <c r="A494">
        <v>94</v>
      </c>
      <c r="B494">
        <v>40539</v>
      </c>
      <c r="C494" t="s">
        <v>14</v>
      </c>
      <c r="D494" s="1">
        <v>45231</v>
      </c>
      <c r="E494" t="s">
        <v>10</v>
      </c>
      <c r="F494">
        <v>4759.8500000000004</v>
      </c>
      <c r="G494" t="str">
        <f t="shared" si="7"/>
        <v>2023-11</v>
      </c>
      <c r="H494" t="str">
        <f>IF(COUNTIF(Table9[Column1], Table26[[#This Row],[user_id]]) &gt; 0, "Retained", "Not_Retained")</f>
        <v>Not_Retained</v>
      </c>
    </row>
    <row r="495" spans="1:8" x14ac:dyDescent="0.3">
      <c r="A495">
        <v>94</v>
      </c>
      <c r="B495">
        <v>96154</v>
      </c>
      <c r="C495" t="s">
        <v>18</v>
      </c>
      <c r="D495" s="1">
        <v>45231</v>
      </c>
      <c r="E495" t="s">
        <v>12</v>
      </c>
      <c r="F495">
        <v>609.35</v>
      </c>
      <c r="G495" t="str">
        <f t="shared" si="7"/>
        <v>2023-11</v>
      </c>
      <c r="H495" t="str">
        <f>IF(COUNTIF(Table9[Column1], Table26[[#This Row],[user_id]]) &gt; 0, "Retained", "Not_Retained")</f>
        <v>Not_Retained</v>
      </c>
    </row>
    <row r="496" spans="1:8" x14ac:dyDescent="0.3">
      <c r="A496">
        <v>94</v>
      </c>
      <c r="B496">
        <v>41217</v>
      </c>
      <c r="C496" t="s">
        <v>18</v>
      </c>
      <c r="D496" s="1">
        <v>45247</v>
      </c>
      <c r="E496" t="s">
        <v>12</v>
      </c>
      <c r="F496">
        <v>4809.8100000000004</v>
      </c>
      <c r="G496" t="str">
        <f t="shared" si="7"/>
        <v>2023-11</v>
      </c>
      <c r="H496" t="str">
        <f>IF(COUNTIF(Table9[Column1], Table26[[#This Row],[user_id]]) &gt; 0, "Retained", "Not_Retained")</f>
        <v>Not_Retained</v>
      </c>
    </row>
    <row r="497" spans="1:8" x14ac:dyDescent="0.3">
      <c r="A497">
        <v>94</v>
      </c>
      <c r="B497">
        <v>46677</v>
      </c>
      <c r="C497" t="s">
        <v>9</v>
      </c>
      <c r="D497" s="1">
        <v>45235</v>
      </c>
      <c r="E497" t="s">
        <v>10</v>
      </c>
      <c r="F497">
        <v>4614.24</v>
      </c>
      <c r="G497" t="str">
        <f t="shared" si="7"/>
        <v>2023-11</v>
      </c>
      <c r="H497" t="str">
        <f>IF(COUNTIF(Table9[Column1], Table26[[#This Row],[user_id]]) &gt; 0, "Retained", "Not_Retained")</f>
        <v>Not_Retained</v>
      </c>
    </row>
    <row r="498" spans="1:8" x14ac:dyDescent="0.3">
      <c r="A498">
        <v>95</v>
      </c>
      <c r="B498">
        <v>21128</v>
      </c>
      <c r="C498" t="s">
        <v>9</v>
      </c>
      <c r="D498" s="1">
        <v>45254</v>
      </c>
      <c r="E498" t="s">
        <v>10</v>
      </c>
      <c r="F498">
        <v>3222.36</v>
      </c>
      <c r="G498" t="str">
        <f t="shared" si="7"/>
        <v>2023-11</v>
      </c>
      <c r="H498" t="str">
        <f>IF(COUNTIF(Table9[Column1], Table26[[#This Row],[user_id]]) &gt; 0, "Retained", "Not_Retained")</f>
        <v>Retained</v>
      </c>
    </row>
    <row r="499" spans="1:8" x14ac:dyDescent="0.3">
      <c r="A499">
        <v>95</v>
      </c>
      <c r="B499">
        <v>19808</v>
      </c>
      <c r="C499" t="s">
        <v>9</v>
      </c>
      <c r="D499" s="1">
        <v>45243</v>
      </c>
      <c r="E499" t="s">
        <v>12</v>
      </c>
      <c r="F499">
        <v>3345.98</v>
      </c>
      <c r="G499" t="str">
        <f t="shared" si="7"/>
        <v>2023-11</v>
      </c>
      <c r="H499" t="str">
        <f>IF(COUNTIF(Table9[Column1], Table26[[#This Row],[user_id]]) &gt; 0, "Retained", "Not_Retained")</f>
        <v>Retained</v>
      </c>
    </row>
    <row r="500" spans="1:8" x14ac:dyDescent="0.3">
      <c r="A500">
        <v>95</v>
      </c>
      <c r="B500">
        <v>41034</v>
      </c>
      <c r="C500" t="s">
        <v>14</v>
      </c>
      <c r="D500" s="1">
        <v>45235</v>
      </c>
      <c r="E500" t="s">
        <v>12</v>
      </c>
      <c r="F500">
        <v>4269.4799999999996</v>
      </c>
      <c r="G500" t="str">
        <f t="shared" si="7"/>
        <v>2023-11</v>
      </c>
      <c r="H500" t="str">
        <f>IF(COUNTIF(Table9[Column1], Table26[[#This Row],[user_id]]) &gt; 0, "Retained", "Not_Retained")</f>
        <v>Retained</v>
      </c>
    </row>
    <row r="501" spans="1:8" x14ac:dyDescent="0.3">
      <c r="A501">
        <v>95</v>
      </c>
      <c r="B501">
        <v>61505</v>
      </c>
      <c r="C501" t="s">
        <v>14</v>
      </c>
      <c r="D501" s="1">
        <v>45256</v>
      </c>
      <c r="E501" t="s">
        <v>12</v>
      </c>
      <c r="F501">
        <v>2318.5100000000002</v>
      </c>
      <c r="G501" t="str">
        <f t="shared" si="7"/>
        <v>2023-11</v>
      </c>
      <c r="H501" t="str">
        <f>IF(COUNTIF(Table9[Column1], Table26[[#This Row],[user_id]]) &gt; 0, "Retained", "Not_Retained")</f>
        <v>Retained</v>
      </c>
    </row>
    <row r="502" spans="1:8" x14ac:dyDescent="0.3">
      <c r="A502">
        <v>95</v>
      </c>
      <c r="B502">
        <v>36569</v>
      </c>
      <c r="C502" t="s">
        <v>15</v>
      </c>
      <c r="D502" s="1">
        <v>45202</v>
      </c>
      <c r="E502" t="s">
        <v>10</v>
      </c>
      <c r="F502">
        <v>861.51</v>
      </c>
      <c r="G502" t="str">
        <f t="shared" si="7"/>
        <v>2023-10</v>
      </c>
      <c r="H502" t="str">
        <f>IF(COUNTIF(Table9[Column1], Table26[[#This Row],[user_id]]) &gt; 0, "Retained", "Not_Retained")</f>
        <v>Retained</v>
      </c>
    </row>
    <row r="503" spans="1:8" x14ac:dyDescent="0.3">
      <c r="A503">
        <v>95</v>
      </c>
      <c r="B503">
        <v>68925</v>
      </c>
      <c r="C503" t="s">
        <v>18</v>
      </c>
      <c r="D503" s="1">
        <v>45205</v>
      </c>
      <c r="E503" t="s">
        <v>12</v>
      </c>
      <c r="F503">
        <v>2091.91</v>
      </c>
      <c r="G503" t="str">
        <f t="shared" si="7"/>
        <v>2023-10</v>
      </c>
      <c r="H503" t="str">
        <f>IF(COUNTIF(Table9[Column1], Table26[[#This Row],[user_id]]) &gt; 0, "Retained", "Not_Retained")</f>
        <v>Retained</v>
      </c>
    </row>
    <row r="504" spans="1:8" x14ac:dyDescent="0.3">
      <c r="A504">
        <v>95</v>
      </c>
      <c r="B504">
        <v>37215</v>
      </c>
      <c r="C504" t="s">
        <v>18</v>
      </c>
      <c r="D504" s="1">
        <v>45181</v>
      </c>
      <c r="E504" t="s">
        <v>12</v>
      </c>
      <c r="F504">
        <v>2370.4</v>
      </c>
      <c r="G504" t="str">
        <f t="shared" si="7"/>
        <v>2023-09</v>
      </c>
      <c r="H504" t="str">
        <f>IF(COUNTIF(Table9[Column1], Table26[[#This Row],[user_id]]) &gt; 0, "Retained", "Not_Retained")</f>
        <v>Retained</v>
      </c>
    </row>
    <row r="505" spans="1:8" x14ac:dyDescent="0.3">
      <c r="A505">
        <v>95</v>
      </c>
      <c r="B505">
        <v>25717</v>
      </c>
      <c r="C505" t="s">
        <v>9</v>
      </c>
      <c r="D505" s="1">
        <v>45197</v>
      </c>
      <c r="E505" t="s">
        <v>10</v>
      </c>
      <c r="F505">
        <v>4057.22</v>
      </c>
      <c r="G505" t="str">
        <f t="shared" si="7"/>
        <v>2023-09</v>
      </c>
      <c r="H505" t="str">
        <f>IF(COUNTIF(Table9[Column1], Table26[[#This Row],[user_id]]) &gt; 0, "Retained", "Not_Retained")</f>
        <v>Retained</v>
      </c>
    </row>
    <row r="506" spans="1:8" x14ac:dyDescent="0.3">
      <c r="A506">
        <v>95</v>
      </c>
      <c r="B506">
        <v>89076</v>
      </c>
      <c r="C506" t="s">
        <v>9</v>
      </c>
      <c r="D506" s="1">
        <v>45179</v>
      </c>
      <c r="E506" t="s">
        <v>10</v>
      </c>
      <c r="F506">
        <v>4196.03</v>
      </c>
      <c r="G506" t="str">
        <f t="shared" si="7"/>
        <v>2023-09</v>
      </c>
      <c r="H506" t="str">
        <f>IF(COUNTIF(Table9[Column1], Table26[[#This Row],[user_id]]) &gt; 0, "Retained", "Not_Retained")</f>
        <v>Retained</v>
      </c>
    </row>
    <row r="507" spans="1:8" x14ac:dyDescent="0.3">
      <c r="A507">
        <v>95</v>
      </c>
      <c r="B507">
        <v>29441</v>
      </c>
      <c r="C507" t="s">
        <v>9</v>
      </c>
      <c r="D507" s="1">
        <v>45180</v>
      </c>
      <c r="E507" t="s">
        <v>10</v>
      </c>
      <c r="F507">
        <v>4845.16</v>
      </c>
      <c r="G507" t="str">
        <f t="shared" si="7"/>
        <v>2023-09</v>
      </c>
      <c r="H507" t="str">
        <f>IF(COUNTIF(Table9[Column1], Table26[[#This Row],[user_id]]) &gt; 0, "Retained", "Not_Retained")</f>
        <v>Retained</v>
      </c>
    </row>
    <row r="508" spans="1:8" x14ac:dyDescent="0.3">
      <c r="A508">
        <v>95</v>
      </c>
      <c r="B508">
        <v>77300</v>
      </c>
      <c r="C508" t="s">
        <v>9</v>
      </c>
      <c r="D508" s="1">
        <v>45182</v>
      </c>
      <c r="E508" t="s">
        <v>12</v>
      </c>
      <c r="F508">
        <v>1374.82</v>
      </c>
      <c r="G508" t="str">
        <f t="shared" si="7"/>
        <v>2023-09</v>
      </c>
      <c r="H508" t="str">
        <f>IF(COUNTIF(Table9[Column1], Table26[[#This Row],[user_id]]) &gt; 0, "Retained", "Not_Retained")</f>
        <v>Retained</v>
      </c>
    </row>
    <row r="509" spans="1:8" x14ac:dyDescent="0.3">
      <c r="A509">
        <v>96</v>
      </c>
      <c r="B509">
        <v>82105</v>
      </c>
      <c r="C509" t="s">
        <v>15</v>
      </c>
      <c r="D509" s="1">
        <v>45193</v>
      </c>
      <c r="E509" t="s">
        <v>10</v>
      </c>
      <c r="F509">
        <v>2364.0100000000002</v>
      </c>
      <c r="G509" t="str">
        <f t="shared" si="7"/>
        <v>2023-09</v>
      </c>
      <c r="H509" t="str">
        <f>IF(COUNTIF(Table9[Column1], Table26[[#This Row],[user_id]]) &gt; 0, "Retained", "Not_Retained")</f>
        <v>Retained</v>
      </c>
    </row>
    <row r="510" spans="1:8" x14ac:dyDescent="0.3">
      <c r="A510">
        <v>96</v>
      </c>
      <c r="B510">
        <v>28322</v>
      </c>
      <c r="C510" t="s">
        <v>9</v>
      </c>
      <c r="D510" s="1">
        <v>45195</v>
      </c>
      <c r="E510" t="s">
        <v>10</v>
      </c>
      <c r="F510">
        <v>402.18</v>
      </c>
      <c r="G510" t="str">
        <f t="shared" si="7"/>
        <v>2023-09</v>
      </c>
      <c r="H510" t="str">
        <f>IF(COUNTIF(Table9[Column1], Table26[[#This Row],[user_id]]) &gt; 0, "Retained", "Not_Retained")</f>
        <v>Retained</v>
      </c>
    </row>
    <row r="511" spans="1:8" x14ac:dyDescent="0.3">
      <c r="A511">
        <v>96</v>
      </c>
      <c r="B511">
        <v>39135</v>
      </c>
      <c r="C511" t="s">
        <v>15</v>
      </c>
      <c r="D511" s="1">
        <v>45194</v>
      </c>
      <c r="E511" t="s">
        <v>10</v>
      </c>
      <c r="F511">
        <v>4136</v>
      </c>
      <c r="G511" t="str">
        <f t="shared" si="7"/>
        <v>2023-09</v>
      </c>
      <c r="H511" t="str">
        <f>IF(COUNTIF(Table9[Column1], Table26[[#This Row],[user_id]]) &gt; 0, "Retained", "Not_Retained")</f>
        <v>Retained</v>
      </c>
    </row>
    <row r="512" spans="1:8" x14ac:dyDescent="0.3">
      <c r="A512">
        <v>96</v>
      </c>
      <c r="B512">
        <v>99952</v>
      </c>
      <c r="C512" t="s">
        <v>9</v>
      </c>
      <c r="D512" s="1">
        <v>45181</v>
      </c>
      <c r="E512" t="s">
        <v>12</v>
      </c>
      <c r="F512">
        <v>4595.3999999999996</v>
      </c>
      <c r="G512" t="str">
        <f t="shared" si="7"/>
        <v>2023-09</v>
      </c>
      <c r="H512" t="str">
        <f>IF(COUNTIF(Table9[Column1], Table26[[#This Row],[user_id]]) &gt; 0, "Retained", "Not_Retained")</f>
        <v>Retained</v>
      </c>
    </row>
    <row r="513" spans="1:8" x14ac:dyDescent="0.3">
      <c r="A513">
        <v>96</v>
      </c>
      <c r="B513">
        <v>12857</v>
      </c>
      <c r="C513" t="s">
        <v>9</v>
      </c>
      <c r="D513" s="1">
        <v>45172</v>
      </c>
      <c r="E513" t="s">
        <v>10</v>
      </c>
      <c r="F513">
        <v>4522.2299999999996</v>
      </c>
      <c r="G513" t="str">
        <f t="shared" si="7"/>
        <v>2023-09</v>
      </c>
      <c r="H513" t="str">
        <f>IF(COUNTIF(Table9[Column1], Table26[[#This Row],[user_id]]) &gt; 0, "Retained", "Not_Retained")</f>
        <v>Retained</v>
      </c>
    </row>
    <row r="514" spans="1:8" x14ac:dyDescent="0.3">
      <c r="A514">
        <v>96</v>
      </c>
      <c r="B514">
        <v>26880</v>
      </c>
      <c r="C514" t="s">
        <v>9</v>
      </c>
      <c r="D514" s="1">
        <v>45225</v>
      </c>
      <c r="E514" t="s">
        <v>12</v>
      </c>
      <c r="F514">
        <v>700.39</v>
      </c>
      <c r="G514" t="str">
        <f t="shared" ref="G514:G542" si="8">TEXT(D514, "YYYY-MM")</f>
        <v>2023-10</v>
      </c>
      <c r="H514" t="str">
        <f>IF(COUNTIF(Table9[Column1], Table26[[#This Row],[user_id]]) &gt; 0, "Retained", "Not_Retained")</f>
        <v>Retained</v>
      </c>
    </row>
    <row r="515" spans="1:8" x14ac:dyDescent="0.3">
      <c r="A515">
        <v>96</v>
      </c>
      <c r="B515">
        <v>16637</v>
      </c>
      <c r="C515" t="s">
        <v>15</v>
      </c>
      <c r="D515" s="1">
        <v>45214</v>
      </c>
      <c r="E515" t="s">
        <v>12</v>
      </c>
      <c r="F515">
        <v>4126.26</v>
      </c>
      <c r="G515" t="str">
        <f t="shared" si="8"/>
        <v>2023-10</v>
      </c>
      <c r="H515" t="str">
        <f>IF(COUNTIF(Table9[Column1], Table26[[#This Row],[user_id]]) &gt; 0, "Retained", "Not_Retained")</f>
        <v>Retained</v>
      </c>
    </row>
    <row r="516" spans="1:8" x14ac:dyDescent="0.3">
      <c r="A516">
        <v>96</v>
      </c>
      <c r="B516">
        <v>75028</v>
      </c>
      <c r="C516" t="s">
        <v>9</v>
      </c>
      <c r="D516" s="1">
        <v>45212</v>
      </c>
      <c r="E516" t="s">
        <v>12</v>
      </c>
      <c r="F516">
        <v>3447.74</v>
      </c>
      <c r="G516" t="str">
        <f t="shared" si="8"/>
        <v>2023-10</v>
      </c>
      <c r="H516" t="str">
        <f>IF(COUNTIF(Table9[Column1], Table26[[#This Row],[user_id]]) &gt; 0, "Retained", "Not_Retained")</f>
        <v>Retained</v>
      </c>
    </row>
    <row r="517" spans="1:8" x14ac:dyDescent="0.3">
      <c r="A517">
        <v>96</v>
      </c>
      <c r="B517">
        <v>56392</v>
      </c>
      <c r="C517" t="s">
        <v>15</v>
      </c>
      <c r="D517" s="1">
        <v>45205</v>
      </c>
      <c r="E517" t="s">
        <v>10</v>
      </c>
      <c r="F517">
        <v>1447.41</v>
      </c>
      <c r="G517" t="str">
        <f t="shared" si="8"/>
        <v>2023-10</v>
      </c>
      <c r="H517" t="str">
        <f>IF(COUNTIF(Table9[Column1], Table26[[#This Row],[user_id]]) &gt; 0, "Retained", "Not_Retained")</f>
        <v>Retained</v>
      </c>
    </row>
    <row r="518" spans="1:8" x14ac:dyDescent="0.3">
      <c r="A518">
        <v>96</v>
      </c>
      <c r="B518">
        <v>14541</v>
      </c>
      <c r="C518" t="s">
        <v>15</v>
      </c>
      <c r="D518" s="1">
        <v>45235</v>
      </c>
      <c r="E518" t="s">
        <v>12</v>
      </c>
      <c r="F518">
        <v>2544.5700000000002</v>
      </c>
      <c r="G518" t="str">
        <f t="shared" si="8"/>
        <v>2023-11</v>
      </c>
      <c r="H518" t="str">
        <f>IF(COUNTIF(Table9[Column1], Table26[[#This Row],[user_id]]) &gt; 0, "Retained", "Not_Retained")</f>
        <v>Retained</v>
      </c>
    </row>
    <row r="519" spans="1:8" x14ac:dyDescent="0.3">
      <c r="A519">
        <v>96</v>
      </c>
      <c r="B519">
        <v>72787</v>
      </c>
      <c r="C519" t="s">
        <v>9</v>
      </c>
      <c r="D519" s="1">
        <v>45248</v>
      </c>
      <c r="E519" t="s">
        <v>10</v>
      </c>
      <c r="F519">
        <v>1470.9</v>
      </c>
      <c r="G519" t="str">
        <f t="shared" si="8"/>
        <v>2023-11</v>
      </c>
      <c r="H519" t="str">
        <f>IF(COUNTIF(Table9[Column1], Table26[[#This Row],[user_id]]) &gt; 0, "Retained", "Not_Retained")</f>
        <v>Retained</v>
      </c>
    </row>
    <row r="520" spans="1:8" x14ac:dyDescent="0.3">
      <c r="A520">
        <v>96</v>
      </c>
      <c r="B520">
        <v>64949</v>
      </c>
      <c r="C520" t="s">
        <v>15</v>
      </c>
      <c r="D520" s="1">
        <v>45235</v>
      </c>
      <c r="E520" t="s">
        <v>10</v>
      </c>
      <c r="F520">
        <v>3190.7</v>
      </c>
      <c r="G520" t="str">
        <f t="shared" si="8"/>
        <v>2023-11</v>
      </c>
      <c r="H520" t="str">
        <f>IF(COUNTIF(Table9[Column1], Table26[[#This Row],[user_id]]) &gt; 0, "Retained", "Not_Retained")</f>
        <v>Retained</v>
      </c>
    </row>
    <row r="521" spans="1:8" x14ac:dyDescent="0.3">
      <c r="A521">
        <v>96</v>
      </c>
      <c r="B521">
        <v>81258</v>
      </c>
      <c r="C521" t="s">
        <v>9</v>
      </c>
      <c r="D521" s="1">
        <v>45256</v>
      </c>
      <c r="E521" t="s">
        <v>12</v>
      </c>
      <c r="F521">
        <v>3931.39</v>
      </c>
      <c r="G521" t="str">
        <f t="shared" si="8"/>
        <v>2023-11</v>
      </c>
      <c r="H521" t="str">
        <f>IF(COUNTIF(Table9[Column1], Table26[[#This Row],[user_id]]) &gt; 0, "Retained", "Not_Retained")</f>
        <v>Retained</v>
      </c>
    </row>
    <row r="522" spans="1:8" x14ac:dyDescent="0.3">
      <c r="A522">
        <v>97</v>
      </c>
      <c r="B522">
        <v>84141</v>
      </c>
      <c r="C522" t="s">
        <v>14</v>
      </c>
      <c r="D522" s="1">
        <v>45242</v>
      </c>
      <c r="E522" t="s">
        <v>12</v>
      </c>
      <c r="F522">
        <v>1425.13</v>
      </c>
      <c r="G522" t="str">
        <f t="shared" si="8"/>
        <v>2023-11</v>
      </c>
      <c r="H522" t="str">
        <f>IF(COUNTIF(Table9[Column1], Table26[[#This Row],[user_id]]) &gt; 0, "Retained", "Not_Retained")</f>
        <v>Not_Retained</v>
      </c>
    </row>
    <row r="523" spans="1:8" x14ac:dyDescent="0.3">
      <c r="A523">
        <v>97</v>
      </c>
      <c r="B523">
        <v>51795</v>
      </c>
      <c r="C523" t="s">
        <v>15</v>
      </c>
      <c r="D523" s="1">
        <v>45231</v>
      </c>
      <c r="E523" t="s">
        <v>10</v>
      </c>
      <c r="F523">
        <v>4489.25</v>
      </c>
      <c r="G523" t="str">
        <f t="shared" si="8"/>
        <v>2023-11</v>
      </c>
      <c r="H523" t="str">
        <f>IF(COUNTIF(Table9[Column1], Table26[[#This Row],[user_id]]) &gt; 0, "Retained", "Not_Retained")</f>
        <v>Not_Retained</v>
      </c>
    </row>
    <row r="524" spans="1:8" x14ac:dyDescent="0.3">
      <c r="A524">
        <v>97</v>
      </c>
      <c r="B524">
        <v>46822</v>
      </c>
      <c r="C524" t="s">
        <v>9</v>
      </c>
      <c r="D524" s="1">
        <v>45255</v>
      </c>
      <c r="E524" t="s">
        <v>12</v>
      </c>
      <c r="F524">
        <v>2694.22</v>
      </c>
      <c r="G524" t="str">
        <f t="shared" si="8"/>
        <v>2023-11</v>
      </c>
      <c r="H524" t="str">
        <f>IF(COUNTIF(Table9[Column1], Table26[[#This Row],[user_id]]) &gt; 0, "Retained", "Not_Retained")</f>
        <v>Not_Retained</v>
      </c>
    </row>
    <row r="525" spans="1:8" x14ac:dyDescent="0.3">
      <c r="A525">
        <v>97</v>
      </c>
      <c r="B525">
        <v>86544</v>
      </c>
      <c r="C525" t="s">
        <v>15</v>
      </c>
      <c r="D525" s="1">
        <v>45255</v>
      </c>
      <c r="E525" t="s">
        <v>10</v>
      </c>
      <c r="F525">
        <v>590.66</v>
      </c>
      <c r="G525" t="str">
        <f t="shared" si="8"/>
        <v>2023-11</v>
      </c>
      <c r="H525" t="str">
        <f>IF(COUNTIF(Table9[Column1], Table26[[#This Row],[user_id]]) &gt; 0, "Retained", "Not_Retained")</f>
        <v>Not_Retained</v>
      </c>
    </row>
    <row r="526" spans="1:8" x14ac:dyDescent="0.3">
      <c r="A526">
        <v>98</v>
      </c>
      <c r="B526">
        <v>60911</v>
      </c>
      <c r="C526" t="s">
        <v>14</v>
      </c>
      <c r="D526" s="1">
        <v>45218</v>
      </c>
      <c r="E526" t="s">
        <v>10</v>
      </c>
      <c r="F526">
        <v>962.89</v>
      </c>
      <c r="G526" t="str">
        <f t="shared" si="8"/>
        <v>2023-10</v>
      </c>
      <c r="H526" t="str">
        <f>IF(COUNTIF(Table9[Column1], Table26[[#This Row],[user_id]]) &gt; 0, "Retained", "Not_Retained")</f>
        <v>Not_Retained</v>
      </c>
    </row>
    <row r="527" spans="1:8" x14ac:dyDescent="0.3">
      <c r="A527">
        <v>98</v>
      </c>
      <c r="B527">
        <v>51681</v>
      </c>
      <c r="C527" t="s">
        <v>14</v>
      </c>
      <c r="D527" s="1">
        <v>45218</v>
      </c>
      <c r="E527" t="s">
        <v>10</v>
      </c>
      <c r="F527">
        <v>3546.92</v>
      </c>
      <c r="G527" t="str">
        <f t="shared" si="8"/>
        <v>2023-10</v>
      </c>
      <c r="H527" t="str">
        <f>IF(COUNTIF(Table9[Column1], Table26[[#This Row],[user_id]]) &gt; 0, "Retained", "Not_Retained")</f>
        <v>Not_Retained</v>
      </c>
    </row>
    <row r="528" spans="1:8" x14ac:dyDescent="0.3">
      <c r="A528">
        <v>98</v>
      </c>
      <c r="B528">
        <v>83873</v>
      </c>
      <c r="C528" t="s">
        <v>15</v>
      </c>
      <c r="D528" s="1">
        <v>45188</v>
      </c>
      <c r="E528" t="s">
        <v>10</v>
      </c>
      <c r="F528">
        <v>4199.8100000000004</v>
      </c>
      <c r="G528" t="str">
        <f t="shared" si="8"/>
        <v>2023-09</v>
      </c>
      <c r="H528" t="str">
        <f>IF(COUNTIF(Table9[Column1], Table26[[#This Row],[user_id]]) &gt; 0, "Retained", "Not_Retained")</f>
        <v>Not_Retained</v>
      </c>
    </row>
    <row r="529" spans="1:8" x14ac:dyDescent="0.3">
      <c r="A529">
        <v>98</v>
      </c>
      <c r="B529">
        <v>74517</v>
      </c>
      <c r="C529" t="s">
        <v>14</v>
      </c>
      <c r="D529" s="1">
        <v>45195</v>
      </c>
      <c r="E529" t="s">
        <v>10</v>
      </c>
      <c r="F529">
        <v>2503.14</v>
      </c>
      <c r="G529" t="str">
        <f t="shared" si="8"/>
        <v>2023-09</v>
      </c>
      <c r="H529" t="str">
        <f>IF(COUNTIF(Table9[Column1], Table26[[#This Row],[user_id]]) &gt; 0, "Retained", "Not_Retained")</f>
        <v>Not_Retained</v>
      </c>
    </row>
    <row r="530" spans="1:8" x14ac:dyDescent="0.3">
      <c r="A530">
        <v>98</v>
      </c>
      <c r="B530">
        <v>17362</v>
      </c>
      <c r="C530" t="s">
        <v>15</v>
      </c>
      <c r="D530" s="1">
        <v>45172</v>
      </c>
      <c r="E530" t="s">
        <v>10</v>
      </c>
      <c r="F530">
        <v>197.65</v>
      </c>
      <c r="G530" t="str">
        <f t="shared" si="8"/>
        <v>2023-09</v>
      </c>
      <c r="H530" t="str">
        <f>IF(COUNTIF(Table9[Column1], Table26[[#This Row],[user_id]]) &gt; 0, "Retained", "Not_Retained")</f>
        <v>Not_Retained</v>
      </c>
    </row>
    <row r="531" spans="1:8" x14ac:dyDescent="0.3">
      <c r="A531">
        <v>99</v>
      </c>
      <c r="B531">
        <v>33260</v>
      </c>
      <c r="C531" t="s">
        <v>14</v>
      </c>
      <c r="D531" s="1">
        <v>45210</v>
      </c>
      <c r="E531" t="s">
        <v>10</v>
      </c>
      <c r="F531">
        <v>207.37</v>
      </c>
      <c r="G531" t="str">
        <f t="shared" si="8"/>
        <v>2023-10</v>
      </c>
      <c r="H531" t="str">
        <f>IF(COUNTIF(Table9[Column1], Table26[[#This Row],[user_id]]) &gt; 0, "Retained", "Not_Retained")</f>
        <v>Not_Retained</v>
      </c>
    </row>
    <row r="532" spans="1:8" x14ac:dyDescent="0.3">
      <c r="A532">
        <v>99</v>
      </c>
      <c r="B532">
        <v>28566</v>
      </c>
      <c r="C532" t="s">
        <v>9</v>
      </c>
      <c r="D532" s="1">
        <v>45218</v>
      </c>
      <c r="E532" t="s">
        <v>12</v>
      </c>
      <c r="F532">
        <v>4806.74</v>
      </c>
      <c r="G532" t="str">
        <f t="shared" si="8"/>
        <v>2023-10</v>
      </c>
      <c r="H532" t="str">
        <f>IF(COUNTIF(Table9[Column1], Table26[[#This Row],[user_id]]) &gt; 0, "Retained", "Not_Retained")</f>
        <v>Not_Retained</v>
      </c>
    </row>
    <row r="533" spans="1:8" x14ac:dyDescent="0.3">
      <c r="A533">
        <v>99</v>
      </c>
      <c r="B533">
        <v>96787</v>
      </c>
      <c r="C533" t="s">
        <v>18</v>
      </c>
      <c r="D533" s="1">
        <v>45192</v>
      </c>
      <c r="E533" t="s">
        <v>10</v>
      </c>
      <c r="F533">
        <v>1749.15</v>
      </c>
      <c r="G533" t="str">
        <f t="shared" si="8"/>
        <v>2023-09</v>
      </c>
      <c r="H533" t="str">
        <f>IF(COUNTIF(Table9[Column1], Table26[[#This Row],[user_id]]) &gt; 0, "Retained", "Not_Retained")</f>
        <v>Not_Retained</v>
      </c>
    </row>
    <row r="534" spans="1:8" x14ac:dyDescent="0.3">
      <c r="A534">
        <v>99</v>
      </c>
      <c r="B534">
        <v>27884</v>
      </c>
      <c r="C534" t="s">
        <v>15</v>
      </c>
      <c r="D534" s="1">
        <v>45180</v>
      </c>
      <c r="E534" t="s">
        <v>12</v>
      </c>
      <c r="F534">
        <v>3980.03</v>
      </c>
      <c r="G534" t="str">
        <f t="shared" si="8"/>
        <v>2023-09</v>
      </c>
      <c r="H534" t="str">
        <f>IF(COUNTIF(Table9[Column1], Table26[[#This Row],[user_id]]) &gt; 0, "Retained", "Not_Retained")</f>
        <v>Not_Retained</v>
      </c>
    </row>
    <row r="535" spans="1:8" x14ac:dyDescent="0.3">
      <c r="A535">
        <v>99</v>
      </c>
      <c r="B535">
        <v>95089</v>
      </c>
      <c r="C535" t="s">
        <v>14</v>
      </c>
      <c r="D535" s="1">
        <v>45185</v>
      </c>
      <c r="E535" t="s">
        <v>10</v>
      </c>
      <c r="F535">
        <v>3565.2</v>
      </c>
      <c r="G535" t="str">
        <f t="shared" si="8"/>
        <v>2023-09</v>
      </c>
      <c r="H535" t="str">
        <f>IF(COUNTIF(Table9[Column1], Table26[[#This Row],[user_id]]) &gt; 0, "Retained", "Not_Retained")</f>
        <v>Not_Retained</v>
      </c>
    </row>
    <row r="536" spans="1:8" x14ac:dyDescent="0.3">
      <c r="A536">
        <v>100</v>
      </c>
      <c r="B536">
        <v>87194</v>
      </c>
      <c r="C536" t="s">
        <v>15</v>
      </c>
      <c r="D536" s="1">
        <v>45252</v>
      </c>
      <c r="E536" t="s">
        <v>12</v>
      </c>
      <c r="F536">
        <v>1603.43</v>
      </c>
      <c r="G536" t="str">
        <f t="shared" si="8"/>
        <v>2023-11</v>
      </c>
      <c r="H536" t="str">
        <f>IF(COUNTIF(Table9[Column1], Table26[[#This Row],[user_id]]) &gt; 0, "Retained", "Not_Retained")</f>
        <v>Not_Retained</v>
      </c>
    </row>
    <row r="537" spans="1:8" x14ac:dyDescent="0.3">
      <c r="A537">
        <v>100</v>
      </c>
      <c r="B537">
        <v>48602</v>
      </c>
      <c r="C537" t="s">
        <v>15</v>
      </c>
      <c r="D537" s="1">
        <v>45253</v>
      </c>
      <c r="E537" t="s">
        <v>10</v>
      </c>
      <c r="F537">
        <v>3671.27</v>
      </c>
      <c r="G537" t="str">
        <f t="shared" si="8"/>
        <v>2023-11</v>
      </c>
      <c r="H537" t="str">
        <f>IF(COUNTIF(Table9[Column1], Table26[[#This Row],[user_id]]) &gt; 0, "Retained", "Not_Retained")</f>
        <v>Not_Retained</v>
      </c>
    </row>
    <row r="538" spans="1:8" x14ac:dyDescent="0.3">
      <c r="A538">
        <v>100</v>
      </c>
      <c r="B538">
        <v>84381</v>
      </c>
      <c r="C538" t="s">
        <v>9</v>
      </c>
      <c r="D538" s="1">
        <v>45212</v>
      </c>
      <c r="E538" t="s">
        <v>10</v>
      </c>
      <c r="F538">
        <v>3051.7</v>
      </c>
      <c r="G538" t="str">
        <f t="shared" si="8"/>
        <v>2023-10</v>
      </c>
      <c r="H538" t="str">
        <f>IF(COUNTIF(Table9[Column1], Table26[[#This Row],[user_id]]) &gt; 0, "Retained", "Not_Retained")</f>
        <v>Not_Retained</v>
      </c>
    </row>
    <row r="539" spans="1:8" x14ac:dyDescent="0.3">
      <c r="A539">
        <v>100</v>
      </c>
      <c r="B539">
        <v>90134</v>
      </c>
      <c r="C539" t="s">
        <v>15</v>
      </c>
      <c r="D539" s="1">
        <v>45225</v>
      </c>
      <c r="E539" t="s">
        <v>10</v>
      </c>
      <c r="F539">
        <v>4689.7700000000004</v>
      </c>
      <c r="G539" t="str">
        <f t="shared" si="8"/>
        <v>2023-10</v>
      </c>
      <c r="H539" t="str">
        <f>IF(COUNTIF(Table9[Column1], Table26[[#This Row],[user_id]]) &gt; 0, "Retained", "Not_Retained")</f>
        <v>Not_Retained</v>
      </c>
    </row>
    <row r="540" spans="1:8" x14ac:dyDescent="0.3">
      <c r="A540">
        <v>100</v>
      </c>
      <c r="B540">
        <v>53406</v>
      </c>
      <c r="C540" t="s">
        <v>9</v>
      </c>
      <c r="D540" s="1">
        <v>45204</v>
      </c>
      <c r="E540" t="s">
        <v>10</v>
      </c>
      <c r="F540">
        <v>1799.37</v>
      </c>
      <c r="G540" t="str">
        <f t="shared" si="8"/>
        <v>2023-10</v>
      </c>
      <c r="H540" t="str">
        <f>IF(COUNTIF(Table9[Column1], Table26[[#This Row],[user_id]]) &gt; 0, "Retained", "Not_Retained")</f>
        <v>Not_Retained</v>
      </c>
    </row>
    <row r="541" spans="1:8" x14ac:dyDescent="0.3">
      <c r="A541">
        <v>100</v>
      </c>
      <c r="B541">
        <v>32005</v>
      </c>
      <c r="C541" t="s">
        <v>9</v>
      </c>
      <c r="D541" s="1">
        <v>45210</v>
      </c>
      <c r="E541" t="s">
        <v>12</v>
      </c>
      <c r="F541">
        <v>2288.4899999999998</v>
      </c>
      <c r="G541" t="str">
        <f t="shared" si="8"/>
        <v>2023-10</v>
      </c>
      <c r="H541" t="str">
        <f>IF(COUNTIF(Table9[Column1], Table26[[#This Row],[user_id]]) &gt; 0, "Retained", "Not_Retained")</f>
        <v>Not_Retained</v>
      </c>
    </row>
    <row r="542" spans="1:8" x14ac:dyDescent="0.3">
      <c r="A542">
        <v>100</v>
      </c>
      <c r="B542">
        <v>37483</v>
      </c>
      <c r="C542" t="s">
        <v>15</v>
      </c>
      <c r="D542" s="1">
        <v>45208</v>
      </c>
      <c r="E542" t="s">
        <v>10</v>
      </c>
      <c r="F542">
        <v>1817.36</v>
      </c>
      <c r="G542" t="str">
        <f t="shared" si="8"/>
        <v>2023-10</v>
      </c>
      <c r="H542" t="str">
        <f>IF(COUNTIF(Table9[Column1], Table26[[#This Row],[user_id]]) &gt; 0, "Retained", "Not_Retained")</f>
        <v>Not_Retained</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1B61A-5C0C-444D-8AC7-4931F7486F31}">
  <dimension ref="A1:M542"/>
  <sheetViews>
    <sheetView topLeftCell="K4" zoomScale="70" zoomScaleNormal="70" workbookViewId="0">
      <selection activeCell="AG4" sqref="AG4"/>
    </sheetView>
  </sheetViews>
  <sheetFormatPr defaultRowHeight="14.4" x14ac:dyDescent="0.3"/>
  <cols>
    <col min="1" max="1" width="9.33203125" bestFit="1" customWidth="1"/>
    <col min="2" max="2" width="8.44140625" bestFit="1" customWidth="1"/>
    <col min="3" max="3" width="23.109375" bestFit="1" customWidth="1"/>
    <col min="4" max="4" width="20.44140625" bestFit="1" customWidth="1"/>
    <col min="5" max="6" width="9.88671875" bestFit="1" customWidth="1"/>
    <col min="7" max="7" width="19.5546875" bestFit="1" customWidth="1"/>
    <col min="8" max="8" width="16.77734375" bestFit="1" customWidth="1"/>
    <col min="10" max="10" width="17.88671875" bestFit="1" customWidth="1"/>
    <col min="11" max="11" width="16.77734375" bestFit="1" customWidth="1"/>
    <col min="12" max="13" width="13.33203125" bestFit="1" customWidth="1"/>
    <col min="14" max="14" width="22.88671875" bestFit="1" customWidth="1"/>
    <col min="15" max="15" width="11" bestFit="1" customWidth="1"/>
  </cols>
  <sheetData>
    <row r="1" spans="1:13" x14ac:dyDescent="0.3">
      <c r="A1" t="s">
        <v>0</v>
      </c>
      <c r="B1" t="s">
        <v>1</v>
      </c>
      <c r="C1" t="s">
        <v>2</v>
      </c>
      <c r="D1" t="s">
        <v>3</v>
      </c>
      <c r="E1" t="s">
        <v>4</v>
      </c>
      <c r="F1" t="s">
        <v>5</v>
      </c>
      <c r="G1" t="s">
        <v>53</v>
      </c>
      <c r="H1" t="s">
        <v>52</v>
      </c>
      <c r="J1" s="2" t="s">
        <v>52</v>
      </c>
      <c r="K1" t="s">
        <v>48</v>
      </c>
    </row>
    <row r="2" spans="1:13" x14ac:dyDescent="0.3">
      <c r="A2">
        <v>1</v>
      </c>
      <c r="B2">
        <v>51441</v>
      </c>
      <c r="C2" t="s">
        <v>9</v>
      </c>
      <c r="D2" s="1">
        <v>45184</v>
      </c>
      <c r="E2" t="s">
        <v>10</v>
      </c>
      <c r="F2">
        <v>2345.6</v>
      </c>
      <c r="G2" t="str">
        <f t="shared" ref="G2:G65" si="0">TEXT(D2, "YYYY-MM")</f>
        <v>2023-09</v>
      </c>
      <c r="H2" t="str">
        <f>IF(COUNTIF(Table9[Column1], Table215[[#This Row],[user_id]]) &gt; 0, "Retained", "Not_Retained")</f>
        <v>Not_Retained</v>
      </c>
    </row>
    <row r="3" spans="1:13" x14ac:dyDescent="0.3">
      <c r="A3">
        <v>1</v>
      </c>
      <c r="B3">
        <v>23104</v>
      </c>
      <c r="C3" t="s">
        <v>9</v>
      </c>
      <c r="D3" s="1">
        <v>45188</v>
      </c>
      <c r="E3" t="s">
        <v>10</v>
      </c>
      <c r="F3">
        <v>2578.84</v>
      </c>
      <c r="G3" t="str">
        <f t="shared" si="0"/>
        <v>2023-09</v>
      </c>
      <c r="H3" t="str">
        <f>IF(COUNTIF(Table9[Column1], Table215[[#This Row],[user_id]]) &gt; 0, "Retained", "Not_Retained")</f>
        <v>Not_Retained</v>
      </c>
      <c r="J3" s="2" t="s">
        <v>45</v>
      </c>
      <c r="K3" s="2" t="s">
        <v>42</v>
      </c>
    </row>
    <row r="4" spans="1:13" x14ac:dyDescent="0.3">
      <c r="A4">
        <v>1</v>
      </c>
      <c r="B4">
        <v>55745</v>
      </c>
      <c r="C4" t="s">
        <v>9</v>
      </c>
      <c r="D4" s="1">
        <v>45174</v>
      </c>
      <c r="E4" t="s">
        <v>10</v>
      </c>
      <c r="F4">
        <v>1910.68</v>
      </c>
      <c r="G4" t="str">
        <f t="shared" si="0"/>
        <v>2023-09</v>
      </c>
      <c r="H4" t="str">
        <f>IF(COUNTIF(Table9[Column1], Table215[[#This Row],[user_id]]) &gt; 0, "Retained", "Not_Retained")</f>
        <v>Not_Retained</v>
      </c>
      <c r="J4" s="2" t="s">
        <v>40</v>
      </c>
      <c r="K4" t="s">
        <v>10</v>
      </c>
      <c r="L4" t="s">
        <v>12</v>
      </c>
      <c r="M4" t="s">
        <v>41</v>
      </c>
    </row>
    <row r="5" spans="1:13" x14ac:dyDescent="0.3">
      <c r="A5">
        <v>2</v>
      </c>
      <c r="B5">
        <v>95717</v>
      </c>
      <c r="C5" t="s">
        <v>9</v>
      </c>
      <c r="D5" s="1">
        <v>45250</v>
      </c>
      <c r="E5" t="s">
        <v>12</v>
      </c>
      <c r="F5">
        <v>4665.6000000000004</v>
      </c>
      <c r="G5" t="str">
        <f t="shared" si="0"/>
        <v>2023-11</v>
      </c>
      <c r="H5" t="str">
        <f>IF(COUNTIF(Table9[Column1], Table215[[#This Row],[user_id]]) &gt; 0, "Retained", "Not_Retained")</f>
        <v>Not_Retained</v>
      </c>
      <c r="J5" s="3">
        <v>5</v>
      </c>
      <c r="K5">
        <v>2783.2959999999998</v>
      </c>
      <c r="L5">
        <v>2459.81</v>
      </c>
      <c r="M5">
        <v>2621.5529999999999</v>
      </c>
    </row>
    <row r="6" spans="1:13" x14ac:dyDescent="0.3">
      <c r="A6">
        <v>2</v>
      </c>
      <c r="B6">
        <v>27601</v>
      </c>
      <c r="C6" t="s">
        <v>14</v>
      </c>
      <c r="D6" s="1">
        <v>45234</v>
      </c>
      <c r="E6" t="s">
        <v>10</v>
      </c>
      <c r="F6">
        <v>4459.59</v>
      </c>
      <c r="G6" t="str">
        <f t="shared" si="0"/>
        <v>2023-11</v>
      </c>
      <c r="H6" t="str">
        <f>IF(COUNTIF(Table9[Column1], Table215[[#This Row],[user_id]]) &gt; 0, "Retained", "Not_Retained")</f>
        <v>Not_Retained</v>
      </c>
      <c r="J6" s="3">
        <v>12</v>
      </c>
      <c r="K6">
        <v>2523.9549999999999</v>
      </c>
      <c r="L6">
        <v>2667.7200000000003</v>
      </c>
      <c r="M6">
        <v>2595.8375000000001</v>
      </c>
    </row>
    <row r="7" spans="1:13" x14ac:dyDescent="0.3">
      <c r="A7">
        <v>2</v>
      </c>
      <c r="B7">
        <v>82512</v>
      </c>
      <c r="C7" t="s">
        <v>15</v>
      </c>
      <c r="D7" s="1">
        <v>45254</v>
      </c>
      <c r="E7" t="s">
        <v>12</v>
      </c>
      <c r="F7">
        <v>1480.61</v>
      </c>
      <c r="G7" t="str">
        <f t="shared" si="0"/>
        <v>2023-11</v>
      </c>
      <c r="H7" t="str">
        <f>IF(COUNTIF(Table9[Column1], Table215[[#This Row],[user_id]]) &gt; 0, "Retained", "Not_Retained")</f>
        <v>Not_Retained</v>
      </c>
      <c r="J7" s="3">
        <v>13</v>
      </c>
      <c r="K7">
        <v>2724.51</v>
      </c>
      <c r="L7">
        <v>2230.576</v>
      </c>
      <c r="M7">
        <v>2450.1022222222218</v>
      </c>
    </row>
    <row r="8" spans="1:13" x14ac:dyDescent="0.3">
      <c r="A8">
        <v>3</v>
      </c>
      <c r="B8">
        <v>93130</v>
      </c>
      <c r="C8" t="s">
        <v>14</v>
      </c>
      <c r="D8" s="1">
        <v>45221</v>
      </c>
      <c r="E8" t="s">
        <v>12</v>
      </c>
      <c r="F8">
        <v>1330.49</v>
      </c>
      <c r="G8" t="str">
        <f t="shared" si="0"/>
        <v>2023-10</v>
      </c>
      <c r="H8" t="str">
        <f>IF(COUNTIF(Table9[Column1], Table215[[#This Row],[user_id]]) &gt; 0, "Retained", "Not_Retained")</f>
        <v>Not_Retained</v>
      </c>
      <c r="J8" s="3">
        <v>14</v>
      </c>
      <c r="K8">
        <v>2631.47</v>
      </c>
      <c r="L8">
        <v>1931.9740000000002</v>
      </c>
      <c r="M8">
        <v>2048.5566666666668</v>
      </c>
    </row>
    <row r="9" spans="1:13" x14ac:dyDescent="0.3">
      <c r="A9">
        <v>3</v>
      </c>
      <c r="B9">
        <v>16658</v>
      </c>
      <c r="C9" t="s">
        <v>9</v>
      </c>
      <c r="D9" s="1">
        <v>45227</v>
      </c>
      <c r="E9" t="s">
        <v>12</v>
      </c>
      <c r="F9">
        <v>4163.8100000000004</v>
      </c>
      <c r="G9" t="str">
        <f t="shared" si="0"/>
        <v>2023-10</v>
      </c>
      <c r="H9" t="str">
        <f>IF(COUNTIF(Table9[Column1], Table215[[#This Row],[user_id]]) &gt; 0, "Retained", "Not_Retained")</f>
        <v>Not_Retained</v>
      </c>
      <c r="J9" s="3">
        <v>16</v>
      </c>
      <c r="K9">
        <v>2344.6685714285713</v>
      </c>
      <c r="L9">
        <v>2613.7649999999999</v>
      </c>
      <c r="M9">
        <v>2404.4677777777779</v>
      </c>
    </row>
    <row r="10" spans="1:13" x14ac:dyDescent="0.3">
      <c r="A10">
        <v>4</v>
      </c>
      <c r="B10">
        <v>44335</v>
      </c>
      <c r="C10" t="s">
        <v>15</v>
      </c>
      <c r="D10" s="1">
        <v>45220</v>
      </c>
      <c r="E10" t="s">
        <v>12</v>
      </c>
      <c r="F10">
        <v>2803.23</v>
      </c>
      <c r="G10" t="str">
        <f t="shared" si="0"/>
        <v>2023-10</v>
      </c>
      <c r="H10" t="str">
        <f>IF(COUNTIF(Table9[Column1], Table215[[#This Row],[user_id]]) &gt; 0, "Retained", "Not_Retained")</f>
        <v>Not_Retained</v>
      </c>
      <c r="J10" s="3">
        <v>17</v>
      </c>
      <c r="K10">
        <v>2869.1885714285713</v>
      </c>
      <c r="L10">
        <v>2784.6614285714286</v>
      </c>
      <c r="M10">
        <v>2826.9249999999993</v>
      </c>
    </row>
    <row r="11" spans="1:13" x14ac:dyDescent="0.3">
      <c r="A11">
        <v>4</v>
      </c>
      <c r="B11">
        <v>83519</v>
      </c>
      <c r="C11" t="s">
        <v>9</v>
      </c>
      <c r="D11" s="1">
        <v>45213</v>
      </c>
      <c r="E11" t="s">
        <v>10</v>
      </c>
      <c r="F11">
        <v>468.69</v>
      </c>
      <c r="G11" t="str">
        <f t="shared" si="0"/>
        <v>2023-10</v>
      </c>
      <c r="H11" t="str">
        <f>IF(COUNTIF(Table9[Column1], Table215[[#This Row],[user_id]]) &gt; 0, "Retained", "Not_Retained")</f>
        <v>Not_Retained</v>
      </c>
      <c r="J11" s="3">
        <v>23</v>
      </c>
      <c r="K11">
        <v>2239.3024999999998</v>
      </c>
      <c r="L11">
        <v>3089.7049999999995</v>
      </c>
      <c r="M11">
        <v>2749.5440000000003</v>
      </c>
    </row>
    <row r="12" spans="1:13" x14ac:dyDescent="0.3">
      <c r="A12">
        <v>5</v>
      </c>
      <c r="B12">
        <v>29410</v>
      </c>
      <c r="C12" t="s">
        <v>18</v>
      </c>
      <c r="D12" s="1">
        <v>45187</v>
      </c>
      <c r="E12" t="s">
        <v>10</v>
      </c>
      <c r="F12">
        <v>304.95999999999998</v>
      </c>
      <c r="G12" t="str">
        <f t="shared" si="0"/>
        <v>2023-09</v>
      </c>
      <c r="H12" t="str">
        <f>IF(COUNTIF(Table9[Column1], Table215[[#This Row],[user_id]]) &gt; 0, "Retained", "Not_Retained")</f>
        <v>Retained</v>
      </c>
      <c r="J12" s="3">
        <v>31</v>
      </c>
      <c r="K12">
        <v>3319.0966666666668</v>
      </c>
      <c r="L12">
        <v>2620.9588888888884</v>
      </c>
      <c r="M12">
        <v>2795.4933333333333</v>
      </c>
    </row>
    <row r="13" spans="1:13" x14ac:dyDescent="0.3">
      <c r="A13">
        <v>5</v>
      </c>
      <c r="B13">
        <v>15229</v>
      </c>
      <c r="C13" t="s">
        <v>14</v>
      </c>
      <c r="D13" s="1">
        <v>45181</v>
      </c>
      <c r="E13" t="s">
        <v>10</v>
      </c>
      <c r="F13">
        <v>3442.13</v>
      </c>
      <c r="G13" t="str">
        <f t="shared" si="0"/>
        <v>2023-09</v>
      </c>
      <c r="H13" t="str">
        <f>IF(COUNTIF(Table9[Column1], Table215[[#This Row],[user_id]]) &gt; 0, "Retained", "Not_Retained")</f>
        <v>Retained</v>
      </c>
      <c r="J13" s="3">
        <v>36</v>
      </c>
      <c r="K13">
        <v>2120.4900000000002</v>
      </c>
      <c r="L13">
        <v>3576.54</v>
      </c>
      <c r="M13">
        <v>2484.5025000000001</v>
      </c>
    </row>
    <row r="14" spans="1:13" x14ac:dyDescent="0.3">
      <c r="A14">
        <v>5</v>
      </c>
      <c r="B14">
        <v>23473</v>
      </c>
      <c r="C14" t="s">
        <v>14</v>
      </c>
      <c r="D14" s="1">
        <v>45191</v>
      </c>
      <c r="E14" t="s">
        <v>12</v>
      </c>
      <c r="F14">
        <v>4871.8</v>
      </c>
      <c r="G14" t="str">
        <f t="shared" si="0"/>
        <v>2023-09</v>
      </c>
      <c r="H14" t="str">
        <f>IF(COUNTIF(Table9[Column1], Table215[[#This Row],[user_id]]) &gt; 0, "Retained", "Not_Retained")</f>
        <v>Retained</v>
      </c>
      <c r="J14" s="3">
        <v>40</v>
      </c>
      <c r="K14">
        <v>1439.2975000000001</v>
      </c>
      <c r="L14">
        <v>2436.1580000000004</v>
      </c>
      <c r="M14">
        <v>1993.1088888888889</v>
      </c>
    </row>
    <row r="15" spans="1:13" x14ac:dyDescent="0.3">
      <c r="A15">
        <v>5</v>
      </c>
      <c r="B15">
        <v>30257</v>
      </c>
      <c r="C15" t="s">
        <v>15</v>
      </c>
      <c r="D15" s="1">
        <v>45193</v>
      </c>
      <c r="E15" t="s">
        <v>10</v>
      </c>
      <c r="F15">
        <v>4883.41</v>
      </c>
      <c r="G15" t="str">
        <f t="shared" si="0"/>
        <v>2023-09</v>
      </c>
      <c r="H15" t="str">
        <f>IF(COUNTIF(Table9[Column1], Table215[[#This Row],[user_id]]) &gt; 0, "Retained", "Not_Retained")</f>
        <v>Retained</v>
      </c>
      <c r="J15" s="3">
        <v>43</v>
      </c>
      <c r="K15">
        <v>2864.2674999999999</v>
      </c>
      <c r="L15">
        <v>2970.8083333333338</v>
      </c>
      <c r="M15">
        <v>2928.192</v>
      </c>
    </row>
    <row r="16" spans="1:13" x14ac:dyDescent="0.3">
      <c r="A16">
        <v>5</v>
      </c>
      <c r="B16">
        <v>33206</v>
      </c>
      <c r="C16" t="s">
        <v>18</v>
      </c>
      <c r="D16" s="1">
        <v>45195</v>
      </c>
      <c r="E16" t="s">
        <v>10</v>
      </c>
      <c r="F16">
        <v>978.87</v>
      </c>
      <c r="G16" t="str">
        <f t="shared" si="0"/>
        <v>2023-09</v>
      </c>
      <c r="H16" t="str">
        <f>IF(COUNTIF(Table9[Column1], Table215[[#This Row],[user_id]]) &gt; 0, "Retained", "Not_Retained")</f>
        <v>Retained</v>
      </c>
      <c r="J16" s="3">
        <v>46</v>
      </c>
      <c r="K16">
        <v>2289.0349999999999</v>
      </c>
      <c r="L16">
        <v>1723.1766666666665</v>
      </c>
      <c r="M16">
        <v>1826.0599999999997</v>
      </c>
    </row>
    <row r="17" spans="1:13" x14ac:dyDescent="0.3">
      <c r="A17">
        <v>5</v>
      </c>
      <c r="B17">
        <v>63964</v>
      </c>
      <c r="C17" t="s">
        <v>15</v>
      </c>
      <c r="D17" s="1">
        <v>45256</v>
      </c>
      <c r="E17" t="s">
        <v>12</v>
      </c>
      <c r="F17">
        <v>880.07</v>
      </c>
      <c r="G17" t="str">
        <f t="shared" si="0"/>
        <v>2023-11</v>
      </c>
      <c r="H17" t="str">
        <f>IF(COUNTIF(Table9[Column1], Table215[[#This Row],[user_id]]) &gt; 0, "Retained", "Not_Retained")</f>
        <v>Retained</v>
      </c>
      <c r="J17" s="3">
        <v>49</v>
      </c>
      <c r="K17">
        <v>3228.1325000000002</v>
      </c>
      <c r="L17">
        <v>3767.1966666666663</v>
      </c>
      <c r="M17">
        <v>3459.16</v>
      </c>
    </row>
    <row r="18" spans="1:13" x14ac:dyDescent="0.3">
      <c r="A18">
        <v>5</v>
      </c>
      <c r="B18">
        <v>24168</v>
      </c>
      <c r="C18" t="s">
        <v>18</v>
      </c>
      <c r="D18" s="1">
        <v>45253</v>
      </c>
      <c r="E18" t="s">
        <v>10</v>
      </c>
      <c r="F18">
        <v>4307.1099999999997</v>
      </c>
      <c r="G18" t="str">
        <f t="shared" si="0"/>
        <v>2023-11</v>
      </c>
      <c r="H18" t="str">
        <f>IF(COUNTIF(Table9[Column1], Table215[[#This Row],[user_id]]) &gt; 0, "Retained", "Not_Retained")</f>
        <v>Retained</v>
      </c>
      <c r="J18" s="3">
        <v>51</v>
      </c>
      <c r="K18">
        <v>2903.0119999999997</v>
      </c>
      <c r="L18">
        <v>3588.3999999999996</v>
      </c>
      <c r="M18">
        <v>3160.0324999999998</v>
      </c>
    </row>
    <row r="19" spans="1:13" x14ac:dyDescent="0.3">
      <c r="A19">
        <v>5</v>
      </c>
      <c r="B19">
        <v>36158</v>
      </c>
      <c r="C19" t="s">
        <v>18</v>
      </c>
      <c r="D19" s="1">
        <v>45238</v>
      </c>
      <c r="E19" t="s">
        <v>12</v>
      </c>
      <c r="F19">
        <v>1595.44</v>
      </c>
      <c r="G19" t="str">
        <f t="shared" si="0"/>
        <v>2023-11</v>
      </c>
      <c r="H19" t="str">
        <f>IF(COUNTIF(Table9[Column1], Table215[[#This Row],[user_id]]) &gt; 0, "Retained", "Not_Retained")</f>
        <v>Retained</v>
      </c>
      <c r="J19" s="3">
        <v>52</v>
      </c>
      <c r="K19">
        <v>2354.6099999999997</v>
      </c>
      <c r="L19">
        <v>2450.3839999999996</v>
      </c>
      <c r="M19">
        <v>2407.8177777777778</v>
      </c>
    </row>
    <row r="20" spans="1:13" x14ac:dyDescent="0.3">
      <c r="A20">
        <v>5</v>
      </c>
      <c r="B20">
        <v>13101</v>
      </c>
      <c r="C20" t="s">
        <v>15</v>
      </c>
      <c r="D20" s="1">
        <v>45207</v>
      </c>
      <c r="E20" t="s">
        <v>12</v>
      </c>
      <c r="F20">
        <v>1708.48</v>
      </c>
      <c r="G20" t="str">
        <f t="shared" si="0"/>
        <v>2023-10</v>
      </c>
      <c r="H20" t="str">
        <f>IF(COUNTIF(Table9[Column1], Table215[[#This Row],[user_id]]) &gt; 0, "Retained", "Not_Retained")</f>
        <v>Retained</v>
      </c>
      <c r="J20" s="3">
        <v>54</v>
      </c>
      <c r="K20">
        <v>347.65</v>
      </c>
      <c r="L20">
        <v>3389.2075000000004</v>
      </c>
      <c r="M20">
        <v>2780.8959999999997</v>
      </c>
    </row>
    <row r="21" spans="1:13" x14ac:dyDescent="0.3">
      <c r="A21">
        <v>5</v>
      </c>
      <c r="B21">
        <v>19099</v>
      </c>
      <c r="C21" t="s">
        <v>14</v>
      </c>
      <c r="D21" s="1">
        <v>45227</v>
      </c>
      <c r="E21" t="s">
        <v>12</v>
      </c>
      <c r="F21">
        <v>3243.26</v>
      </c>
      <c r="G21" t="str">
        <f t="shared" si="0"/>
        <v>2023-10</v>
      </c>
      <c r="H21" t="str">
        <f>IF(COUNTIF(Table9[Column1], Table215[[#This Row],[user_id]]) &gt; 0, "Retained", "Not_Retained")</f>
        <v>Retained</v>
      </c>
      <c r="J21" s="3">
        <v>60</v>
      </c>
      <c r="K21">
        <v>2125.2159999999999</v>
      </c>
      <c r="L21">
        <v>2643.1139999999996</v>
      </c>
      <c r="M21">
        <v>2384.165</v>
      </c>
    </row>
    <row r="22" spans="1:13" x14ac:dyDescent="0.3">
      <c r="A22">
        <v>6</v>
      </c>
      <c r="B22">
        <v>25118</v>
      </c>
      <c r="C22" t="s">
        <v>14</v>
      </c>
      <c r="D22" s="1">
        <v>45231</v>
      </c>
      <c r="E22" t="s">
        <v>10</v>
      </c>
      <c r="F22">
        <v>2944.89</v>
      </c>
      <c r="G22" t="str">
        <f t="shared" si="0"/>
        <v>2023-11</v>
      </c>
      <c r="H22" t="str">
        <f>IF(COUNTIF(Table9[Column1], Table215[[#This Row],[user_id]]) &gt; 0, "Retained", "Not_Retained")</f>
        <v>Not_Retained</v>
      </c>
      <c r="J22" s="3">
        <v>61</v>
      </c>
      <c r="K22">
        <v>2388.2644444444441</v>
      </c>
      <c r="L22">
        <v>525.02</v>
      </c>
      <c r="M22">
        <v>2201.9399999999996</v>
      </c>
    </row>
    <row r="23" spans="1:13" x14ac:dyDescent="0.3">
      <c r="A23">
        <v>6</v>
      </c>
      <c r="B23">
        <v>15014</v>
      </c>
      <c r="C23" t="s">
        <v>9</v>
      </c>
      <c r="D23" s="1">
        <v>45239</v>
      </c>
      <c r="E23" t="s">
        <v>12</v>
      </c>
      <c r="F23">
        <v>1793.87</v>
      </c>
      <c r="G23" t="str">
        <f t="shared" si="0"/>
        <v>2023-11</v>
      </c>
      <c r="H23" t="str">
        <f>IF(COUNTIF(Table9[Column1], Table215[[#This Row],[user_id]]) &gt; 0, "Retained", "Not_Retained")</f>
        <v>Not_Retained</v>
      </c>
      <c r="J23" s="3">
        <v>63</v>
      </c>
      <c r="K23">
        <v>3415.0080000000003</v>
      </c>
      <c r="L23">
        <v>2530.558</v>
      </c>
      <c r="M23">
        <v>2972.7830000000004</v>
      </c>
    </row>
    <row r="24" spans="1:13" x14ac:dyDescent="0.3">
      <c r="A24">
        <v>6</v>
      </c>
      <c r="B24">
        <v>51114</v>
      </c>
      <c r="C24" t="s">
        <v>18</v>
      </c>
      <c r="D24" s="1">
        <v>45256</v>
      </c>
      <c r="E24" t="s">
        <v>10</v>
      </c>
      <c r="F24">
        <v>1987.46</v>
      </c>
      <c r="G24" t="str">
        <f t="shared" si="0"/>
        <v>2023-11</v>
      </c>
      <c r="H24" t="str">
        <f>IF(COUNTIF(Table9[Column1], Table215[[#This Row],[user_id]]) &gt; 0, "Retained", "Not_Retained")</f>
        <v>Not_Retained</v>
      </c>
      <c r="J24" s="3">
        <v>72</v>
      </c>
      <c r="K24">
        <v>3267.5825</v>
      </c>
      <c r="L24">
        <v>3159.8074999999999</v>
      </c>
      <c r="M24">
        <v>3213.6950000000002</v>
      </c>
    </row>
    <row r="25" spans="1:13" x14ac:dyDescent="0.3">
      <c r="A25">
        <v>7</v>
      </c>
      <c r="B25">
        <v>78146</v>
      </c>
      <c r="C25" t="s">
        <v>15</v>
      </c>
      <c r="D25" s="1">
        <v>45200</v>
      </c>
      <c r="E25" t="s">
        <v>12</v>
      </c>
      <c r="F25">
        <v>2213.36</v>
      </c>
      <c r="G25" t="str">
        <f t="shared" si="0"/>
        <v>2023-10</v>
      </c>
      <c r="H25" t="str">
        <f>IF(COUNTIF(Table9[Column1], Table215[[#This Row],[user_id]]) &gt; 0, "Retained", "Not_Retained")</f>
        <v>Not_Retained</v>
      </c>
      <c r="J25" s="3">
        <v>77</v>
      </c>
      <c r="K25">
        <v>3286.3300000000004</v>
      </c>
      <c r="L25">
        <v>2670.7799999999997</v>
      </c>
      <c r="M25">
        <v>2978.5550000000007</v>
      </c>
    </row>
    <row r="26" spans="1:13" x14ac:dyDescent="0.3">
      <c r="A26">
        <v>7</v>
      </c>
      <c r="B26">
        <v>53279</v>
      </c>
      <c r="C26" t="s">
        <v>14</v>
      </c>
      <c r="D26" s="1">
        <v>45221</v>
      </c>
      <c r="E26" t="s">
        <v>10</v>
      </c>
      <c r="F26">
        <v>3626.8</v>
      </c>
      <c r="G26" t="str">
        <f t="shared" si="0"/>
        <v>2023-10</v>
      </c>
      <c r="H26" t="str">
        <f>IF(COUNTIF(Table9[Column1], Table215[[#This Row],[user_id]]) &gt; 0, "Retained", "Not_Retained")</f>
        <v>Not_Retained</v>
      </c>
      <c r="J26" s="3">
        <v>80</v>
      </c>
      <c r="K26">
        <v>2053.5466666666666</v>
      </c>
      <c r="L26">
        <v>2535.5683333333341</v>
      </c>
      <c r="M26">
        <v>2374.8944444444442</v>
      </c>
    </row>
    <row r="27" spans="1:13" x14ac:dyDescent="0.3">
      <c r="A27">
        <v>7</v>
      </c>
      <c r="B27">
        <v>76469</v>
      </c>
      <c r="C27" t="s">
        <v>14</v>
      </c>
      <c r="D27" s="1">
        <v>45209</v>
      </c>
      <c r="E27" t="s">
        <v>12</v>
      </c>
      <c r="F27">
        <v>1698.3</v>
      </c>
      <c r="G27" t="str">
        <f t="shared" si="0"/>
        <v>2023-10</v>
      </c>
      <c r="H27" t="str">
        <f>IF(COUNTIF(Table9[Column1], Table215[[#This Row],[user_id]]) &gt; 0, "Retained", "Not_Retained")</f>
        <v>Not_Retained</v>
      </c>
      <c r="J27" s="3">
        <v>88</v>
      </c>
      <c r="K27">
        <v>1971.3999999999999</v>
      </c>
      <c r="M27">
        <v>1971.3999999999999</v>
      </c>
    </row>
    <row r="28" spans="1:13" x14ac:dyDescent="0.3">
      <c r="A28">
        <v>7</v>
      </c>
      <c r="B28">
        <v>48752</v>
      </c>
      <c r="C28" t="s">
        <v>15</v>
      </c>
      <c r="D28" s="1">
        <v>45222</v>
      </c>
      <c r="E28" t="s">
        <v>10</v>
      </c>
      <c r="F28">
        <v>2160.19</v>
      </c>
      <c r="G28" t="str">
        <f t="shared" si="0"/>
        <v>2023-10</v>
      </c>
      <c r="H28" t="str">
        <f>IF(COUNTIF(Table9[Column1], Table215[[#This Row],[user_id]]) &gt; 0, "Retained", "Not_Retained")</f>
        <v>Not_Retained</v>
      </c>
      <c r="J28" s="3">
        <v>90</v>
      </c>
      <c r="K28">
        <v>732.77</v>
      </c>
      <c r="L28">
        <v>2161.3674999999998</v>
      </c>
      <c r="M28">
        <v>1685.1683333333333</v>
      </c>
    </row>
    <row r="29" spans="1:13" x14ac:dyDescent="0.3">
      <c r="A29">
        <v>7</v>
      </c>
      <c r="B29">
        <v>32810</v>
      </c>
      <c r="C29" t="s">
        <v>14</v>
      </c>
      <c r="D29" s="1">
        <v>45191</v>
      </c>
      <c r="E29" t="s">
        <v>12</v>
      </c>
      <c r="F29">
        <v>2784.89</v>
      </c>
      <c r="G29" t="str">
        <f t="shared" si="0"/>
        <v>2023-09</v>
      </c>
      <c r="H29" t="str">
        <f>IF(COUNTIF(Table9[Column1], Table215[[#This Row],[user_id]]) &gt; 0, "Retained", "Not_Retained")</f>
        <v>Not_Retained</v>
      </c>
      <c r="J29" s="3">
        <v>91</v>
      </c>
      <c r="K29">
        <v>1534.8375000000001</v>
      </c>
      <c r="L29">
        <v>3123.2559999999999</v>
      </c>
      <c r="M29">
        <v>2417.2922222222219</v>
      </c>
    </row>
    <row r="30" spans="1:13" x14ac:dyDescent="0.3">
      <c r="A30">
        <v>7</v>
      </c>
      <c r="B30">
        <v>49829</v>
      </c>
      <c r="C30" t="s">
        <v>14</v>
      </c>
      <c r="D30" s="1">
        <v>45170</v>
      </c>
      <c r="E30" t="s">
        <v>10</v>
      </c>
      <c r="F30">
        <v>2206.4499999999998</v>
      </c>
      <c r="G30" t="str">
        <f t="shared" si="0"/>
        <v>2023-09</v>
      </c>
      <c r="H30" t="str">
        <f>IF(COUNTIF(Table9[Column1], Table215[[#This Row],[user_id]]) &gt; 0, "Retained", "Not_Retained")</f>
        <v>Not_Retained</v>
      </c>
      <c r="J30" s="3">
        <v>95</v>
      </c>
      <c r="K30">
        <v>3436.4559999999997</v>
      </c>
      <c r="L30">
        <v>2628.5166666666664</v>
      </c>
      <c r="M30">
        <v>2995.7618181818179</v>
      </c>
    </row>
    <row r="31" spans="1:13" x14ac:dyDescent="0.3">
      <c r="A31">
        <v>7</v>
      </c>
      <c r="B31">
        <v>89516</v>
      </c>
      <c r="C31" t="s">
        <v>14</v>
      </c>
      <c r="D31" s="1">
        <v>45188</v>
      </c>
      <c r="E31" t="s">
        <v>12</v>
      </c>
      <c r="F31">
        <v>2264.75</v>
      </c>
      <c r="G31" t="str">
        <f t="shared" si="0"/>
        <v>2023-09</v>
      </c>
      <c r="H31" t="str">
        <f>IF(COUNTIF(Table9[Column1], Table215[[#This Row],[user_id]]) &gt; 0, "Retained", "Not_Retained")</f>
        <v>Not_Retained</v>
      </c>
      <c r="J31" s="3">
        <v>96</v>
      </c>
      <c r="K31">
        <v>2504.7757142857145</v>
      </c>
      <c r="L31">
        <v>3224.2916666666665</v>
      </c>
      <c r="M31">
        <v>2836.86</v>
      </c>
    </row>
    <row r="32" spans="1:13" x14ac:dyDescent="0.3">
      <c r="A32">
        <v>7</v>
      </c>
      <c r="B32">
        <v>38010</v>
      </c>
      <c r="C32" t="s">
        <v>18</v>
      </c>
      <c r="D32" s="1">
        <v>45191</v>
      </c>
      <c r="E32" t="s">
        <v>10</v>
      </c>
      <c r="F32">
        <v>3328.37</v>
      </c>
      <c r="G32" t="str">
        <f t="shared" si="0"/>
        <v>2023-09</v>
      </c>
      <c r="H32" t="str">
        <f>IF(COUNTIF(Table9[Column1], Table215[[#This Row],[user_id]]) &gt; 0, "Retained", "Not_Retained")</f>
        <v>Not_Retained</v>
      </c>
      <c r="J32" s="3" t="s">
        <v>41</v>
      </c>
      <c r="K32">
        <v>2536.2653389830507</v>
      </c>
      <c r="L32">
        <v>2655.3534126984123</v>
      </c>
      <c r="M32">
        <v>2597.7616393442627</v>
      </c>
    </row>
    <row r="33" spans="1:8" x14ac:dyDescent="0.3">
      <c r="A33">
        <v>8</v>
      </c>
      <c r="B33">
        <v>22240</v>
      </c>
      <c r="C33" t="s">
        <v>15</v>
      </c>
      <c r="D33" s="1">
        <v>45241</v>
      </c>
      <c r="E33" t="s">
        <v>12</v>
      </c>
      <c r="F33">
        <v>1200.74</v>
      </c>
      <c r="G33" t="str">
        <f t="shared" si="0"/>
        <v>2023-11</v>
      </c>
      <c r="H33" t="str">
        <f>IF(COUNTIF(Table9[Column1], Table215[[#This Row],[user_id]]) &gt; 0, "Retained", "Not_Retained")</f>
        <v>Not_Retained</v>
      </c>
    </row>
    <row r="34" spans="1:8" x14ac:dyDescent="0.3">
      <c r="A34">
        <v>8</v>
      </c>
      <c r="B34">
        <v>29313</v>
      </c>
      <c r="C34" t="s">
        <v>9</v>
      </c>
      <c r="D34" s="1">
        <v>45237</v>
      </c>
      <c r="E34" t="s">
        <v>10</v>
      </c>
      <c r="F34">
        <v>1299.73</v>
      </c>
      <c r="G34" t="str">
        <f t="shared" si="0"/>
        <v>2023-11</v>
      </c>
      <c r="H34" t="str">
        <f>IF(COUNTIF(Table9[Column1], Table215[[#This Row],[user_id]]) &gt; 0, "Retained", "Not_Retained")</f>
        <v>Not_Retained</v>
      </c>
    </row>
    <row r="35" spans="1:8" x14ac:dyDescent="0.3">
      <c r="A35">
        <v>8</v>
      </c>
      <c r="B35">
        <v>90120</v>
      </c>
      <c r="C35" t="s">
        <v>9</v>
      </c>
      <c r="D35" s="1">
        <v>45246</v>
      </c>
      <c r="E35" t="s">
        <v>12</v>
      </c>
      <c r="F35">
        <v>2130.7600000000002</v>
      </c>
      <c r="G35" t="str">
        <f t="shared" si="0"/>
        <v>2023-11</v>
      </c>
      <c r="H35" t="str">
        <f>IF(COUNTIF(Table9[Column1], Table215[[#This Row],[user_id]]) &gt; 0, "Retained", "Not_Retained")</f>
        <v>Not_Retained</v>
      </c>
    </row>
    <row r="36" spans="1:8" x14ac:dyDescent="0.3">
      <c r="A36">
        <v>8</v>
      </c>
      <c r="B36">
        <v>85454</v>
      </c>
      <c r="C36" t="s">
        <v>15</v>
      </c>
      <c r="D36" s="1">
        <v>45251</v>
      </c>
      <c r="E36" t="s">
        <v>12</v>
      </c>
      <c r="F36">
        <v>2522.4499999999998</v>
      </c>
      <c r="G36" t="str">
        <f t="shared" si="0"/>
        <v>2023-11</v>
      </c>
      <c r="H36" t="str">
        <f>IF(COUNTIF(Table9[Column1], Table215[[#This Row],[user_id]]) &gt; 0, "Retained", "Not_Retained")</f>
        <v>Not_Retained</v>
      </c>
    </row>
    <row r="37" spans="1:8" x14ac:dyDescent="0.3">
      <c r="A37">
        <v>8</v>
      </c>
      <c r="B37">
        <v>29342</v>
      </c>
      <c r="C37" t="s">
        <v>9</v>
      </c>
      <c r="D37" s="1">
        <v>45238</v>
      </c>
      <c r="E37" t="s">
        <v>10</v>
      </c>
      <c r="F37">
        <v>3914.26</v>
      </c>
      <c r="G37" t="str">
        <f t="shared" si="0"/>
        <v>2023-11</v>
      </c>
      <c r="H37" t="str">
        <f>IF(COUNTIF(Table9[Column1], Table215[[#This Row],[user_id]]) &gt; 0, "Retained", "Not_Retained")</f>
        <v>Not_Retained</v>
      </c>
    </row>
    <row r="38" spans="1:8" x14ac:dyDescent="0.3">
      <c r="A38">
        <v>9</v>
      </c>
      <c r="B38">
        <v>16582</v>
      </c>
      <c r="C38" t="s">
        <v>15</v>
      </c>
      <c r="D38" s="1">
        <v>45245</v>
      </c>
      <c r="E38" t="s">
        <v>10</v>
      </c>
      <c r="F38">
        <v>2336.66</v>
      </c>
      <c r="G38" t="str">
        <f t="shared" si="0"/>
        <v>2023-11</v>
      </c>
      <c r="H38" t="str">
        <f>IF(COUNTIF(Table9[Column1], Table215[[#This Row],[user_id]]) &gt; 0, "Retained", "Not_Retained")</f>
        <v>Not_Retained</v>
      </c>
    </row>
    <row r="39" spans="1:8" x14ac:dyDescent="0.3">
      <c r="A39">
        <v>9</v>
      </c>
      <c r="B39">
        <v>70901</v>
      </c>
      <c r="C39" t="s">
        <v>14</v>
      </c>
      <c r="D39" s="1">
        <v>45256</v>
      </c>
      <c r="E39" t="s">
        <v>12</v>
      </c>
      <c r="F39">
        <v>3102</v>
      </c>
      <c r="G39" t="str">
        <f t="shared" si="0"/>
        <v>2023-11</v>
      </c>
      <c r="H39" t="str">
        <f>IF(COUNTIF(Table9[Column1], Table215[[#This Row],[user_id]]) &gt; 0, "Retained", "Not_Retained")</f>
        <v>Not_Retained</v>
      </c>
    </row>
    <row r="40" spans="1:8" x14ac:dyDescent="0.3">
      <c r="A40">
        <v>9</v>
      </c>
      <c r="B40">
        <v>76162</v>
      </c>
      <c r="C40" t="s">
        <v>18</v>
      </c>
      <c r="D40" s="1">
        <v>45254</v>
      </c>
      <c r="E40" t="s">
        <v>12</v>
      </c>
      <c r="F40">
        <v>4496.32</v>
      </c>
      <c r="G40" t="str">
        <f t="shared" si="0"/>
        <v>2023-11</v>
      </c>
      <c r="H40" t="str">
        <f>IF(COUNTIF(Table9[Column1], Table215[[#This Row],[user_id]]) &gt; 0, "Retained", "Not_Retained")</f>
        <v>Not_Retained</v>
      </c>
    </row>
    <row r="41" spans="1:8" x14ac:dyDescent="0.3">
      <c r="A41">
        <v>9</v>
      </c>
      <c r="B41">
        <v>72216</v>
      </c>
      <c r="C41" t="s">
        <v>18</v>
      </c>
      <c r="D41" s="1">
        <v>45254</v>
      </c>
      <c r="E41" t="s">
        <v>12</v>
      </c>
      <c r="F41">
        <v>3783.71</v>
      </c>
      <c r="G41" t="str">
        <f t="shared" si="0"/>
        <v>2023-11</v>
      </c>
      <c r="H41" t="str">
        <f>IF(COUNTIF(Table9[Column1], Table215[[#This Row],[user_id]]) &gt; 0, "Retained", "Not_Retained")</f>
        <v>Not_Retained</v>
      </c>
    </row>
    <row r="42" spans="1:8" x14ac:dyDescent="0.3">
      <c r="A42">
        <v>9</v>
      </c>
      <c r="B42">
        <v>93579</v>
      </c>
      <c r="C42" t="s">
        <v>14</v>
      </c>
      <c r="D42" s="1">
        <v>45257</v>
      </c>
      <c r="E42" t="s">
        <v>12</v>
      </c>
      <c r="F42">
        <v>3171.07</v>
      </c>
      <c r="G42" t="str">
        <f t="shared" si="0"/>
        <v>2023-11</v>
      </c>
      <c r="H42" t="str">
        <f>IF(COUNTIF(Table9[Column1], Table215[[#This Row],[user_id]]) &gt; 0, "Retained", "Not_Retained")</f>
        <v>Not_Retained</v>
      </c>
    </row>
    <row r="43" spans="1:8" x14ac:dyDescent="0.3">
      <c r="A43">
        <v>10</v>
      </c>
      <c r="B43">
        <v>45614</v>
      </c>
      <c r="C43" t="s">
        <v>14</v>
      </c>
      <c r="D43" s="1">
        <v>45177</v>
      </c>
      <c r="E43" t="s">
        <v>12</v>
      </c>
      <c r="F43">
        <v>4475.83</v>
      </c>
      <c r="G43" t="str">
        <f t="shared" si="0"/>
        <v>2023-09</v>
      </c>
      <c r="H43" t="str">
        <f>IF(COUNTIF(Table9[Column1], Table215[[#This Row],[user_id]]) &gt; 0, "Retained", "Not_Retained")</f>
        <v>Not_Retained</v>
      </c>
    </row>
    <row r="44" spans="1:8" x14ac:dyDescent="0.3">
      <c r="A44">
        <v>10</v>
      </c>
      <c r="B44">
        <v>28136</v>
      </c>
      <c r="C44" t="s">
        <v>15</v>
      </c>
      <c r="D44" s="1">
        <v>45172</v>
      </c>
      <c r="E44" t="s">
        <v>10</v>
      </c>
      <c r="F44">
        <v>1976.87</v>
      </c>
      <c r="G44" t="str">
        <f t="shared" si="0"/>
        <v>2023-09</v>
      </c>
      <c r="H44" t="str">
        <f>IF(COUNTIF(Table9[Column1], Table215[[#This Row],[user_id]]) &gt; 0, "Retained", "Not_Retained")</f>
        <v>Not_Retained</v>
      </c>
    </row>
    <row r="45" spans="1:8" x14ac:dyDescent="0.3">
      <c r="A45">
        <v>10</v>
      </c>
      <c r="B45">
        <v>38043</v>
      </c>
      <c r="C45" t="s">
        <v>9</v>
      </c>
      <c r="D45" s="1">
        <v>45174</v>
      </c>
      <c r="E45" t="s">
        <v>12</v>
      </c>
      <c r="F45">
        <v>2097.2399999999998</v>
      </c>
      <c r="G45" t="str">
        <f t="shared" si="0"/>
        <v>2023-09</v>
      </c>
      <c r="H45" t="str">
        <f>IF(COUNTIF(Table9[Column1], Table215[[#This Row],[user_id]]) &gt; 0, "Retained", "Not_Retained")</f>
        <v>Not_Retained</v>
      </c>
    </row>
    <row r="46" spans="1:8" x14ac:dyDescent="0.3">
      <c r="A46">
        <v>11</v>
      </c>
      <c r="B46">
        <v>65069</v>
      </c>
      <c r="C46" t="s">
        <v>18</v>
      </c>
      <c r="D46" s="1">
        <v>45226</v>
      </c>
      <c r="E46" t="s">
        <v>10</v>
      </c>
      <c r="F46">
        <v>4297.99</v>
      </c>
      <c r="G46" t="str">
        <f t="shared" si="0"/>
        <v>2023-10</v>
      </c>
      <c r="H46" t="str">
        <f>IF(COUNTIF(Table9[Column1], Table215[[#This Row],[user_id]]) &gt; 0, "Retained", "Not_Retained")</f>
        <v>Not_Retained</v>
      </c>
    </row>
    <row r="47" spans="1:8" x14ac:dyDescent="0.3">
      <c r="A47">
        <v>11</v>
      </c>
      <c r="B47">
        <v>85456</v>
      </c>
      <c r="C47" t="s">
        <v>18</v>
      </c>
      <c r="D47" s="1">
        <v>45224</v>
      </c>
      <c r="E47" t="s">
        <v>12</v>
      </c>
      <c r="F47">
        <v>128.88999999999999</v>
      </c>
      <c r="G47" t="str">
        <f t="shared" si="0"/>
        <v>2023-10</v>
      </c>
      <c r="H47" t="str">
        <f>IF(COUNTIF(Table9[Column1], Table215[[#This Row],[user_id]]) &gt; 0, "Retained", "Not_Retained")</f>
        <v>Not_Retained</v>
      </c>
    </row>
    <row r="48" spans="1:8" x14ac:dyDescent="0.3">
      <c r="A48">
        <v>11</v>
      </c>
      <c r="B48">
        <v>61116</v>
      </c>
      <c r="C48" t="s">
        <v>18</v>
      </c>
      <c r="D48" s="1">
        <v>45179</v>
      </c>
      <c r="E48" t="s">
        <v>10</v>
      </c>
      <c r="F48">
        <v>2492.3200000000002</v>
      </c>
      <c r="G48" t="str">
        <f t="shared" si="0"/>
        <v>2023-09</v>
      </c>
      <c r="H48" t="str">
        <f>IF(COUNTIF(Table9[Column1], Table215[[#This Row],[user_id]]) &gt; 0, "Retained", "Not_Retained")</f>
        <v>Not_Retained</v>
      </c>
    </row>
    <row r="49" spans="1:8" x14ac:dyDescent="0.3">
      <c r="A49">
        <v>11</v>
      </c>
      <c r="B49">
        <v>67125</v>
      </c>
      <c r="C49" t="s">
        <v>18</v>
      </c>
      <c r="D49" s="1">
        <v>45178</v>
      </c>
      <c r="E49" t="s">
        <v>10</v>
      </c>
      <c r="F49">
        <v>2005.4</v>
      </c>
      <c r="G49" t="str">
        <f t="shared" si="0"/>
        <v>2023-09</v>
      </c>
      <c r="H49" t="str">
        <f>IF(COUNTIF(Table9[Column1], Table215[[#This Row],[user_id]]) &gt; 0, "Retained", "Not_Retained")</f>
        <v>Not_Retained</v>
      </c>
    </row>
    <row r="50" spans="1:8" x14ac:dyDescent="0.3">
      <c r="A50">
        <v>11</v>
      </c>
      <c r="B50">
        <v>99016</v>
      </c>
      <c r="C50" t="s">
        <v>18</v>
      </c>
      <c r="D50" s="1">
        <v>45191</v>
      </c>
      <c r="E50" t="s">
        <v>10</v>
      </c>
      <c r="F50">
        <v>4218.4799999999996</v>
      </c>
      <c r="G50" t="str">
        <f t="shared" si="0"/>
        <v>2023-09</v>
      </c>
      <c r="H50" t="str">
        <f>IF(COUNTIF(Table9[Column1], Table215[[#This Row],[user_id]]) &gt; 0, "Retained", "Not_Retained")</f>
        <v>Not_Retained</v>
      </c>
    </row>
    <row r="51" spans="1:8" x14ac:dyDescent="0.3">
      <c r="A51">
        <v>12</v>
      </c>
      <c r="B51">
        <v>96900</v>
      </c>
      <c r="C51" t="s">
        <v>9</v>
      </c>
      <c r="D51" s="1">
        <v>45249</v>
      </c>
      <c r="E51" t="s">
        <v>10</v>
      </c>
      <c r="F51">
        <v>3249.47</v>
      </c>
      <c r="G51" t="str">
        <f t="shared" si="0"/>
        <v>2023-11</v>
      </c>
      <c r="H51" t="str">
        <f>IF(COUNTIF(Table9[Column1], Table215[[#This Row],[user_id]]) &gt; 0, "Retained", "Not_Retained")</f>
        <v>Retained</v>
      </c>
    </row>
    <row r="52" spans="1:8" x14ac:dyDescent="0.3">
      <c r="A52">
        <v>12</v>
      </c>
      <c r="B52">
        <v>70515</v>
      </c>
      <c r="C52" t="s">
        <v>15</v>
      </c>
      <c r="D52" s="1">
        <v>45235</v>
      </c>
      <c r="E52" t="s">
        <v>10</v>
      </c>
      <c r="F52">
        <v>1374.77</v>
      </c>
      <c r="G52" t="str">
        <f t="shared" si="0"/>
        <v>2023-11</v>
      </c>
      <c r="H52" t="str">
        <f>IF(COUNTIF(Table9[Column1], Table215[[#This Row],[user_id]]) &gt; 0, "Retained", "Not_Retained")</f>
        <v>Retained</v>
      </c>
    </row>
    <row r="53" spans="1:8" x14ac:dyDescent="0.3">
      <c r="A53">
        <v>12</v>
      </c>
      <c r="B53">
        <v>37742</v>
      </c>
      <c r="C53" t="s">
        <v>18</v>
      </c>
      <c r="D53" s="1">
        <v>45241</v>
      </c>
      <c r="E53" t="s">
        <v>12</v>
      </c>
      <c r="F53">
        <v>1753.75</v>
      </c>
      <c r="G53" t="str">
        <f t="shared" si="0"/>
        <v>2023-11</v>
      </c>
      <c r="H53" t="str">
        <f>IF(COUNTIF(Table9[Column1], Table215[[#This Row],[user_id]]) &gt; 0, "Retained", "Not_Retained")</f>
        <v>Retained</v>
      </c>
    </row>
    <row r="54" spans="1:8" x14ac:dyDescent="0.3">
      <c r="A54">
        <v>12</v>
      </c>
      <c r="B54">
        <v>46471</v>
      </c>
      <c r="C54" t="s">
        <v>18</v>
      </c>
      <c r="D54" s="1">
        <v>45243</v>
      </c>
      <c r="E54" t="s">
        <v>12</v>
      </c>
      <c r="F54">
        <v>4191.0600000000004</v>
      </c>
      <c r="G54" t="str">
        <f t="shared" si="0"/>
        <v>2023-11</v>
      </c>
      <c r="H54" t="str">
        <f>IF(COUNTIF(Table9[Column1], Table215[[#This Row],[user_id]]) &gt; 0, "Retained", "Not_Retained")</f>
        <v>Retained</v>
      </c>
    </row>
    <row r="55" spans="1:8" x14ac:dyDescent="0.3">
      <c r="A55">
        <v>12</v>
      </c>
      <c r="B55">
        <v>12540</v>
      </c>
      <c r="C55" t="s">
        <v>9</v>
      </c>
      <c r="D55" s="1">
        <v>45246</v>
      </c>
      <c r="E55" t="s">
        <v>12</v>
      </c>
      <c r="F55">
        <v>1198.69</v>
      </c>
      <c r="G55" t="str">
        <f t="shared" si="0"/>
        <v>2023-11</v>
      </c>
      <c r="H55" t="str">
        <f>IF(COUNTIF(Table9[Column1], Table215[[#This Row],[user_id]]) &gt; 0, "Retained", "Not_Retained")</f>
        <v>Retained</v>
      </c>
    </row>
    <row r="56" spans="1:8" x14ac:dyDescent="0.3">
      <c r="A56">
        <v>12</v>
      </c>
      <c r="B56">
        <v>95426</v>
      </c>
      <c r="C56" t="s">
        <v>9</v>
      </c>
      <c r="D56" s="1">
        <v>45194</v>
      </c>
      <c r="E56" t="s">
        <v>10</v>
      </c>
      <c r="F56">
        <v>4753.1000000000004</v>
      </c>
      <c r="G56" t="str">
        <f t="shared" si="0"/>
        <v>2023-09</v>
      </c>
      <c r="H56" t="str">
        <f>IF(COUNTIF(Table9[Column1], Table215[[#This Row],[user_id]]) &gt; 0, "Retained", "Not_Retained")</f>
        <v>Retained</v>
      </c>
    </row>
    <row r="57" spans="1:8" x14ac:dyDescent="0.3">
      <c r="A57">
        <v>12</v>
      </c>
      <c r="B57">
        <v>12671</v>
      </c>
      <c r="C57" t="s">
        <v>15</v>
      </c>
      <c r="D57" s="1">
        <v>45226</v>
      </c>
      <c r="E57" t="s">
        <v>10</v>
      </c>
      <c r="F57">
        <v>718.48</v>
      </c>
      <c r="G57" t="str">
        <f t="shared" si="0"/>
        <v>2023-10</v>
      </c>
      <c r="H57" t="str">
        <f>IF(COUNTIF(Table9[Column1], Table215[[#This Row],[user_id]]) &gt; 0, "Retained", "Not_Retained")</f>
        <v>Retained</v>
      </c>
    </row>
    <row r="58" spans="1:8" x14ac:dyDescent="0.3">
      <c r="A58">
        <v>12</v>
      </c>
      <c r="B58">
        <v>24993</v>
      </c>
      <c r="C58" t="s">
        <v>15</v>
      </c>
      <c r="D58" s="1">
        <v>45221</v>
      </c>
      <c r="E58" t="s">
        <v>12</v>
      </c>
      <c r="F58">
        <v>3527.38</v>
      </c>
      <c r="G58" t="str">
        <f t="shared" si="0"/>
        <v>2023-10</v>
      </c>
      <c r="H58" t="str">
        <f>IF(COUNTIF(Table9[Column1], Table215[[#This Row],[user_id]]) &gt; 0, "Retained", "Not_Retained")</f>
        <v>Retained</v>
      </c>
    </row>
    <row r="59" spans="1:8" x14ac:dyDescent="0.3">
      <c r="A59">
        <v>13</v>
      </c>
      <c r="B59">
        <v>85849</v>
      </c>
      <c r="C59" t="s">
        <v>9</v>
      </c>
      <c r="D59" s="1">
        <v>45173</v>
      </c>
      <c r="E59" t="s">
        <v>12</v>
      </c>
      <c r="F59">
        <v>2921.4</v>
      </c>
      <c r="G59" t="str">
        <f t="shared" si="0"/>
        <v>2023-09</v>
      </c>
      <c r="H59" t="str">
        <f>IF(COUNTIF(Table9[Column1], Table215[[#This Row],[user_id]]) &gt; 0, "Retained", "Not_Retained")</f>
        <v>Retained</v>
      </c>
    </row>
    <row r="60" spans="1:8" x14ac:dyDescent="0.3">
      <c r="A60">
        <v>13</v>
      </c>
      <c r="B60">
        <v>61990</v>
      </c>
      <c r="C60" t="s">
        <v>15</v>
      </c>
      <c r="D60" s="1">
        <v>45182</v>
      </c>
      <c r="E60" t="s">
        <v>10</v>
      </c>
      <c r="F60">
        <v>3001.28</v>
      </c>
      <c r="G60" t="str">
        <f t="shared" si="0"/>
        <v>2023-09</v>
      </c>
      <c r="H60" t="str">
        <f>IF(COUNTIF(Table9[Column1], Table215[[#This Row],[user_id]]) &gt; 0, "Retained", "Not_Retained")</f>
        <v>Retained</v>
      </c>
    </row>
    <row r="61" spans="1:8" x14ac:dyDescent="0.3">
      <c r="A61">
        <v>13</v>
      </c>
      <c r="B61">
        <v>92213</v>
      </c>
      <c r="C61" t="s">
        <v>15</v>
      </c>
      <c r="D61" s="1">
        <v>45196</v>
      </c>
      <c r="E61" t="s">
        <v>10</v>
      </c>
      <c r="F61">
        <v>3516.25</v>
      </c>
      <c r="G61" t="str">
        <f t="shared" si="0"/>
        <v>2023-09</v>
      </c>
      <c r="H61" t="str">
        <f>IF(COUNTIF(Table9[Column1], Table215[[#This Row],[user_id]]) &gt; 0, "Retained", "Not_Retained")</f>
        <v>Retained</v>
      </c>
    </row>
    <row r="62" spans="1:8" x14ac:dyDescent="0.3">
      <c r="A62">
        <v>13</v>
      </c>
      <c r="B62">
        <v>99687</v>
      </c>
      <c r="C62" t="s">
        <v>9</v>
      </c>
      <c r="D62" s="1">
        <v>45258</v>
      </c>
      <c r="E62" t="s">
        <v>10</v>
      </c>
      <c r="F62">
        <v>1801.3</v>
      </c>
      <c r="G62" t="str">
        <f t="shared" si="0"/>
        <v>2023-11</v>
      </c>
      <c r="H62" t="str">
        <f>IF(COUNTIF(Table9[Column1], Table215[[#This Row],[user_id]]) &gt; 0, "Retained", "Not_Retained")</f>
        <v>Retained</v>
      </c>
    </row>
    <row r="63" spans="1:8" x14ac:dyDescent="0.3">
      <c r="A63">
        <v>13</v>
      </c>
      <c r="B63">
        <v>96706</v>
      </c>
      <c r="C63" t="s">
        <v>14</v>
      </c>
      <c r="D63" s="1">
        <v>45244</v>
      </c>
      <c r="E63" t="s">
        <v>10</v>
      </c>
      <c r="F63">
        <v>2579.21</v>
      </c>
      <c r="G63" t="str">
        <f t="shared" si="0"/>
        <v>2023-11</v>
      </c>
      <c r="H63" t="str">
        <f>IF(COUNTIF(Table9[Column1], Table215[[#This Row],[user_id]]) &gt; 0, "Retained", "Not_Retained")</f>
        <v>Retained</v>
      </c>
    </row>
    <row r="64" spans="1:8" x14ac:dyDescent="0.3">
      <c r="A64">
        <v>13</v>
      </c>
      <c r="B64">
        <v>11658</v>
      </c>
      <c r="C64" t="s">
        <v>18</v>
      </c>
      <c r="D64" s="1">
        <v>45241</v>
      </c>
      <c r="E64" t="s">
        <v>12</v>
      </c>
      <c r="F64">
        <v>617.14</v>
      </c>
      <c r="G64" t="str">
        <f t="shared" si="0"/>
        <v>2023-11</v>
      </c>
      <c r="H64" t="str">
        <f>IF(COUNTIF(Table9[Column1], Table215[[#This Row],[user_id]]) &gt; 0, "Retained", "Not_Retained")</f>
        <v>Retained</v>
      </c>
    </row>
    <row r="65" spans="1:8" x14ac:dyDescent="0.3">
      <c r="A65">
        <v>13</v>
      </c>
      <c r="B65">
        <v>70258</v>
      </c>
      <c r="C65" t="s">
        <v>15</v>
      </c>
      <c r="D65" s="1">
        <v>45220</v>
      </c>
      <c r="E65" t="s">
        <v>12</v>
      </c>
      <c r="F65">
        <v>963.07</v>
      </c>
      <c r="G65" t="str">
        <f t="shared" si="0"/>
        <v>2023-10</v>
      </c>
      <c r="H65" t="str">
        <f>IF(COUNTIF(Table9[Column1], Table215[[#This Row],[user_id]]) &gt; 0, "Retained", "Not_Retained")</f>
        <v>Retained</v>
      </c>
    </row>
    <row r="66" spans="1:8" x14ac:dyDescent="0.3">
      <c r="A66">
        <v>13</v>
      </c>
      <c r="B66">
        <v>95256</v>
      </c>
      <c r="C66" t="s">
        <v>14</v>
      </c>
      <c r="D66" s="1">
        <v>45216</v>
      </c>
      <c r="E66" t="s">
        <v>12</v>
      </c>
      <c r="F66">
        <v>2377.88</v>
      </c>
      <c r="G66" t="str">
        <f t="shared" ref="G66:G129" si="1">TEXT(D66, "YYYY-MM")</f>
        <v>2023-10</v>
      </c>
      <c r="H66" t="str">
        <f>IF(COUNTIF(Table9[Column1], Table215[[#This Row],[user_id]]) &gt; 0, "Retained", "Not_Retained")</f>
        <v>Retained</v>
      </c>
    </row>
    <row r="67" spans="1:8" x14ac:dyDescent="0.3">
      <c r="A67">
        <v>13</v>
      </c>
      <c r="B67">
        <v>87656</v>
      </c>
      <c r="C67" t="s">
        <v>14</v>
      </c>
      <c r="D67" s="1">
        <v>45226</v>
      </c>
      <c r="E67" t="s">
        <v>12</v>
      </c>
      <c r="F67">
        <v>4273.3900000000003</v>
      </c>
      <c r="G67" t="str">
        <f t="shared" si="1"/>
        <v>2023-10</v>
      </c>
      <c r="H67" t="str">
        <f>IF(COUNTIF(Table9[Column1], Table215[[#This Row],[user_id]]) &gt; 0, "Retained", "Not_Retained")</f>
        <v>Retained</v>
      </c>
    </row>
    <row r="68" spans="1:8" x14ac:dyDescent="0.3">
      <c r="A68">
        <v>14</v>
      </c>
      <c r="B68">
        <v>70910</v>
      </c>
      <c r="C68" t="s">
        <v>18</v>
      </c>
      <c r="D68" s="1">
        <v>45194</v>
      </c>
      <c r="E68" t="s">
        <v>12</v>
      </c>
      <c r="F68">
        <v>240.63</v>
      </c>
      <c r="G68" t="str">
        <f t="shared" si="1"/>
        <v>2023-09</v>
      </c>
      <c r="H68" t="str">
        <f>IF(COUNTIF(Table9[Column1], Table215[[#This Row],[user_id]]) &gt; 0, "Retained", "Not_Retained")</f>
        <v>Retained</v>
      </c>
    </row>
    <row r="69" spans="1:8" x14ac:dyDescent="0.3">
      <c r="A69">
        <v>14</v>
      </c>
      <c r="B69">
        <v>52600</v>
      </c>
      <c r="C69" t="s">
        <v>15</v>
      </c>
      <c r="D69" s="1">
        <v>45197</v>
      </c>
      <c r="E69" t="s">
        <v>12</v>
      </c>
      <c r="F69">
        <v>1139.3900000000001</v>
      </c>
      <c r="G69" t="str">
        <f t="shared" si="1"/>
        <v>2023-09</v>
      </c>
      <c r="H69" t="str">
        <f>IF(COUNTIF(Table9[Column1], Table215[[#This Row],[user_id]]) &gt; 0, "Retained", "Not_Retained")</f>
        <v>Retained</v>
      </c>
    </row>
    <row r="70" spans="1:8" x14ac:dyDescent="0.3">
      <c r="A70">
        <v>14</v>
      </c>
      <c r="B70">
        <v>46655</v>
      </c>
      <c r="C70" t="s">
        <v>14</v>
      </c>
      <c r="D70" s="1">
        <v>45210</v>
      </c>
      <c r="E70" t="s">
        <v>10</v>
      </c>
      <c r="F70">
        <v>2631.47</v>
      </c>
      <c r="G70" t="str">
        <f t="shared" si="1"/>
        <v>2023-10</v>
      </c>
      <c r="H70" t="str">
        <f>IF(COUNTIF(Table9[Column1], Table215[[#This Row],[user_id]]) &gt; 0, "Retained", "Not_Retained")</f>
        <v>Retained</v>
      </c>
    </row>
    <row r="71" spans="1:8" x14ac:dyDescent="0.3">
      <c r="A71">
        <v>14</v>
      </c>
      <c r="B71">
        <v>21221</v>
      </c>
      <c r="C71" t="s">
        <v>15</v>
      </c>
      <c r="D71" s="1">
        <v>45206</v>
      </c>
      <c r="E71" t="s">
        <v>12</v>
      </c>
      <c r="F71">
        <v>2494.0300000000002</v>
      </c>
      <c r="G71" t="str">
        <f t="shared" si="1"/>
        <v>2023-10</v>
      </c>
      <c r="H71" t="str">
        <f>IF(COUNTIF(Table9[Column1], Table215[[#This Row],[user_id]]) &gt; 0, "Retained", "Not_Retained")</f>
        <v>Retained</v>
      </c>
    </row>
    <row r="72" spans="1:8" x14ac:dyDescent="0.3">
      <c r="A72">
        <v>14</v>
      </c>
      <c r="B72">
        <v>41499</v>
      </c>
      <c r="C72" t="s">
        <v>18</v>
      </c>
      <c r="D72" s="1">
        <v>45224</v>
      </c>
      <c r="E72" t="s">
        <v>12</v>
      </c>
      <c r="F72">
        <v>2296.06</v>
      </c>
      <c r="G72" t="str">
        <f t="shared" si="1"/>
        <v>2023-10</v>
      </c>
      <c r="H72" t="str">
        <f>IF(COUNTIF(Table9[Column1], Table215[[#This Row],[user_id]]) &gt; 0, "Retained", "Not_Retained")</f>
        <v>Retained</v>
      </c>
    </row>
    <row r="73" spans="1:8" x14ac:dyDescent="0.3">
      <c r="A73">
        <v>14</v>
      </c>
      <c r="B73">
        <v>48566</v>
      </c>
      <c r="C73" t="s">
        <v>15</v>
      </c>
      <c r="D73" s="1">
        <v>45233</v>
      </c>
      <c r="E73" t="s">
        <v>12</v>
      </c>
      <c r="F73">
        <v>3489.76</v>
      </c>
      <c r="G73" t="str">
        <f t="shared" si="1"/>
        <v>2023-11</v>
      </c>
      <c r="H73" t="str">
        <f>IF(COUNTIF(Table9[Column1], Table215[[#This Row],[user_id]]) &gt; 0, "Retained", "Not_Retained")</f>
        <v>Retained</v>
      </c>
    </row>
    <row r="74" spans="1:8" x14ac:dyDescent="0.3">
      <c r="A74">
        <v>15</v>
      </c>
      <c r="B74">
        <v>82544</v>
      </c>
      <c r="C74" t="s">
        <v>14</v>
      </c>
      <c r="D74" s="1">
        <v>45246</v>
      </c>
      <c r="E74" t="s">
        <v>12</v>
      </c>
      <c r="F74">
        <v>4983.49</v>
      </c>
      <c r="G74" t="str">
        <f t="shared" si="1"/>
        <v>2023-11</v>
      </c>
      <c r="H74" t="str">
        <f>IF(COUNTIF(Table9[Column1], Table215[[#This Row],[user_id]]) &gt; 0, "Retained", "Not_Retained")</f>
        <v>Not_Retained</v>
      </c>
    </row>
    <row r="75" spans="1:8" x14ac:dyDescent="0.3">
      <c r="A75">
        <v>15</v>
      </c>
      <c r="B75">
        <v>53357</v>
      </c>
      <c r="C75" t="s">
        <v>14</v>
      </c>
      <c r="D75" s="1">
        <v>45248</v>
      </c>
      <c r="E75" t="s">
        <v>12</v>
      </c>
      <c r="F75">
        <v>1427.49</v>
      </c>
      <c r="G75" t="str">
        <f t="shared" si="1"/>
        <v>2023-11</v>
      </c>
      <c r="H75" t="str">
        <f>IF(COUNTIF(Table9[Column1], Table215[[#This Row],[user_id]]) &gt; 0, "Retained", "Not_Retained")</f>
        <v>Not_Retained</v>
      </c>
    </row>
    <row r="76" spans="1:8" x14ac:dyDescent="0.3">
      <c r="A76">
        <v>15</v>
      </c>
      <c r="B76">
        <v>40217</v>
      </c>
      <c r="C76" t="s">
        <v>9</v>
      </c>
      <c r="D76" s="1">
        <v>45239</v>
      </c>
      <c r="E76" t="s">
        <v>10</v>
      </c>
      <c r="F76">
        <v>1646.18</v>
      </c>
      <c r="G76" t="str">
        <f t="shared" si="1"/>
        <v>2023-11</v>
      </c>
      <c r="H76" t="str">
        <f>IF(COUNTIF(Table9[Column1], Table215[[#This Row],[user_id]]) &gt; 0, "Retained", "Not_Retained")</f>
        <v>Not_Retained</v>
      </c>
    </row>
    <row r="77" spans="1:8" x14ac:dyDescent="0.3">
      <c r="A77">
        <v>16</v>
      </c>
      <c r="B77">
        <v>73464</v>
      </c>
      <c r="C77" t="s">
        <v>14</v>
      </c>
      <c r="D77" s="1">
        <v>45254</v>
      </c>
      <c r="E77" t="s">
        <v>12</v>
      </c>
      <c r="F77">
        <v>4904.5</v>
      </c>
      <c r="G77" t="str">
        <f t="shared" si="1"/>
        <v>2023-11</v>
      </c>
      <c r="H77" t="str">
        <f>IF(COUNTIF(Table9[Column1], Table215[[#This Row],[user_id]]) &gt; 0, "Retained", "Not_Retained")</f>
        <v>Retained</v>
      </c>
    </row>
    <row r="78" spans="1:8" x14ac:dyDescent="0.3">
      <c r="A78">
        <v>16</v>
      </c>
      <c r="B78">
        <v>35443</v>
      </c>
      <c r="C78" t="s">
        <v>14</v>
      </c>
      <c r="D78" s="1">
        <v>45257</v>
      </c>
      <c r="E78" t="s">
        <v>10</v>
      </c>
      <c r="F78">
        <v>1868.32</v>
      </c>
      <c r="G78" t="str">
        <f t="shared" si="1"/>
        <v>2023-11</v>
      </c>
      <c r="H78" t="str">
        <f>IF(COUNTIF(Table9[Column1], Table215[[#This Row],[user_id]]) &gt; 0, "Retained", "Not_Retained")</f>
        <v>Retained</v>
      </c>
    </row>
    <row r="79" spans="1:8" x14ac:dyDescent="0.3">
      <c r="A79">
        <v>16</v>
      </c>
      <c r="B79">
        <v>80010</v>
      </c>
      <c r="C79" t="s">
        <v>15</v>
      </c>
      <c r="D79" s="1">
        <v>45170</v>
      </c>
      <c r="E79" t="s">
        <v>12</v>
      </c>
      <c r="F79">
        <v>323.02999999999997</v>
      </c>
      <c r="G79" t="str">
        <f t="shared" si="1"/>
        <v>2023-09</v>
      </c>
      <c r="H79" t="str">
        <f>IF(COUNTIF(Table9[Column1], Table215[[#This Row],[user_id]]) &gt; 0, "Retained", "Not_Retained")</f>
        <v>Retained</v>
      </c>
    </row>
    <row r="80" spans="1:8" x14ac:dyDescent="0.3">
      <c r="A80">
        <v>16</v>
      </c>
      <c r="B80">
        <v>82529</v>
      </c>
      <c r="C80" t="s">
        <v>14</v>
      </c>
      <c r="D80" s="1">
        <v>45171</v>
      </c>
      <c r="E80" t="s">
        <v>10</v>
      </c>
      <c r="F80">
        <v>3225.56</v>
      </c>
      <c r="G80" t="str">
        <f t="shared" si="1"/>
        <v>2023-09</v>
      </c>
      <c r="H80" t="str">
        <f>IF(COUNTIF(Table9[Column1], Table215[[#This Row],[user_id]]) &gt; 0, "Retained", "Not_Retained")</f>
        <v>Retained</v>
      </c>
    </row>
    <row r="81" spans="1:8" x14ac:dyDescent="0.3">
      <c r="A81">
        <v>16</v>
      </c>
      <c r="B81">
        <v>74340</v>
      </c>
      <c r="C81" t="s">
        <v>9</v>
      </c>
      <c r="D81" s="1">
        <v>45194</v>
      </c>
      <c r="E81" t="s">
        <v>10</v>
      </c>
      <c r="F81">
        <v>2912.91</v>
      </c>
      <c r="G81" t="str">
        <f t="shared" si="1"/>
        <v>2023-09</v>
      </c>
      <c r="H81" t="str">
        <f>IF(COUNTIF(Table9[Column1], Table215[[#This Row],[user_id]]) &gt; 0, "Retained", "Not_Retained")</f>
        <v>Retained</v>
      </c>
    </row>
    <row r="82" spans="1:8" x14ac:dyDescent="0.3">
      <c r="A82">
        <v>16</v>
      </c>
      <c r="B82">
        <v>67733</v>
      </c>
      <c r="C82" t="s">
        <v>14</v>
      </c>
      <c r="D82" s="1">
        <v>45215</v>
      </c>
      <c r="E82" t="s">
        <v>10</v>
      </c>
      <c r="F82">
        <v>4830.9399999999996</v>
      </c>
      <c r="G82" t="str">
        <f t="shared" si="1"/>
        <v>2023-10</v>
      </c>
      <c r="H82" t="str">
        <f>IF(COUNTIF(Table9[Column1], Table215[[#This Row],[user_id]]) &gt; 0, "Retained", "Not_Retained")</f>
        <v>Retained</v>
      </c>
    </row>
    <row r="83" spans="1:8" x14ac:dyDescent="0.3">
      <c r="A83">
        <v>16</v>
      </c>
      <c r="B83">
        <v>72616</v>
      </c>
      <c r="C83" t="s">
        <v>9</v>
      </c>
      <c r="D83" s="1">
        <v>45208</v>
      </c>
      <c r="E83" t="s">
        <v>10</v>
      </c>
      <c r="F83">
        <v>2063.4699999999998</v>
      </c>
      <c r="G83" t="str">
        <f t="shared" si="1"/>
        <v>2023-10</v>
      </c>
      <c r="H83" t="str">
        <f>IF(COUNTIF(Table9[Column1], Table215[[#This Row],[user_id]]) &gt; 0, "Retained", "Not_Retained")</f>
        <v>Retained</v>
      </c>
    </row>
    <row r="84" spans="1:8" x14ac:dyDescent="0.3">
      <c r="A84">
        <v>16</v>
      </c>
      <c r="B84">
        <v>85631</v>
      </c>
      <c r="C84" t="s">
        <v>9</v>
      </c>
      <c r="D84" s="1">
        <v>45202</v>
      </c>
      <c r="E84" t="s">
        <v>10</v>
      </c>
      <c r="F84">
        <v>831.07</v>
      </c>
      <c r="G84" t="str">
        <f t="shared" si="1"/>
        <v>2023-10</v>
      </c>
      <c r="H84" t="str">
        <f>IF(COUNTIF(Table9[Column1], Table215[[#This Row],[user_id]]) &gt; 0, "Retained", "Not_Retained")</f>
        <v>Retained</v>
      </c>
    </row>
    <row r="85" spans="1:8" x14ac:dyDescent="0.3">
      <c r="A85">
        <v>16</v>
      </c>
      <c r="B85">
        <v>49824</v>
      </c>
      <c r="C85" t="s">
        <v>9</v>
      </c>
      <c r="D85" s="1">
        <v>45218</v>
      </c>
      <c r="E85" t="s">
        <v>10</v>
      </c>
      <c r="F85">
        <v>680.41</v>
      </c>
      <c r="G85" t="str">
        <f t="shared" si="1"/>
        <v>2023-10</v>
      </c>
      <c r="H85" t="str">
        <f>IF(COUNTIF(Table9[Column1], Table215[[#This Row],[user_id]]) &gt; 0, "Retained", "Not_Retained")</f>
        <v>Retained</v>
      </c>
    </row>
    <row r="86" spans="1:8" x14ac:dyDescent="0.3">
      <c r="A86">
        <v>17</v>
      </c>
      <c r="B86">
        <v>48974</v>
      </c>
      <c r="C86" t="s">
        <v>18</v>
      </c>
      <c r="D86" s="1">
        <v>45245</v>
      </c>
      <c r="E86" t="s">
        <v>12</v>
      </c>
      <c r="F86">
        <v>2886.28</v>
      </c>
      <c r="G86" t="str">
        <f t="shared" si="1"/>
        <v>2023-11</v>
      </c>
      <c r="H86" t="str">
        <f>IF(COUNTIF(Table9[Column1], Table215[[#This Row],[user_id]]) &gt; 0, "Retained", "Not_Retained")</f>
        <v>Retained</v>
      </c>
    </row>
    <row r="87" spans="1:8" x14ac:dyDescent="0.3">
      <c r="A87">
        <v>17</v>
      </c>
      <c r="B87">
        <v>89905</v>
      </c>
      <c r="C87" t="s">
        <v>9</v>
      </c>
      <c r="D87" s="1">
        <v>45232</v>
      </c>
      <c r="E87" t="s">
        <v>10</v>
      </c>
      <c r="F87">
        <v>3165.02</v>
      </c>
      <c r="G87" t="str">
        <f t="shared" si="1"/>
        <v>2023-11</v>
      </c>
      <c r="H87" t="str">
        <f>IF(COUNTIF(Table9[Column1], Table215[[#This Row],[user_id]]) &gt; 0, "Retained", "Not_Retained")</f>
        <v>Retained</v>
      </c>
    </row>
    <row r="88" spans="1:8" x14ac:dyDescent="0.3">
      <c r="A88">
        <v>17</v>
      </c>
      <c r="B88">
        <v>96563</v>
      </c>
      <c r="C88" t="s">
        <v>9</v>
      </c>
      <c r="D88" s="1">
        <v>45239</v>
      </c>
      <c r="E88" t="s">
        <v>10</v>
      </c>
      <c r="F88">
        <v>1275.3399999999999</v>
      </c>
      <c r="G88" t="str">
        <f t="shared" si="1"/>
        <v>2023-11</v>
      </c>
      <c r="H88" t="str">
        <f>IF(COUNTIF(Table9[Column1], Table215[[#This Row],[user_id]]) &gt; 0, "Retained", "Not_Retained")</f>
        <v>Retained</v>
      </c>
    </row>
    <row r="89" spans="1:8" x14ac:dyDescent="0.3">
      <c r="A89">
        <v>17</v>
      </c>
      <c r="B89">
        <v>19838</v>
      </c>
      <c r="C89" t="s">
        <v>15</v>
      </c>
      <c r="D89" s="1">
        <v>45248</v>
      </c>
      <c r="E89" t="s">
        <v>10</v>
      </c>
      <c r="F89">
        <v>2101.7399999999998</v>
      </c>
      <c r="G89" t="str">
        <f t="shared" si="1"/>
        <v>2023-11</v>
      </c>
      <c r="H89" t="str">
        <f>IF(COUNTIF(Table9[Column1], Table215[[#This Row],[user_id]]) &gt; 0, "Retained", "Not_Retained")</f>
        <v>Retained</v>
      </c>
    </row>
    <row r="90" spans="1:8" x14ac:dyDescent="0.3">
      <c r="A90">
        <v>17</v>
      </c>
      <c r="B90">
        <v>48175</v>
      </c>
      <c r="C90" t="s">
        <v>9</v>
      </c>
      <c r="D90" s="1">
        <v>45185</v>
      </c>
      <c r="E90" t="s">
        <v>10</v>
      </c>
      <c r="F90">
        <v>1511.71</v>
      </c>
      <c r="G90" t="str">
        <f t="shared" si="1"/>
        <v>2023-09</v>
      </c>
      <c r="H90" t="str">
        <f>IF(COUNTIF(Table9[Column1], Table215[[#This Row],[user_id]]) &gt; 0, "Retained", "Not_Retained")</f>
        <v>Retained</v>
      </c>
    </row>
    <row r="91" spans="1:8" x14ac:dyDescent="0.3">
      <c r="A91">
        <v>17</v>
      </c>
      <c r="B91">
        <v>69510</v>
      </c>
      <c r="C91" t="s">
        <v>9</v>
      </c>
      <c r="D91" s="1">
        <v>45179</v>
      </c>
      <c r="E91" t="s">
        <v>10</v>
      </c>
      <c r="F91">
        <v>4627.16</v>
      </c>
      <c r="G91" t="str">
        <f t="shared" si="1"/>
        <v>2023-09</v>
      </c>
      <c r="H91" t="str">
        <f>IF(COUNTIF(Table9[Column1], Table215[[#This Row],[user_id]]) &gt; 0, "Retained", "Not_Retained")</f>
        <v>Retained</v>
      </c>
    </row>
    <row r="92" spans="1:8" x14ac:dyDescent="0.3">
      <c r="A92">
        <v>17</v>
      </c>
      <c r="B92">
        <v>91927</v>
      </c>
      <c r="C92" t="s">
        <v>15</v>
      </c>
      <c r="D92" s="1">
        <v>45195</v>
      </c>
      <c r="E92" t="s">
        <v>12</v>
      </c>
      <c r="F92">
        <v>662.4</v>
      </c>
      <c r="G92" t="str">
        <f t="shared" si="1"/>
        <v>2023-09</v>
      </c>
      <c r="H92" t="str">
        <f>IF(COUNTIF(Table9[Column1], Table215[[#This Row],[user_id]]) &gt; 0, "Retained", "Not_Retained")</f>
        <v>Retained</v>
      </c>
    </row>
    <row r="93" spans="1:8" x14ac:dyDescent="0.3">
      <c r="A93">
        <v>17</v>
      </c>
      <c r="B93">
        <v>94886</v>
      </c>
      <c r="C93" t="s">
        <v>15</v>
      </c>
      <c r="D93" s="1">
        <v>45177</v>
      </c>
      <c r="E93" t="s">
        <v>12</v>
      </c>
      <c r="F93">
        <v>4150.49</v>
      </c>
      <c r="G93" t="str">
        <f t="shared" si="1"/>
        <v>2023-09</v>
      </c>
      <c r="H93" t="str">
        <f>IF(COUNTIF(Table9[Column1], Table215[[#This Row],[user_id]]) &gt; 0, "Retained", "Not_Retained")</f>
        <v>Retained</v>
      </c>
    </row>
    <row r="94" spans="1:8" x14ac:dyDescent="0.3">
      <c r="A94">
        <v>17</v>
      </c>
      <c r="B94">
        <v>17816</v>
      </c>
      <c r="C94" t="s">
        <v>15</v>
      </c>
      <c r="D94" s="1">
        <v>45172</v>
      </c>
      <c r="E94" t="s">
        <v>12</v>
      </c>
      <c r="F94">
        <v>3015.72</v>
      </c>
      <c r="G94" t="str">
        <f t="shared" si="1"/>
        <v>2023-09</v>
      </c>
      <c r="H94" t="str">
        <f>IF(COUNTIF(Table9[Column1], Table215[[#This Row],[user_id]]) &gt; 0, "Retained", "Not_Retained")</f>
        <v>Retained</v>
      </c>
    </row>
    <row r="95" spans="1:8" x14ac:dyDescent="0.3">
      <c r="A95">
        <v>17</v>
      </c>
      <c r="B95">
        <v>67560</v>
      </c>
      <c r="C95" t="s">
        <v>9</v>
      </c>
      <c r="D95" s="1">
        <v>45209</v>
      </c>
      <c r="E95" t="s">
        <v>12</v>
      </c>
      <c r="F95">
        <v>3474.52</v>
      </c>
      <c r="G95" t="str">
        <f t="shared" si="1"/>
        <v>2023-10</v>
      </c>
      <c r="H95" t="str">
        <f>IF(COUNTIF(Table9[Column1], Table215[[#This Row],[user_id]]) &gt; 0, "Retained", "Not_Retained")</f>
        <v>Retained</v>
      </c>
    </row>
    <row r="96" spans="1:8" x14ac:dyDescent="0.3">
      <c r="A96">
        <v>17</v>
      </c>
      <c r="B96">
        <v>62757</v>
      </c>
      <c r="C96" t="s">
        <v>14</v>
      </c>
      <c r="D96" s="1">
        <v>45222</v>
      </c>
      <c r="E96" t="s">
        <v>12</v>
      </c>
      <c r="F96">
        <v>2245.02</v>
      </c>
      <c r="G96" t="str">
        <f t="shared" si="1"/>
        <v>2023-10</v>
      </c>
      <c r="H96" t="str">
        <f>IF(COUNTIF(Table9[Column1], Table215[[#This Row],[user_id]]) &gt; 0, "Retained", "Not_Retained")</f>
        <v>Retained</v>
      </c>
    </row>
    <row r="97" spans="1:8" x14ac:dyDescent="0.3">
      <c r="A97">
        <v>17</v>
      </c>
      <c r="B97">
        <v>15224</v>
      </c>
      <c r="C97" t="s">
        <v>18</v>
      </c>
      <c r="D97" s="1">
        <v>45219</v>
      </c>
      <c r="E97" t="s">
        <v>12</v>
      </c>
      <c r="F97">
        <v>3058.2</v>
      </c>
      <c r="G97" t="str">
        <f t="shared" si="1"/>
        <v>2023-10</v>
      </c>
      <c r="H97" t="str">
        <f>IF(COUNTIF(Table9[Column1], Table215[[#This Row],[user_id]]) &gt; 0, "Retained", "Not_Retained")</f>
        <v>Retained</v>
      </c>
    </row>
    <row r="98" spans="1:8" x14ac:dyDescent="0.3">
      <c r="A98">
        <v>17</v>
      </c>
      <c r="B98">
        <v>21970</v>
      </c>
      <c r="C98" t="s">
        <v>15</v>
      </c>
      <c r="D98" s="1">
        <v>45200</v>
      </c>
      <c r="E98" t="s">
        <v>10</v>
      </c>
      <c r="F98">
        <v>4997.8999999999996</v>
      </c>
      <c r="G98" t="str">
        <f t="shared" si="1"/>
        <v>2023-10</v>
      </c>
      <c r="H98" t="str">
        <f>IF(COUNTIF(Table9[Column1], Table215[[#This Row],[user_id]]) &gt; 0, "Retained", "Not_Retained")</f>
        <v>Retained</v>
      </c>
    </row>
    <row r="99" spans="1:8" x14ac:dyDescent="0.3">
      <c r="A99">
        <v>17</v>
      </c>
      <c r="B99">
        <v>45325</v>
      </c>
      <c r="C99" t="s">
        <v>9</v>
      </c>
      <c r="D99" s="1">
        <v>45221</v>
      </c>
      <c r="E99" t="s">
        <v>10</v>
      </c>
      <c r="F99">
        <v>2405.4499999999998</v>
      </c>
      <c r="G99" t="str">
        <f t="shared" si="1"/>
        <v>2023-10</v>
      </c>
      <c r="H99" t="str">
        <f>IF(COUNTIF(Table9[Column1], Table215[[#This Row],[user_id]]) &gt; 0, "Retained", "Not_Retained")</f>
        <v>Retained</v>
      </c>
    </row>
    <row r="100" spans="1:8" x14ac:dyDescent="0.3">
      <c r="A100">
        <v>18</v>
      </c>
      <c r="B100">
        <v>93202</v>
      </c>
      <c r="C100" t="s">
        <v>18</v>
      </c>
      <c r="D100" s="1">
        <v>45213</v>
      </c>
      <c r="E100" t="s">
        <v>10</v>
      </c>
      <c r="F100">
        <v>2403.0500000000002</v>
      </c>
      <c r="G100" t="str">
        <f t="shared" si="1"/>
        <v>2023-10</v>
      </c>
      <c r="H100" t="str">
        <f>IF(COUNTIF(Table9[Column1], Table215[[#This Row],[user_id]]) &gt; 0, "Retained", "Not_Retained")</f>
        <v>Not_Retained</v>
      </c>
    </row>
    <row r="101" spans="1:8" x14ac:dyDescent="0.3">
      <c r="A101">
        <v>18</v>
      </c>
      <c r="B101">
        <v>53687</v>
      </c>
      <c r="C101" t="s">
        <v>14</v>
      </c>
      <c r="D101" s="1">
        <v>45213</v>
      </c>
      <c r="E101" t="s">
        <v>10</v>
      </c>
      <c r="F101">
        <v>4302.8900000000003</v>
      </c>
      <c r="G101" t="str">
        <f t="shared" si="1"/>
        <v>2023-10</v>
      </c>
      <c r="H101" t="str">
        <f>IF(COUNTIF(Table9[Column1], Table215[[#This Row],[user_id]]) &gt; 0, "Retained", "Not_Retained")</f>
        <v>Not_Retained</v>
      </c>
    </row>
    <row r="102" spans="1:8" x14ac:dyDescent="0.3">
      <c r="A102">
        <v>18</v>
      </c>
      <c r="B102">
        <v>63955</v>
      </c>
      <c r="C102" t="s">
        <v>18</v>
      </c>
      <c r="D102" s="1">
        <v>45210</v>
      </c>
      <c r="E102" t="s">
        <v>12</v>
      </c>
      <c r="F102">
        <v>3346.66</v>
      </c>
      <c r="G102" t="str">
        <f t="shared" si="1"/>
        <v>2023-10</v>
      </c>
      <c r="H102" t="str">
        <f>IF(COUNTIF(Table9[Column1], Table215[[#This Row],[user_id]]) &gt; 0, "Retained", "Not_Retained")</f>
        <v>Not_Retained</v>
      </c>
    </row>
    <row r="103" spans="1:8" x14ac:dyDescent="0.3">
      <c r="A103">
        <v>18</v>
      </c>
      <c r="B103">
        <v>82102</v>
      </c>
      <c r="C103" t="s">
        <v>9</v>
      </c>
      <c r="D103" s="1">
        <v>45212</v>
      </c>
      <c r="E103" t="s">
        <v>12</v>
      </c>
      <c r="F103">
        <v>531.49</v>
      </c>
      <c r="G103" t="str">
        <f t="shared" si="1"/>
        <v>2023-10</v>
      </c>
      <c r="H103" t="str">
        <f>IF(COUNTIF(Table9[Column1], Table215[[#This Row],[user_id]]) &gt; 0, "Retained", "Not_Retained")</f>
        <v>Not_Retained</v>
      </c>
    </row>
    <row r="104" spans="1:8" x14ac:dyDescent="0.3">
      <c r="A104">
        <v>18</v>
      </c>
      <c r="B104">
        <v>52372</v>
      </c>
      <c r="C104" t="s">
        <v>9</v>
      </c>
      <c r="D104" s="1">
        <v>45208</v>
      </c>
      <c r="E104" t="s">
        <v>12</v>
      </c>
      <c r="F104">
        <v>4338.0600000000004</v>
      </c>
      <c r="G104" t="str">
        <f t="shared" si="1"/>
        <v>2023-10</v>
      </c>
      <c r="H104" t="str">
        <f>IF(COUNTIF(Table9[Column1], Table215[[#This Row],[user_id]]) &gt; 0, "Retained", "Not_Retained")</f>
        <v>Not_Retained</v>
      </c>
    </row>
    <row r="105" spans="1:8" x14ac:dyDescent="0.3">
      <c r="A105">
        <v>18</v>
      </c>
      <c r="B105">
        <v>81118</v>
      </c>
      <c r="C105" t="s">
        <v>18</v>
      </c>
      <c r="D105" s="1">
        <v>45191</v>
      </c>
      <c r="E105" t="s">
        <v>12</v>
      </c>
      <c r="F105">
        <v>365.6</v>
      </c>
      <c r="G105" t="str">
        <f t="shared" si="1"/>
        <v>2023-09</v>
      </c>
      <c r="H105" t="str">
        <f>IF(COUNTIF(Table9[Column1], Table215[[#This Row],[user_id]]) &gt; 0, "Retained", "Not_Retained")</f>
        <v>Not_Retained</v>
      </c>
    </row>
    <row r="106" spans="1:8" x14ac:dyDescent="0.3">
      <c r="A106">
        <v>19</v>
      </c>
      <c r="B106">
        <v>16764</v>
      </c>
      <c r="C106" t="s">
        <v>15</v>
      </c>
      <c r="D106" s="1">
        <v>45255</v>
      </c>
      <c r="E106" t="s">
        <v>12</v>
      </c>
      <c r="F106">
        <v>2791.18</v>
      </c>
      <c r="G106" t="str">
        <f t="shared" si="1"/>
        <v>2023-11</v>
      </c>
      <c r="H106" t="str">
        <f>IF(COUNTIF(Table9[Column1], Table215[[#This Row],[user_id]]) &gt; 0, "Retained", "Not_Retained")</f>
        <v>Not_Retained</v>
      </c>
    </row>
    <row r="107" spans="1:8" x14ac:dyDescent="0.3">
      <c r="A107">
        <v>19</v>
      </c>
      <c r="B107">
        <v>67424</v>
      </c>
      <c r="C107" t="s">
        <v>18</v>
      </c>
      <c r="D107" s="1">
        <v>45240</v>
      </c>
      <c r="E107" t="s">
        <v>10</v>
      </c>
      <c r="F107">
        <v>241.46</v>
      </c>
      <c r="G107" t="str">
        <f t="shared" si="1"/>
        <v>2023-11</v>
      </c>
      <c r="H107" t="str">
        <f>IF(COUNTIF(Table9[Column1], Table215[[#This Row],[user_id]]) &gt; 0, "Retained", "Not_Retained")</f>
        <v>Not_Retained</v>
      </c>
    </row>
    <row r="108" spans="1:8" x14ac:dyDescent="0.3">
      <c r="A108">
        <v>19</v>
      </c>
      <c r="B108">
        <v>89806</v>
      </c>
      <c r="C108" t="s">
        <v>15</v>
      </c>
      <c r="D108" s="1">
        <v>45251</v>
      </c>
      <c r="E108" t="s">
        <v>10</v>
      </c>
      <c r="F108">
        <v>1622.68</v>
      </c>
      <c r="G108" t="str">
        <f t="shared" si="1"/>
        <v>2023-11</v>
      </c>
      <c r="H108" t="str">
        <f>IF(COUNTIF(Table9[Column1], Table215[[#This Row],[user_id]]) &gt; 0, "Retained", "Not_Retained")</f>
        <v>Not_Retained</v>
      </c>
    </row>
    <row r="109" spans="1:8" x14ac:dyDescent="0.3">
      <c r="A109">
        <v>19</v>
      </c>
      <c r="B109">
        <v>82384</v>
      </c>
      <c r="C109" t="s">
        <v>18</v>
      </c>
      <c r="D109" s="1">
        <v>45231</v>
      </c>
      <c r="E109" t="s">
        <v>10</v>
      </c>
      <c r="F109">
        <v>1201.03</v>
      </c>
      <c r="G109" t="str">
        <f t="shared" si="1"/>
        <v>2023-11</v>
      </c>
      <c r="H109" t="str">
        <f>IF(COUNTIF(Table9[Column1], Table215[[#This Row],[user_id]]) &gt; 0, "Retained", "Not_Retained")</f>
        <v>Not_Retained</v>
      </c>
    </row>
    <row r="110" spans="1:8" x14ac:dyDescent="0.3">
      <c r="A110">
        <v>19</v>
      </c>
      <c r="B110">
        <v>25396</v>
      </c>
      <c r="C110" t="s">
        <v>15</v>
      </c>
      <c r="D110" s="1">
        <v>45214</v>
      </c>
      <c r="E110" t="s">
        <v>12</v>
      </c>
      <c r="F110">
        <v>4670</v>
      </c>
      <c r="G110" t="str">
        <f t="shared" si="1"/>
        <v>2023-10</v>
      </c>
      <c r="H110" t="str">
        <f>IF(COUNTIF(Table9[Column1], Table215[[#This Row],[user_id]]) &gt; 0, "Retained", "Not_Retained")</f>
        <v>Not_Retained</v>
      </c>
    </row>
    <row r="111" spans="1:8" x14ac:dyDescent="0.3">
      <c r="A111">
        <v>20</v>
      </c>
      <c r="B111">
        <v>73242</v>
      </c>
      <c r="C111" t="s">
        <v>18</v>
      </c>
      <c r="D111" s="1">
        <v>45244</v>
      </c>
      <c r="E111" t="s">
        <v>10</v>
      </c>
      <c r="F111">
        <v>2338.25</v>
      </c>
      <c r="G111" t="str">
        <f t="shared" si="1"/>
        <v>2023-11</v>
      </c>
      <c r="H111" t="str">
        <f>IF(COUNTIF(Table9[Column1], Table215[[#This Row],[user_id]]) &gt; 0, "Retained", "Not_Retained")</f>
        <v>Not_Retained</v>
      </c>
    </row>
    <row r="112" spans="1:8" x14ac:dyDescent="0.3">
      <c r="A112">
        <v>20</v>
      </c>
      <c r="B112">
        <v>60277</v>
      </c>
      <c r="C112" t="s">
        <v>15</v>
      </c>
      <c r="D112" s="1">
        <v>45235</v>
      </c>
      <c r="E112" t="s">
        <v>10</v>
      </c>
      <c r="F112">
        <v>4333.7299999999996</v>
      </c>
      <c r="G112" t="str">
        <f t="shared" si="1"/>
        <v>2023-11</v>
      </c>
      <c r="H112" t="str">
        <f>IF(COUNTIF(Table9[Column1], Table215[[#This Row],[user_id]]) &gt; 0, "Retained", "Not_Retained")</f>
        <v>Not_Retained</v>
      </c>
    </row>
    <row r="113" spans="1:8" x14ac:dyDescent="0.3">
      <c r="A113">
        <v>20</v>
      </c>
      <c r="B113">
        <v>64387</v>
      </c>
      <c r="C113" t="s">
        <v>14</v>
      </c>
      <c r="D113" s="1">
        <v>45239</v>
      </c>
      <c r="E113" t="s">
        <v>12</v>
      </c>
      <c r="F113">
        <v>4120.6899999999996</v>
      </c>
      <c r="G113" t="str">
        <f t="shared" si="1"/>
        <v>2023-11</v>
      </c>
      <c r="H113" t="str">
        <f>IF(COUNTIF(Table9[Column1], Table215[[#This Row],[user_id]]) &gt; 0, "Retained", "Not_Retained")</f>
        <v>Not_Retained</v>
      </c>
    </row>
    <row r="114" spans="1:8" x14ac:dyDescent="0.3">
      <c r="A114">
        <v>21</v>
      </c>
      <c r="B114">
        <v>96499</v>
      </c>
      <c r="C114" t="s">
        <v>18</v>
      </c>
      <c r="D114" s="1">
        <v>45218</v>
      </c>
      <c r="E114" t="s">
        <v>10</v>
      </c>
      <c r="F114">
        <v>2288.08</v>
      </c>
      <c r="G114" t="str">
        <f t="shared" si="1"/>
        <v>2023-10</v>
      </c>
      <c r="H114" t="str">
        <f>IF(COUNTIF(Table9[Column1], Table215[[#This Row],[user_id]]) &gt; 0, "Retained", "Not_Retained")</f>
        <v>Not_Retained</v>
      </c>
    </row>
    <row r="115" spans="1:8" x14ac:dyDescent="0.3">
      <c r="A115">
        <v>21</v>
      </c>
      <c r="B115">
        <v>55236</v>
      </c>
      <c r="C115" t="s">
        <v>14</v>
      </c>
      <c r="D115" s="1">
        <v>45215</v>
      </c>
      <c r="E115" t="s">
        <v>12</v>
      </c>
      <c r="F115">
        <v>2331.19</v>
      </c>
      <c r="G115" t="str">
        <f t="shared" si="1"/>
        <v>2023-10</v>
      </c>
      <c r="H115" t="str">
        <f>IF(COUNTIF(Table9[Column1], Table215[[#This Row],[user_id]]) &gt; 0, "Retained", "Not_Retained")</f>
        <v>Not_Retained</v>
      </c>
    </row>
    <row r="116" spans="1:8" x14ac:dyDescent="0.3">
      <c r="A116">
        <v>21</v>
      </c>
      <c r="B116">
        <v>34727</v>
      </c>
      <c r="C116" t="s">
        <v>15</v>
      </c>
      <c r="D116" s="1">
        <v>45210</v>
      </c>
      <c r="E116" t="s">
        <v>12</v>
      </c>
      <c r="F116">
        <v>1244.46</v>
      </c>
      <c r="G116" t="str">
        <f t="shared" si="1"/>
        <v>2023-10</v>
      </c>
      <c r="H116" t="str">
        <f>IF(COUNTIF(Table9[Column1], Table215[[#This Row],[user_id]]) &gt; 0, "Retained", "Not_Retained")</f>
        <v>Not_Retained</v>
      </c>
    </row>
    <row r="117" spans="1:8" x14ac:dyDescent="0.3">
      <c r="A117">
        <v>21</v>
      </c>
      <c r="B117">
        <v>63841</v>
      </c>
      <c r="C117" t="s">
        <v>9</v>
      </c>
      <c r="D117" s="1">
        <v>45224</v>
      </c>
      <c r="E117" t="s">
        <v>12</v>
      </c>
      <c r="F117">
        <v>3749.06</v>
      </c>
      <c r="G117" t="str">
        <f t="shared" si="1"/>
        <v>2023-10</v>
      </c>
      <c r="H117" t="str">
        <f>IF(COUNTIF(Table9[Column1], Table215[[#This Row],[user_id]]) &gt; 0, "Retained", "Not_Retained")</f>
        <v>Not_Retained</v>
      </c>
    </row>
    <row r="118" spans="1:8" x14ac:dyDescent="0.3">
      <c r="A118">
        <v>21</v>
      </c>
      <c r="B118">
        <v>59968</v>
      </c>
      <c r="C118" t="s">
        <v>18</v>
      </c>
      <c r="D118" s="1">
        <v>45222</v>
      </c>
      <c r="E118" t="s">
        <v>10</v>
      </c>
      <c r="F118">
        <v>2527.11</v>
      </c>
      <c r="G118" t="str">
        <f t="shared" si="1"/>
        <v>2023-10</v>
      </c>
      <c r="H118" t="str">
        <f>IF(COUNTIF(Table9[Column1], Table215[[#This Row],[user_id]]) &gt; 0, "Retained", "Not_Retained")</f>
        <v>Not_Retained</v>
      </c>
    </row>
    <row r="119" spans="1:8" x14ac:dyDescent="0.3">
      <c r="A119">
        <v>22</v>
      </c>
      <c r="B119">
        <v>23154</v>
      </c>
      <c r="C119" t="s">
        <v>18</v>
      </c>
      <c r="D119" s="1">
        <v>45241</v>
      </c>
      <c r="E119" t="s">
        <v>10</v>
      </c>
      <c r="F119">
        <v>2677.16</v>
      </c>
      <c r="G119" t="str">
        <f t="shared" si="1"/>
        <v>2023-11</v>
      </c>
      <c r="H119" t="str">
        <f>IF(COUNTIF(Table9[Column1], Table215[[#This Row],[user_id]]) &gt; 0, "Retained", "Not_Retained")</f>
        <v>Not_Retained</v>
      </c>
    </row>
    <row r="120" spans="1:8" x14ac:dyDescent="0.3">
      <c r="A120">
        <v>22</v>
      </c>
      <c r="B120">
        <v>12011</v>
      </c>
      <c r="C120" t="s">
        <v>15</v>
      </c>
      <c r="D120" s="1">
        <v>45245</v>
      </c>
      <c r="E120" t="s">
        <v>12</v>
      </c>
      <c r="F120">
        <v>4367.57</v>
      </c>
      <c r="G120" t="str">
        <f t="shared" si="1"/>
        <v>2023-11</v>
      </c>
      <c r="H120" t="str">
        <f>IF(COUNTIF(Table9[Column1], Table215[[#This Row],[user_id]]) &gt; 0, "Retained", "Not_Retained")</f>
        <v>Not_Retained</v>
      </c>
    </row>
    <row r="121" spans="1:8" x14ac:dyDescent="0.3">
      <c r="A121">
        <v>22</v>
      </c>
      <c r="B121">
        <v>19807</v>
      </c>
      <c r="C121" t="s">
        <v>18</v>
      </c>
      <c r="D121" s="1">
        <v>45235</v>
      </c>
      <c r="E121" t="s">
        <v>12</v>
      </c>
      <c r="F121">
        <v>1758.95</v>
      </c>
      <c r="G121" t="str">
        <f t="shared" si="1"/>
        <v>2023-11</v>
      </c>
      <c r="H121" t="str">
        <f>IF(COUNTIF(Table9[Column1], Table215[[#This Row],[user_id]]) &gt; 0, "Retained", "Not_Retained")</f>
        <v>Not_Retained</v>
      </c>
    </row>
    <row r="122" spans="1:8" x14ac:dyDescent="0.3">
      <c r="A122">
        <v>22</v>
      </c>
      <c r="B122">
        <v>62098</v>
      </c>
      <c r="C122" t="s">
        <v>9</v>
      </c>
      <c r="D122" s="1">
        <v>45253</v>
      </c>
      <c r="E122" t="s">
        <v>12</v>
      </c>
      <c r="F122">
        <v>4276.47</v>
      </c>
      <c r="G122" t="str">
        <f t="shared" si="1"/>
        <v>2023-11</v>
      </c>
      <c r="H122" t="str">
        <f>IF(COUNTIF(Table9[Column1], Table215[[#This Row],[user_id]]) &gt; 0, "Retained", "Not_Retained")</f>
        <v>Not_Retained</v>
      </c>
    </row>
    <row r="123" spans="1:8" x14ac:dyDescent="0.3">
      <c r="A123">
        <v>22</v>
      </c>
      <c r="B123">
        <v>79942</v>
      </c>
      <c r="C123" t="s">
        <v>18</v>
      </c>
      <c r="D123" s="1">
        <v>45258</v>
      </c>
      <c r="E123" t="s">
        <v>12</v>
      </c>
      <c r="F123">
        <v>3171.32</v>
      </c>
      <c r="G123" t="str">
        <f t="shared" si="1"/>
        <v>2023-11</v>
      </c>
      <c r="H123" t="str">
        <f>IF(COUNTIF(Table9[Column1], Table215[[#This Row],[user_id]]) &gt; 0, "Retained", "Not_Retained")</f>
        <v>Not_Retained</v>
      </c>
    </row>
    <row r="124" spans="1:8" x14ac:dyDescent="0.3">
      <c r="A124">
        <v>23</v>
      </c>
      <c r="B124">
        <v>99705</v>
      </c>
      <c r="C124" t="s">
        <v>14</v>
      </c>
      <c r="D124" s="1">
        <v>45220</v>
      </c>
      <c r="E124" t="s">
        <v>10</v>
      </c>
      <c r="F124">
        <v>3759.16</v>
      </c>
      <c r="G124" t="str">
        <f t="shared" si="1"/>
        <v>2023-10</v>
      </c>
      <c r="H124" t="str">
        <f>IF(COUNTIF(Table9[Column1], Table215[[#This Row],[user_id]]) &gt; 0, "Retained", "Not_Retained")</f>
        <v>Retained</v>
      </c>
    </row>
    <row r="125" spans="1:8" x14ac:dyDescent="0.3">
      <c r="A125">
        <v>23</v>
      </c>
      <c r="B125">
        <v>22903</v>
      </c>
      <c r="C125" t="s">
        <v>9</v>
      </c>
      <c r="D125" s="1">
        <v>45213</v>
      </c>
      <c r="E125" t="s">
        <v>12</v>
      </c>
      <c r="F125">
        <v>915.19</v>
      </c>
      <c r="G125" t="str">
        <f t="shared" si="1"/>
        <v>2023-10</v>
      </c>
      <c r="H125" t="str">
        <f>IF(COUNTIF(Table9[Column1], Table215[[#This Row],[user_id]]) &gt; 0, "Retained", "Not_Retained")</f>
        <v>Retained</v>
      </c>
    </row>
    <row r="126" spans="1:8" x14ac:dyDescent="0.3">
      <c r="A126">
        <v>23</v>
      </c>
      <c r="B126">
        <v>16028</v>
      </c>
      <c r="C126" t="s">
        <v>14</v>
      </c>
      <c r="D126" s="1">
        <v>45170</v>
      </c>
      <c r="E126" t="s">
        <v>10</v>
      </c>
      <c r="F126">
        <v>1537.5</v>
      </c>
      <c r="G126" t="str">
        <f t="shared" si="1"/>
        <v>2023-09</v>
      </c>
      <c r="H126" t="str">
        <f>IF(COUNTIF(Table9[Column1], Table215[[#This Row],[user_id]]) &gt; 0, "Retained", "Not_Retained")</f>
        <v>Retained</v>
      </c>
    </row>
    <row r="127" spans="1:8" x14ac:dyDescent="0.3">
      <c r="A127">
        <v>23</v>
      </c>
      <c r="B127">
        <v>66450</v>
      </c>
      <c r="C127" t="s">
        <v>15</v>
      </c>
      <c r="D127" s="1">
        <v>45181</v>
      </c>
      <c r="E127" t="s">
        <v>10</v>
      </c>
      <c r="F127">
        <v>2702.71</v>
      </c>
      <c r="G127" t="str">
        <f t="shared" si="1"/>
        <v>2023-09</v>
      </c>
      <c r="H127" t="str">
        <f>IF(COUNTIF(Table9[Column1], Table215[[#This Row],[user_id]]) &gt; 0, "Retained", "Not_Retained")</f>
        <v>Retained</v>
      </c>
    </row>
    <row r="128" spans="1:8" x14ac:dyDescent="0.3">
      <c r="A128">
        <v>23</v>
      </c>
      <c r="B128">
        <v>99364</v>
      </c>
      <c r="C128" t="s">
        <v>15</v>
      </c>
      <c r="D128" s="1">
        <v>45188</v>
      </c>
      <c r="E128" t="s">
        <v>10</v>
      </c>
      <c r="F128">
        <v>957.84</v>
      </c>
      <c r="G128" t="str">
        <f t="shared" si="1"/>
        <v>2023-09</v>
      </c>
      <c r="H128" t="str">
        <f>IF(COUNTIF(Table9[Column1], Table215[[#This Row],[user_id]]) &gt; 0, "Retained", "Not_Retained")</f>
        <v>Retained</v>
      </c>
    </row>
    <row r="129" spans="1:8" x14ac:dyDescent="0.3">
      <c r="A129">
        <v>23</v>
      </c>
      <c r="B129">
        <v>60140</v>
      </c>
      <c r="C129" t="s">
        <v>15</v>
      </c>
      <c r="D129" s="1">
        <v>45258</v>
      </c>
      <c r="E129" t="s">
        <v>12</v>
      </c>
      <c r="F129">
        <v>4572.8599999999997</v>
      </c>
      <c r="G129" t="str">
        <f t="shared" si="1"/>
        <v>2023-11</v>
      </c>
      <c r="H129" t="str">
        <f>IF(COUNTIF(Table9[Column1], Table215[[#This Row],[user_id]]) &gt; 0, "Retained", "Not_Retained")</f>
        <v>Retained</v>
      </c>
    </row>
    <row r="130" spans="1:8" x14ac:dyDescent="0.3">
      <c r="A130">
        <v>23</v>
      </c>
      <c r="B130">
        <v>40433</v>
      </c>
      <c r="C130" t="s">
        <v>18</v>
      </c>
      <c r="D130" s="1">
        <v>45235</v>
      </c>
      <c r="E130" t="s">
        <v>12</v>
      </c>
      <c r="F130">
        <v>2351.9</v>
      </c>
      <c r="G130" t="str">
        <f t="shared" ref="G130:G193" si="2">TEXT(D130, "YYYY-MM")</f>
        <v>2023-11</v>
      </c>
      <c r="H130" t="str">
        <f>IF(COUNTIF(Table9[Column1], Table215[[#This Row],[user_id]]) &gt; 0, "Retained", "Not_Retained")</f>
        <v>Retained</v>
      </c>
    </row>
    <row r="131" spans="1:8" x14ac:dyDescent="0.3">
      <c r="A131">
        <v>23</v>
      </c>
      <c r="B131">
        <v>11231</v>
      </c>
      <c r="C131" t="s">
        <v>18</v>
      </c>
      <c r="D131" s="1">
        <v>45252</v>
      </c>
      <c r="E131" t="s">
        <v>12</v>
      </c>
      <c r="F131">
        <v>3420.29</v>
      </c>
      <c r="G131" t="str">
        <f t="shared" si="2"/>
        <v>2023-11</v>
      </c>
      <c r="H131" t="str">
        <f>IF(COUNTIF(Table9[Column1], Table215[[#This Row],[user_id]]) &gt; 0, "Retained", "Not_Retained")</f>
        <v>Retained</v>
      </c>
    </row>
    <row r="132" spans="1:8" x14ac:dyDescent="0.3">
      <c r="A132">
        <v>23</v>
      </c>
      <c r="B132">
        <v>19681</v>
      </c>
      <c r="C132" t="s">
        <v>18</v>
      </c>
      <c r="D132" s="1">
        <v>45236</v>
      </c>
      <c r="E132" t="s">
        <v>12</v>
      </c>
      <c r="F132">
        <v>4939.49</v>
      </c>
      <c r="G132" t="str">
        <f t="shared" si="2"/>
        <v>2023-11</v>
      </c>
      <c r="H132" t="str">
        <f>IF(COUNTIF(Table9[Column1], Table215[[#This Row],[user_id]]) &gt; 0, "Retained", "Not_Retained")</f>
        <v>Retained</v>
      </c>
    </row>
    <row r="133" spans="1:8" x14ac:dyDescent="0.3">
      <c r="A133">
        <v>23</v>
      </c>
      <c r="B133">
        <v>93746</v>
      </c>
      <c r="C133" t="s">
        <v>18</v>
      </c>
      <c r="D133" s="1">
        <v>45240</v>
      </c>
      <c r="E133" t="s">
        <v>12</v>
      </c>
      <c r="F133">
        <v>2338.5</v>
      </c>
      <c r="G133" t="str">
        <f t="shared" si="2"/>
        <v>2023-11</v>
      </c>
      <c r="H133" t="str">
        <f>IF(COUNTIF(Table9[Column1], Table215[[#This Row],[user_id]]) &gt; 0, "Retained", "Not_Retained")</f>
        <v>Retained</v>
      </c>
    </row>
    <row r="134" spans="1:8" x14ac:dyDescent="0.3">
      <c r="A134">
        <v>24</v>
      </c>
      <c r="B134">
        <v>41091</v>
      </c>
      <c r="C134" t="s">
        <v>18</v>
      </c>
      <c r="D134" s="1">
        <v>45203</v>
      </c>
      <c r="E134" t="s">
        <v>12</v>
      </c>
      <c r="F134">
        <v>2916.58</v>
      </c>
      <c r="G134" t="str">
        <f t="shared" si="2"/>
        <v>2023-10</v>
      </c>
      <c r="H134" t="str">
        <f>IF(COUNTIF(Table9[Column1], Table215[[#This Row],[user_id]]) &gt; 0, "Retained", "Not_Retained")</f>
        <v>Not_Retained</v>
      </c>
    </row>
    <row r="135" spans="1:8" x14ac:dyDescent="0.3">
      <c r="A135">
        <v>24</v>
      </c>
      <c r="B135">
        <v>48696</v>
      </c>
      <c r="C135" t="s">
        <v>9</v>
      </c>
      <c r="D135" s="1">
        <v>45222</v>
      </c>
      <c r="E135" t="s">
        <v>12</v>
      </c>
      <c r="F135">
        <v>1444.95</v>
      </c>
      <c r="G135" t="str">
        <f t="shared" si="2"/>
        <v>2023-10</v>
      </c>
      <c r="H135" t="str">
        <f>IF(COUNTIF(Table9[Column1], Table215[[#This Row],[user_id]]) &gt; 0, "Retained", "Not_Retained")</f>
        <v>Not_Retained</v>
      </c>
    </row>
    <row r="136" spans="1:8" x14ac:dyDescent="0.3">
      <c r="A136">
        <v>24</v>
      </c>
      <c r="B136">
        <v>99889</v>
      </c>
      <c r="C136" t="s">
        <v>9</v>
      </c>
      <c r="D136" s="1">
        <v>45218</v>
      </c>
      <c r="E136" t="s">
        <v>12</v>
      </c>
      <c r="F136">
        <v>4180.91</v>
      </c>
      <c r="G136" t="str">
        <f t="shared" si="2"/>
        <v>2023-10</v>
      </c>
      <c r="H136" t="str">
        <f>IF(COUNTIF(Table9[Column1], Table215[[#This Row],[user_id]]) &gt; 0, "Retained", "Not_Retained")</f>
        <v>Not_Retained</v>
      </c>
    </row>
    <row r="137" spans="1:8" x14ac:dyDescent="0.3">
      <c r="A137">
        <v>24</v>
      </c>
      <c r="B137">
        <v>40162</v>
      </c>
      <c r="C137" t="s">
        <v>14</v>
      </c>
      <c r="D137" s="1">
        <v>45209</v>
      </c>
      <c r="E137" t="s">
        <v>10</v>
      </c>
      <c r="F137">
        <v>3219.43</v>
      </c>
      <c r="G137" t="str">
        <f t="shared" si="2"/>
        <v>2023-10</v>
      </c>
      <c r="H137" t="str">
        <f>IF(COUNTIF(Table9[Column1], Table215[[#This Row],[user_id]]) &gt; 0, "Retained", "Not_Retained")</f>
        <v>Not_Retained</v>
      </c>
    </row>
    <row r="138" spans="1:8" x14ac:dyDescent="0.3">
      <c r="A138">
        <v>25</v>
      </c>
      <c r="B138">
        <v>94717</v>
      </c>
      <c r="C138" t="s">
        <v>9</v>
      </c>
      <c r="D138" s="1">
        <v>45251</v>
      </c>
      <c r="E138" t="s">
        <v>12</v>
      </c>
      <c r="F138">
        <v>3964.19</v>
      </c>
      <c r="G138" t="str">
        <f t="shared" si="2"/>
        <v>2023-11</v>
      </c>
      <c r="H138" t="str">
        <f>IF(COUNTIF(Table9[Column1], Table215[[#This Row],[user_id]]) &gt; 0, "Retained", "Not_Retained")</f>
        <v>Not_Retained</v>
      </c>
    </row>
    <row r="139" spans="1:8" x14ac:dyDescent="0.3">
      <c r="A139">
        <v>25</v>
      </c>
      <c r="B139">
        <v>57823</v>
      </c>
      <c r="C139" t="s">
        <v>15</v>
      </c>
      <c r="D139" s="1">
        <v>45188</v>
      </c>
      <c r="E139" t="s">
        <v>10</v>
      </c>
      <c r="F139">
        <v>4557.18</v>
      </c>
      <c r="G139" t="str">
        <f t="shared" si="2"/>
        <v>2023-09</v>
      </c>
      <c r="H139" t="str">
        <f>IF(COUNTIF(Table9[Column1], Table215[[#This Row],[user_id]]) &gt; 0, "Retained", "Not_Retained")</f>
        <v>Not_Retained</v>
      </c>
    </row>
    <row r="140" spans="1:8" x14ac:dyDescent="0.3">
      <c r="A140">
        <v>26</v>
      </c>
      <c r="B140">
        <v>27322</v>
      </c>
      <c r="C140" t="s">
        <v>14</v>
      </c>
      <c r="D140" s="1">
        <v>45206</v>
      </c>
      <c r="E140" t="s">
        <v>12</v>
      </c>
      <c r="F140">
        <v>4169.32</v>
      </c>
      <c r="G140" t="str">
        <f t="shared" si="2"/>
        <v>2023-10</v>
      </c>
      <c r="H140" t="str">
        <f>IF(COUNTIF(Table9[Column1], Table215[[#This Row],[user_id]]) &gt; 0, "Retained", "Not_Retained")</f>
        <v>Not_Retained</v>
      </c>
    </row>
    <row r="141" spans="1:8" x14ac:dyDescent="0.3">
      <c r="A141">
        <v>26</v>
      </c>
      <c r="B141">
        <v>73156</v>
      </c>
      <c r="C141" t="s">
        <v>14</v>
      </c>
      <c r="D141" s="1">
        <v>45208</v>
      </c>
      <c r="E141" t="s">
        <v>12</v>
      </c>
      <c r="F141">
        <v>4040.74</v>
      </c>
      <c r="G141" t="str">
        <f t="shared" si="2"/>
        <v>2023-10</v>
      </c>
      <c r="H141" t="str">
        <f>IF(COUNTIF(Table9[Column1], Table215[[#This Row],[user_id]]) &gt; 0, "Retained", "Not_Retained")</f>
        <v>Not_Retained</v>
      </c>
    </row>
    <row r="142" spans="1:8" x14ac:dyDescent="0.3">
      <c r="A142">
        <v>27</v>
      </c>
      <c r="B142">
        <v>98647</v>
      </c>
      <c r="C142" t="s">
        <v>18</v>
      </c>
      <c r="D142" s="1">
        <v>45197</v>
      </c>
      <c r="E142" t="s">
        <v>12</v>
      </c>
      <c r="F142">
        <v>542.48</v>
      </c>
      <c r="G142" t="str">
        <f t="shared" si="2"/>
        <v>2023-09</v>
      </c>
      <c r="H142" t="str">
        <f>IF(COUNTIF(Table9[Column1], Table215[[#This Row],[user_id]]) &gt; 0, "Retained", "Not_Retained")</f>
        <v>Not_Retained</v>
      </c>
    </row>
    <row r="143" spans="1:8" x14ac:dyDescent="0.3">
      <c r="A143">
        <v>27</v>
      </c>
      <c r="B143">
        <v>11824</v>
      </c>
      <c r="C143" t="s">
        <v>14</v>
      </c>
      <c r="D143" s="1">
        <v>45182</v>
      </c>
      <c r="E143" t="s">
        <v>10</v>
      </c>
      <c r="F143">
        <v>2328.4499999999998</v>
      </c>
      <c r="G143" t="str">
        <f t="shared" si="2"/>
        <v>2023-09</v>
      </c>
      <c r="H143" t="str">
        <f>IF(COUNTIF(Table9[Column1], Table215[[#This Row],[user_id]]) &gt; 0, "Retained", "Not_Retained")</f>
        <v>Not_Retained</v>
      </c>
    </row>
    <row r="144" spans="1:8" x14ac:dyDescent="0.3">
      <c r="A144">
        <v>27</v>
      </c>
      <c r="B144">
        <v>59941</v>
      </c>
      <c r="C144" t="s">
        <v>14</v>
      </c>
      <c r="D144" s="1">
        <v>45249</v>
      </c>
      <c r="E144" t="s">
        <v>10</v>
      </c>
      <c r="F144">
        <v>3406.7</v>
      </c>
      <c r="G144" t="str">
        <f t="shared" si="2"/>
        <v>2023-11</v>
      </c>
      <c r="H144" t="str">
        <f>IF(COUNTIF(Table9[Column1], Table215[[#This Row],[user_id]]) &gt; 0, "Retained", "Not_Retained")</f>
        <v>Not_Retained</v>
      </c>
    </row>
    <row r="145" spans="1:8" x14ac:dyDescent="0.3">
      <c r="A145">
        <v>27</v>
      </c>
      <c r="B145">
        <v>13280</v>
      </c>
      <c r="C145" t="s">
        <v>14</v>
      </c>
      <c r="D145" s="1">
        <v>45246</v>
      </c>
      <c r="E145" t="s">
        <v>10</v>
      </c>
      <c r="F145">
        <v>3273.5</v>
      </c>
      <c r="G145" t="str">
        <f t="shared" si="2"/>
        <v>2023-11</v>
      </c>
      <c r="H145" t="str">
        <f>IF(COUNTIF(Table9[Column1], Table215[[#This Row],[user_id]]) &gt; 0, "Retained", "Not_Retained")</f>
        <v>Not_Retained</v>
      </c>
    </row>
    <row r="146" spans="1:8" x14ac:dyDescent="0.3">
      <c r="A146">
        <v>27</v>
      </c>
      <c r="B146">
        <v>70852</v>
      </c>
      <c r="C146" t="s">
        <v>14</v>
      </c>
      <c r="D146" s="1">
        <v>45251</v>
      </c>
      <c r="E146" t="s">
        <v>12</v>
      </c>
      <c r="F146">
        <v>671.71</v>
      </c>
      <c r="G146" t="str">
        <f t="shared" si="2"/>
        <v>2023-11</v>
      </c>
      <c r="H146" t="str">
        <f>IF(COUNTIF(Table9[Column1], Table215[[#This Row],[user_id]]) &gt; 0, "Retained", "Not_Retained")</f>
        <v>Not_Retained</v>
      </c>
    </row>
    <row r="147" spans="1:8" x14ac:dyDescent="0.3">
      <c r="A147">
        <v>28</v>
      </c>
      <c r="B147">
        <v>25220</v>
      </c>
      <c r="C147" t="s">
        <v>9</v>
      </c>
      <c r="D147" s="1">
        <v>45185</v>
      </c>
      <c r="E147" t="s">
        <v>10</v>
      </c>
      <c r="F147">
        <v>4447.57</v>
      </c>
      <c r="G147" t="str">
        <f t="shared" si="2"/>
        <v>2023-09</v>
      </c>
      <c r="H147" t="str">
        <f>IF(COUNTIF(Table9[Column1], Table215[[#This Row],[user_id]]) &gt; 0, "Retained", "Not_Retained")</f>
        <v>Not_Retained</v>
      </c>
    </row>
    <row r="148" spans="1:8" x14ac:dyDescent="0.3">
      <c r="A148">
        <v>28</v>
      </c>
      <c r="B148">
        <v>60940</v>
      </c>
      <c r="C148" t="s">
        <v>18</v>
      </c>
      <c r="D148" s="1">
        <v>45174</v>
      </c>
      <c r="E148" t="s">
        <v>12</v>
      </c>
      <c r="F148">
        <v>3385.38</v>
      </c>
      <c r="G148" t="str">
        <f t="shared" si="2"/>
        <v>2023-09</v>
      </c>
      <c r="H148" t="str">
        <f>IF(COUNTIF(Table9[Column1], Table215[[#This Row],[user_id]]) &gt; 0, "Retained", "Not_Retained")</f>
        <v>Not_Retained</v>
      </c>
    </row>
    <row r="149" spans="1:8" x14ac:dyDescent="0.3">
      <c r="A149">
        <v>28</v>
      </c>
      <c r="B149">
        <v>80804</v>
      </c>
      <c r="C149" t="s">
        <v>18</v>
      </c>
      <c r="D149" s="1">
        <v>45193</v>
      </c>
      <c r="E149" t="s">
        <v>10</v>
      </c>
      <c r="F149">
        <v>4438.53</v>
      </c>
      <c r="G149" t="str">
        <f t="shared" si="2"/>
        <v>2023-09</v>
      </c>
      <c r="H149" t="str">
        <f>IF(COUNTIF(Table9[Column1], Table215[[#This Row],[user_id]]) &gt; 0, "Retained", "Not_Retained")</f>
        <v>Not_Retained</v>
      </c>
    </row>
    <row r="150" spans="1:8" x14ac:dyDescent="0.3">
      <c r="A150">
        <v>29</v>
      </c>
      <c r="B150">
        <v>58566</v>
      </c>
      <c r="C150" t="s">
        <v>15</v>
      </c>
      <c r="D150" s="1">
        <v>45201</v>
      </c>
      <c r="E150" t="s">
        <v>12</v>
      </c>
      <c r="F150">
        <v>2279.0100000000002</v>
      </c>
      <c r="G150" t="str">
        <f t="shared" si="2"/>
        <v>2023-10</v>
      </c>
      <c r="H150" t="str">
        <f>IF(COUNTIF(Table9[Column1], Table215[[#This Row],[user_id]]) &gt; 0, "Retained", "Not_Retained")</f>
        <v>Not_Retained</v>
      </c>
    </row>
    <row r="151" spans="1:8" x14ac:dyDescent="0.3">
      <c r="A151">
        <v>29</v>
      </c>
      <c r="B151">
        <v>57537</v>
      </c>
      <c r="C151" t="s">
        <v>9</v>
      </c>
      <c r="D151" s="1">
        <v>45207</v>
      </c>
      <c r="E151" t="s">
        <v>12</v>
      </c>
      <c r="F151">
        <v>2767.88</v>
      </c>
      <c r="G151" t="str">
        <f t="shared" si="2"/>
        <v>2023-10</v>
      </c>
      <c r="H151" t="str">
        <f>IF(COUNTIF(Table9[Column1], Table215[[#This Row],[user_id]]) &gt; 0, "Retained", "Not_Retained")</f>
        <v>Not_Retained</v>
      </c>
    </row>
    <row r="152" spans="1:8" x14ac:dyDescent="0.3">
      <c r="A152">
        <v>29</v>
      </c>
      <c r="B152">
        <v>57012</v>
      </c>
      <c r="C152" t="s">
        <v>9</v>
      </c>
      <c r="D152" s="1">
        <v>45220</v>
      </c>
      <c r="E152" t="s">
        <v>12</v>
      </c>
      <c r="F152">
        <v>1451.82</v>
      </c>
      <c r="G152" t="str">
        <f t="shared" si="2"/>
        <v>2023-10</v>
      </c>
      <c r="H152" t="str">
        <f>IF(COUNTIF(Table9[Column1], Table215[[#This Row],[user_id]]) &gt; 0, "Retained", "Not_Retained")</f>
        <v>Not_Retained</v>
      </c>
    </row>
    <row r="153" spans="1:8" x14ac:dyDescent="0.3">
      <c r="A153">
        <v>29</v>
      </c>
      <c r="B153">
        <v>69600</v>
      </c>
      <c r="C153" t="s">
        <v>9</v>
      </c>
      <c r="D153" s="1">
        <v>45258</v>
      </c>
      <c r="E153" t="s">
        <v>10</v>
      </c>
      <c r="F153">
        <v>3244.35</v>
      </c>
      <c r="G153" t="str">
        <f t="shared" si="2"/>
        <v>2023-11</v>
      </c>
      <c r="H153" t="str">
        <f>IF(COUNTIF(Table9[Column1], Table215[[#This Row],[user_id]]) &gt; 0, "Retained", "Not_Retained")</f>
        <v>Not_Retained</v>
      </c>
    </row>
    <row r="154" spans="1:8" x14ac:dyDescent="0.3">
      <c r="A154">
        <v>30</v>
      </c>
      <c r="B154">
        <v>26505</v>
      </c>
      <c r="C154" t="s">
        <v>15</v>
      </c>
      <c r="D154" s="1">
        <v>45177</v>
      </c>
      <c r="E154" t="s">
        <v>10</v>
      </c>
      <c r="F154">
        <v>4166.1099999999997</v>
      </c>
      <c r="G154" t="str">
        <f t="shared" si="2"/>
        <v>2023-09</v>
      </c>
      <c r="H154" t="str">
        <f>IF(COUNTIF(Table9[Column1], Table215[[#This Row],[user_id]]) &gt; 0, "Retained", "Not_Retained")</f>
        <v>Not_Retained</v>
      </c>
    </row>
    <row r="155" spans="1:8" x14ac:dyDescent="0.3">
      <c r="A155">
        <v>30</v>
      </c>
      <c r="B155">
        <v>37152</v>
      </c>
      <c r="C155" t="s">
        <v>15</v>
      </c>
      <c r="D155" s="1">
        <v>45187</v>
      </c>
      <c r="E155" t="s">
        <v>10</v>
      </c>
      <c r="F155">
        <v>1709.94</v>
      </c>
      <c r="G155" t="str">
        <f t="shared" si="2"/>
        <v>2023-09</v>
      </c>
      <c r="H155" t="str">
        <f>IF(COUNTIF(Table9[Column1], Table215[[#This Row],[user_id]]) &gt; 0, "Retained", "Not_Retained")</f>
        <v>Not_Retained</v>
      </c>
    </row>
    <row r="156" spans="1:8" x14ac:dyDescent="0.3">
      <c r="A156">
        <v>30</v>
      </c>
      <c r="B156">
        <v>88116</v>
      </c>
      <c r="C156" t="s">
        <v>9</v>
      </c>
      <c r="D156" s="1">
        <v>45174</v>
      </c>
      <c r="E156" t="s">
        <v>12</v>
      </c>
      <c r="F156">
        <v>4306.1899999999996</v>
      </c>
      <c r="G156" t="str">
        <f t="shared" si="2"/>
        <v>2023-09</v>
      </c>
      <c r="H156" t="str">
        <f>IF(COUNTIF(Table9[Column1], Table215[[#This Row],[user_id]]) &gt; 0, "Retained", "Not_Retained")</f>
        <v>Not_Retained</v>
      </c>
    </row>
    <row r="157" spans="1:8" x14ac:dyDescent="0.3">
      <c r="A157">
        <v>30</v>
      </c>
      <c r="B157">
        <v>80807</v>
      </c>
      <c r="C157" t="s">
        <v>14</v>
      </c>
      <c r="D157" s="1">
        <v>45235</v>
      </c>
      <c r="E157" t="s">
        <v>10</v>
      </c>
      <c r="F157">
        <v>638.64</v>
      </c>
      <c r="G157" t="str">
        <f t="shared" si="2"/>
        <v>2023-11</v>
      </c>
      <c r="H157" t="str">
        <f>IF(COUNTIF(Table9[Column1], Table215[[#This Row],[user_id]]) &gt; 0, "Retained", "Not_Retained")</f>
        <v>Not_Retained</v>
      </c>
    </row>
    <row r="158" spans="1:8" x14ac:dyDescent="0.3">
      <c r="A158">
        <v>30</v>
      </c>
      <c r="B158">
        <v>13379</v>
      </c>
      <c r="C158" t="s">
        <v>15</v>
      </c>
      <c r="D158" s="1">
        <v>45258</v>
      </c>
      <c r="E158" t="s">
        <v>10</v>
      </c>
      <c r="F158">
        <v>1855.39</v>
      </c>
      <c r="G158" t="str">
        <f t="shared" si="2"/>
        <v>2023-11</v>
      </c>
      <c r="H158" t="str">
        <f>IF(COUNTIF(Table9[Column1], Table215[[#This Row],[user_id]]) &gt; 0, "Retained", "Not_Retained")</f>
        <v>Not_Retained</v>
      </c>
    </row>
    <row r="159" spans="1:8" x14ac:dyDescent="0.3">
      <c r="A159">
        <v>31</v>
      </c>
      <c r="B159">
        <v>16868</v>
      </c>
      <c r="C159" t="s">
        <v>15</v>
      </c>
      <c r="D159" s="1">
        <v>45239</v>
      </c>
      <c r="E159" t="s">
        <v>12</v>
      </c>
      <c r="F159">
        <v>2677.82</v>
      </c>
      <c r="G159" t="str">
        <f t="shared" si="2"/>
        <v>2023-11</v>
      </c>
      <c r="H159" t="str">
        <f>IF(COUNTIF(Table9[Column1], Table215[[#This Row],[user_id]]) &gt; 0, "Retained", "Not_Retained")</f>
        <v>Retained</v>
      </c>
    </row>
    <row r="160" spans="1:8" x14ac:dyDescent="0.3">
      <c r="A160">
        <v>31</v>
      </c>
      <c r="B160">
        <v>18330</v>
      </c>
      <c r="C160" t="s">
        <v>18</v>
      </c>
      <c r="D160" s="1">
        <v>45254</v>
      </c>
      <c r="E160" t="s">
        <v>12</v>
      </c>
      <c r="F160">
        <v>3912.28</v>
      </c>
      <c r="G160" t="str">
        <f t="shared" si="2"/>
        <v>2023-11</v>
      </c>
      <c r="H160" t="str">
        <f>IF(COUNTIF(Table9[Column1], Table215[[#This Row],[user_id]]) &gt; 0, "Retained", "Not_Retained")</f>
        <v>Retained</v>
      </c>
    </row>
    <row r="161" spans="1:8" x14ac:dyDescent="0.3">
      <c r="A161">
        <v>31</v>
      </c>
      <c r="B161">
        <v>24293</v>
      </c>
      <c r="C161" t="s">
        <v>18</v>
      </c>
      <c r="D161" s="1">
        <v>45218</v>
      </c>
      <c r="E161" t="s">
        <v>10</v>
      </c>
      <c r="F161">
        <v>4732.54</v>
      </c>
      <c r="G161" t="str">
        <f t="shared" si="2"/>
        <v>2023-10</v>
      </c>
      <c r="H161" t="str">
        <f>IF(COUNTIF(Table9[Column1], Table215[[#This Row],[user_id]]) &gt; 0, "Retained", "Not_Retained")</f>
        <v>Retained</v>
      </c>
    </row>
    <row r="162" spans="1:8" x14ac:dyDescent="0.3">
      <c r="A162">
        <v>31</v>
      </c>
      <c r="B162">
        <v>96363</v>
      </c>
      <c r="C162" t="s">
        <v>14</v>
      </c>
      <c r="D162" s="1">
        <v>45201</v>
      </c>
      <c r="E162" t="s">
        <v>12</v>
      </c>
      <c r="F162">
        <v>3252.37</v>
      </c>
      <c r="G162" t="str">
        <f t="shared" si="2"/>
        <v>2023-10</v>
      </c>
      <c r="H162" t="str">
        <f>IF(COUNTIF(Table9[Column1], Table215[[#This Row],[user_id]]) &gt; 0, "Retained", "Not_Retained")</f>
        <v>Retained</v>
      </c>
    </row>
    <row r="163" spans="1:8" x14ac:dyDescent="0.3">
      <c r="A163">
        <v>31</v>
      </c>
      <c r="B163">
        <v>17972</v>
      </c>
      <c r="C163" t="s">
        <v>18</v>
      </c>
      <c r="D163" s="1">
        <v>45200</v>
      </c>
      <c r="E163" t="s">
        <v>12</v>
      </c>
      <c r="F163">
        <v>2188.7399999999998</v>
      </c>
      <c r="G163" t="str">
        <f t="shared" si="2"/>
        <v>2023-10</v>
      </c>
      <c r="H163" t="str">
        <f>IF(COUNTIF(Table9[Column1], Table215[[#This Row],[user_id]]) &gt; 0, "Retained", "Not_Retained")</f>
        <v>Retained</v>
      </c>
    </row>
    <row r="164" spans="1:8" x14ac:dyDescent="0.3">
      <c r="A164">
        <v>31</v>
      </c>
      <c r="B164">
        <v>74260</v>
      </c>
      <c r="C164" t="s">
        <v>18</v>
      </c>
      <c r="D164" s="1">
        <v>45203</v>
      </c>
      <c r="E164" t="s">
        <v>10</v>
      </c>
      <c r="F164">
        <v>4506.41</v>
      </c>
      <c r="G164" t="str">
        <f t="shared" si="2"/>
        <v>2023-10</v>
      </c>
      <c r="H164" t="str">
        <f>IF(COUNTIF(Table9[Column1], Table215[[#This Row],[user_id]]) &gt; 0, "Retained", "Not_Retained")</f>
        <v>Retained</v>
      </c>
    </row>
    <row r="165" spans="1:8" x14ac:dyDescent="0.3">
      <c r="A165">
        <v>31</v>
      </c>
      <c r="B165">
        <v>89730</v>
      </c>
      <c r="C165" t="s">
        <v>15</v>
      </c>
      <c r="D165" s="1">
        <v>45210</v>
      </c>
      <c r="E165" t="s">
        <v>10</v>
      </c>
      <c r="F165">
        <v>718.34</v>
      </c>
      <c r="G165" t="str">
        <f t="shared" si="2"/>
        <v>2023-10</v>
      </c>
      <c r="H165" t="str">
        <f>IF(COUNTIF(Table9[Column1], Table215[[#This Row],[user_id]]) &gt; 0, "Retained", "Not_Retained")</f>
        <v>Retained</v>
      </c>
    </row>
    <row r="166" spans="1:8" x14ac:dyDescent="0.3">
      <c r="A166">
        <v>31</v>
      </c>
      <c r="B166">
        <v>86724</v>
      </c>
      <c r="C166" t="s">
        <v>14</v>
      </c>
      <c r="D166" s="1">
        <v>45190</v>
      </c>
      <c r="E166" t="s">
        <v>12</v>
      </c>
      <c r="F166">
        <v>4973.68</v>
      </c>
      <c r="G166" t="str">
        <f t="shared" si="2"/>
        <v>2023-09</v>
      </c>
      <c r="H166" t="str">
        <f>IF(COUNTIF(Table9[Column1], Table215[[#This Row],[user_id]]) &gt; 0, "Retained", "Not_Retained")</f>
        <v>Retained</v>
      </c>
    </row>
    <row r="167" spans="1:8" x14ac:dyDescent="0.3">
      <c r="A167">
        <v>31</v>
      </c>
      <c r="B167">
        <v>48652</v>
      </c>
      <c r="C167" t="s">
        <v>18</v>
      </c>
      <c r="D167" s="1">
        <v>45186</v>
      </c>
      <c r="E167" t="s">
        <v>12</v>
      </c>
      <c r="F167">
        <v>585.97</v>
      </c>
      <c r="G167" t="str">
        <f t="shared" si="2"/>
        <v>2023-09</v>
      </c>
      <c r="H167" t="str">
        <f>IF(COUNTIF(Table9[Column1], Table215[[#This Row],[user_id]]) &gt; 0, "Retained", "Not_Retained")</f>
        <v>Retained</v>
      </c>
    </row>
    <row r="168" spans="1:8" x14ac:dyDescent="0.3">
      <c r="A168">
        <v>31</v>
      </c>
      <c r="B168">
        <v>24996</v>
      </c>
      <c r="C168" t="s">
        <v>15</v>
      </c>
      <c r="D168" s="1">
        <v>45192</v>
      </c>
      <c r="E168" t="s">
        <v>12</v>
      </c>
      <c r="F168">
        <v>2312.62</v>
      </c>
      <c r="G168" t="str">
        <f t="shared" si="2"/>
        <v>2023-09</v>
      </c>
      <c r="H168" t="str">
        <f>IF(COUNTIF(Table9[Column1], Table215[[#This Row],[user_id]]) &gt; 0, "Retained", "Not_Retained")</f>
        <v>Retained</v>
      </c>
    </row>
    <row r="169" spans="1:8" x14ac:dyDescent="0.3">
      <c r="A169">
        <v>31</v>
      </c>
      <c r="B169">
        <v>64239</v>
      </c>
      <c r="C169" t="s">
        <v>14</v>
      </c>
      <c r="D169" s="1">
        <v>45177</v>
      </c>
      <c r="E169" t="s">
        <v>12</v>
      </c>
      <c r="F169">
        <v>2053.7800000000002</v>
      </c>
      <c r="G169" t="str">
        <f t="shared" si="2"/>
        <v>2023-09</v>
      </c>
      <c r="H169" t="str">
        <f>IF(COUNTIF(Table9[Column1], Table215[[#This Row],[user_id]]) &gt; 0, "Retained", "Not_Retained")</f>
        <v>Retained</v>
      </c>
    </row>
    <row r="170" spans="1:8" x14ac:dyDescent="0.3">
      <c r="A170">
        <v>31</v>
      </c>
      <c r="B170">
        <v>22463</v>
      </c>
      <c r="C170" t="s">
        <v>14</v>
      </c>
      <c r="D170" s="1">
        <v>45193</v>
      </c>
      <c r="E170" t="s">
        <v>12</v>
      </c>
      <c r="F170">
        <v>1631.37</v>
      </c>
      <c r="G170" t="str">
        <f t="shared" si="2"/>
        <v>2023-09</v>
      </c>
      <c r="H170" t="str">
        <f>IF(COUNTIF(Table9[Column1], Table215[[#This Row],[user_id]]) &gt; 0, "Retained", "Not_Retained")</f>
        <v>Retained</v>
      </c>
    </row>
    <row r="171" spans="1:8" x14ac:dyDescent="0.3">
      <c r="A171">
        <v>32</v>
      </c>
      <c r="B171">
        <v>21957</v>
      </c>
      <c r="C171" t="s">
        <v>9</v>
      </c>
      <c r="D171" s="1">
        <v>45172</v>
      </c>
      <c r="E171" t="s">
        <v>10</v>
      </c>
      <c r="F171">
        <v>2216.19</v>
      </c>
      <c r="G171" t="str">
        <f t="shared" si="2"/>
        <v>2023-09</v>
      </c>
      <c r="H171" t="str">
        <f>IF(COUNTIF(Table9[Column1], Table215[[#This Row],[user_id]]) &gt; 0, "Retained", "Not_Retained")</f>
        <v>Not_Retained</v>
      </c>
    </row>
    <row r="172" spans="1:8" x14ac:dyDescent="0.3">
      <c r="A172">
        <v>32</v>
      </c>
      <c r="B172">
        <v>58843</v>
      </c>
      <c r="C172" t="s">
        <v>15</v>
      </c>
      <c r="D172" s="1">
        <v>45193</v>
      </c>
      <c r="E172" t="s">
        <v>10</v>
      </c>
      <c r="F172">
        <v>2973.68</v>
      </c>
      <c r="G172" t="str">
        <f t="shared" si="2"/>
        <v>2023-09</v>
      </c>
      <c r="H172" t="str">
        <f>IF(COUNTIF(Table9[Column1], Table215[[#This Row],[user_id]]) &gt; 0, "Retained", "Not_Retained")</f>
        <v>Not_Retained</v>
      </c>
    </row>
    <row r="173" spans="1:8" x14ac:dyDescent="0.3">
      <c r="A173">
        <v>32</v>
      </c>
      <c r="B173">
        <v>83620</v>
      </c>
      <c r="C173" t="s">
        <v>14</v>
      </c>
      <c r="D173" s="1">
        <v>45187</v>
      </c>
      <c r="E173" t="s">
        <v>10</v>
      </c>
      <c r="F173">
        <v>2112.96</v>
      </c>
      <c r="G173" t="str">
        <f t="shared" si="2"/>
        <v>2023-09</v>
      </c>
      <c r="H173" t="str">
        <f>IF(COUNTIF(Table9[Column1], Table215[[#This Row],[user_id]]) &gt; 0, "Retained", "Not_Retained")</f>
        <v>Not_Retained</v>
      </c>
    </row>
    <row r="174" spans="1:8" x14ac:dyDescent="0.3">
      <c r="A174">
        <v>32</v>
      </c>
      <c r="B174">
        <v>97207</v>
      </c>
      <c r="C174" t="s">
        <v>18</v>
      </c>
      <c r="D174" s="1">
        <v>45197</v>
      </c>
      <c r="E174" t="s">
        <v>10</v>
      </c>
      <c r="F174">
        <v>4845.1499999999996</v>
      </c>
      <c r="G174" t="str">
        <f t="shared" si="2"/>
        <v>2023-09</v>
      </c>
      <c r="H174" t="str">
        <f>IF(COUNTIF(Table9[Column1], Table215[[#This Row],[user_id]]) &gt; 0, "Retained", "Not_Retained")</f>
        <v>Not_Retained</v>
      </c>
    </row>
    <row r="175" spans="1:8" x14ac:dyDescent="0.3">
      <c r="A175">
        <v>33</v>
      </c>
      <c r="B175">
        <v>37884</v>
      </c>
      <c r="C175" t="s">
        <v>15</v>
      </c>
      <c r="D175" s="1">
        <v>45216</v>
      </c>
      <c r="E175" t="s">
        <v>12</v>
      </c>
      <c r="F175">
        <v>1198.8</v>
      </c>
      <c r="G175" t="str">
        <f t="shared" si="2"/>
        <v>2023-10</v>
      </c>
      <c r="H175" t="str">
        <f>IF(COUNTIF(Table9[Column1], Table215[[#This Row],[user_id]]) &gt; 0, "Retained", "Not_Retained")</f>
        <v>Not_Retained</v>
      </c>
    </row>
    <row r="176" spans="1:8" x14ac:dyDescent="0.3">
      <c r="A176">
        <v>33</v>
      </c>
      <c r="B176">
        <v>55890</v>
      </c>
      <c r="C176" t="s">
        <v>14</v>
      </c>
      <c r="D176" s="1">
        <v>45203</v>
      </c>
      <c r="E176" t="s">
        <v>10</v>
      </c>
      <c r="F176">
        <v>3836.77</v>
      </c>
      <c r="G176" t="str">
        <f t="shared" si="2"/>
        <v>2023-10</v>
      </c>
      <c r="H176" t="str">
        <f>IF(COUNTIF(Table9[Column1], Table215[[#This Row],[user_id]]) &gt; 0, "Retained", "Not_Retained")</f>
        <v>Not_Retained</v>
      </c>
    </row>
    <row r="177" spans="1:8" x14ac:dyDescent="0.3">
      <c r="A177">
        <v>33</v>
      </c>
      <c r="B177">
        <v>39643</v>
      </c>
      <c r="C177" t="s">
        <v>18</v>
      </c>
      <c r="D177" s="1">
        <v>45218</v>
      </c>
      <c r="E177" t="s">
        <v>10</v>
      </c>
      <c r="F177">
        <v>3084.08</v>
      </c>
      <c r="G177" t="str">
        <f t="shared" si="2"/>
        <v>2023-10</v>
      </c>
      <c r="H177" t="str">
        <f>IF(COUNTIF(Table9[Column1], Table215[[#This Row],[user_id]]) &gt; 0, "Retained", "Not_Retained")</f>
        <v>Not_Retained</v>
      </c>
    </row>
    <row r="178" spans="1:8" x14ac:dyDescent="0.3">
      <c r="A178">
        <v>33</v>
      </c>
      <c r="B178">
        <v>45054</v>
      </c>
      <c r="C178" t="s">
        <v>9</v>
      </c>
      <c r="D178" s="1">
        <v>45221</v>
      </c>
      <c r="E178" t="s">
        <v>10</v>
      </c>
      <c r="F178">
        <v>1439.02</v>
      </c>
      <c r="G178" t="str">
        <f t="shared" si="2"/>
        <v>2023-10</v>
      </c>
      <c r="H178" t="str">
        <f>IF(COUNTIF(Table9[Column1], Table215[[#This Row],[user_id]]) &gt; 0, "Retained", "Not_Retained")</f>
        <v>Not_Retained</v>
      </c>
    </row>
    <row r="179" spans="1:8" x14ac:dyDescent="0.3">
      <c r="A179">
        <v>33</v>
      </c>
      <c r="B179">
        <v>50499</v>
      </c>
      <c r="C179" t="s">
        <v>14</v>
      </c>
      <c r="D179" s="1">
        <v>45224</v>
      </c>
      <c r="E179" t="s">
        <v>12</v>
      </c>
      <c r="F179">
        <v>129.91999999999999</v>
      </c>
      <c r="G179" t="str">
        <f t="shared" si="2"/>
        <v>2023-10</v>
      </c>
      <c r="H179" t="str">
        <f>IF(COUNTIF(Table9[Column1], Table215[[#This Row],[user_id]]) &gt; 0, "Retained", "Not_Retained")</f>
        <v>Not_Retained</v>
      </c>
    </row>
    <row r="180" spans="1:8" x14ac:dyDescent="0.3">
      <c r="A180">
        <v>33</v>
      </c>
      <c r="B180">
        <v>96159</v>
      </c>
      <c r="C180" t="s">
        <v>18</v>
      </c>
      <c r="D180" s="1">
        <v>45188</v>
      </c>
      <c r="E180" t="s">
        <v>10</v>
      </c>
      <c r="F180">
        <v>795.19</v>
      </c>
      <c r="G180" t="str">
        <f t="shared" si="2"/>
        <v>2023-09</v>
      </c>
      <c r="H180" t="str">
        <f>IF(COUNTIF(Table9[Column1], Table215[[#This Row],[user_id]]) &gt; 0, "Retained", "Not_Retained")</f>
        <v>Not_Retained</v>
      </c>
    </row>
    <row r="181" spans="1:8" x14ac:dyDescent="0.3">
      <c r="A181">
        <v>33</v>
      </c>
      <c r="B181">
        <v>14018</v>
      </c>
      <c r="C181" t="s">
        <v>9</v>
      </c>
      <c r="D181" s="1">
        <v>45190</v>
      </c>
      <c r="E181" t="s">
        <v>10</v>
      </c>
      <c r="F181">
        <v>1943.35</v>
      </c>
      <c r="G181" t="str">
        <f t="shared" si="2"/>
        <v>2023-09</v>
      </c>
      <c r="H181" t="str">
        <f>IF(COUNTIF(Table9[Column1], Table215[[#This Row],[user_id]]) &gt; 0, "Retained", "Not_Retained")</f>
        <v>Not_Retained</v>
      </c>
    </row>
    <row r="182" spans="1:8" x14ac:dyDescent="0.3">
      <c r="A182">
        <v>34</v>
      </c>
      <c r="B182">
        <v>52517</v>
      </c>
      <c r="C182" t="s">
        <v>9</v>
      </c>
      <c r="D182" s="1">
        <v>45193</v>
      </c>
      <c r="E182" t="s">
        <v>10</v>
      </c>
      <c r="F182">
        <v>862.34</v>
      </c>
      <c r="G182" t="str">
        <f t="shared" si="2"/>
        <v>2023-09</v>
      </c>
      <c r="H182" t="str">
        <f>IF(COUNTIF(Table9[Column1], Table215[[#This Row],[user_id]]) &gt; 0, "Retained", "Not_Retained")</f>
        <v>Not_Retained</v>
      </c>
    </row>
    <row r="183" spans="1:8" x14ac:dyDescent="0.3">
      <c r="A183">
        <v>34</v>
      </c>
      <c r="B183">
        <v>90981</v>
      </c>
      <c r="C183" t="s">
        <v>9</v>
      </c>
      <c r="D183" s="1">
        <v>45194</v>
      </c>
      <c r="E183" t="s">
        <v>10</v>
      </c>
      <c r="F183">
        <v>1433.3</v>
      </c>
      <c r="G183" t="str">
        <f t="shared" si="2"/>
        <v>2023-09</v>
      </c>
      <c r="H183" t="str">
        <f>IF(COUNTIF(Table9[Column1], Table215[[#This Row],[user_id]]) &gt; 0, "Retained", "Not_Retained")</f>
        <v>Not_Retained</v>
      </c>
    </row>
    <row r="184" spans="1:8" x14ac:dyDescent="0.3">
      <c r="A184">
        <v>34</v>
      </c>
      <c r="B184">
        <v>65576</v>
      </c>
      <c r="C184" t="s">
        <v>18</v>
      </c>
      <c r="D184" s="1">
        <v>45191</v>
      </c>
      <c r="E184" t="s">
        <v>12</v>
      </c>
      <c r="F184">
        <v>2129.5</v>
      </c>
      <c r="G184" t="str">
        <f t="shared" si="2"/>
        <v>2023-09</v>
      </c>
      <c r="H184" t="str">
        <f>IF(COUNTIF(Table9[Column1], Table215[[#This Row],[user_id]]) &gt; 0, "Retained", "Not_Retained")</f>
        <v>Not_Retained</v>
      </c>
    </row>
    <row r="185" spans="1:8" x14ac:dyDescent="0.3">
      <c r="A185">
        <v>34</v>
      </c>
      <c r="B185">
        <v>77154</v>
      </c>
      <c r="C185" t="s">
        <v>9</v>
      </c>
      <c r="D185" s="1">
        <v>45224</v>
      </c>
      <c r="E185" t="s">
        <v>12</v>
      </c>
      <c r="F185">
        <v>2206.58</v>
      </c>
      <c r="G185" t="str">
        <f t="shared" si="2"/>
        <v>2023-10</v>
      </c>
      <c r="H185" t="str">
        <f>IF(COUNTIF(Table9[Column1], Table215[[#This Row],[user_id]]) &gt; 0, "Retained", "Not_Retained")</f>
        <v>Not_Retained</v>
      </c>
    </row>
    <row r="186" spans="1:8" x14ac:dyDescent="0.3">
      <c r="A186">
        <v>34</v>
      </c>
      <c r="B186">
        <v>98895</v>
      </c>
      <c r="C186" t="s">
        <v>18</v>
      </c>
      <c r="D186" s="1">
        <v>45209</v>
      </c>
      <c r="E186" t="s">
        <v>12</v>
      </c>
      <c r="F186">
        <v>322.55</v>
      </c>
      <c r="G186" t="str">
        <f t="shared" si="2"/>
        <v>2023-10</v>
      </c>
      <c r="H186" t="str">
        <f>IF(COUNTIF(Table9[Column1], Table215[[#This Row],[user_id]]) &gt; 0, "Retained", "Not_Retained")</f>
        <v>Not_Retained</v>
      </c>
    </row>
    <row r="187" spans="1:8" x14ac:dyDescent="0.3">
      <c r="A187">
        <v>35</v>
      </c>
      <c r="B187">
        <v>36794</v>
      </c>
      <c r="C187" t="s">
        <v>14</v>
      </c>
      <c r="D187" s="1">
        <v>45231</v>
      </c>
      <c r="E187" t="s">
        <v>10</v>
      </c>
      <c r="F187">
        <v>3860.01</v>
      </c>
      <c r="G187" t="str">
        <f t="shared" si="2"/>
        <v>2023-11</v>
      </c>
      <c r="H187" t="str">
        <f>IF(COUNTIF(Table9[Column1], Table215[[#This Row],[user_id]]) &gt; 0, "Retained", "Not_Retained")</f>
        <v>Not_Retained</v>
      </c>
    </row>
    <row r="188" spans="1:8" x14ac:dyDescent="0.3">
      <c r="A188">
        <v>36</v>
      </c>
      <c r="B188">
        <v>66446</v>
      </c>
      <c r="C188" t="s">
        <v>15</v>
      </c>
      <c r="D188" s="1">
        <v>45215</v>
      </c>
      <c r="E188" t="s">
        <v>10</v>
      </c>
      <c r="F188">
        <v>1963.02</v>
      </c>
      <c r="G188" t="str">
        <f t="shared" si="2"/>
        <v>2023-10</v>
      </c>
      <c r="H188" t="str">
        <f>IF(COUNTIF(Table9[Column1], Table215[[#This Row],[user_id]]) &gt; 0, "Retained", "Not_Retained")</f>
        <v>Retained</v>
      </c>
    </row>
    <row r="189" spans="1:8" x14ac:dyDescent="0.3">
      <c r="A189">
        <v>36</v>
      </c>
      <c r="B189">
        <v>83233</v>
      </c>
      <c r="C189" t="s">
        <v>14</v>
      </c>
      <c r="D189" s="1">
        <v>45247</v>
      </c>
      <c r="E189" t="s">
        <v>10</v>
      </c>
      <c r="F189">
        <v>2045.65</v>
      </c>
      <c r="G189" t="str">
        <f t="shared" si="2"/>
        <v>2023-11</v>
      </c>
      <c r="H189" t="str">
        <f>IF(COUNTIF(Table9[Column1], Table215[[#This Row],[user_id]]) &gt; 0, "Retained", "Not_Retained")</f>
        <v>Retained</v>
      </c>
    </row>
    <row r="190" spans="1:8" x14ac:dyDescent="0.3">
      <c r="A190">
        <v>36</v>
      </c>
      <c r="B190">
        <v>15544</v>
      </c>
      <c r="C190" t="s">
        <v>18</v>
      </c>
      <c r="D190" s="1">
        <v>45254</v>
      </c>
      <c r="E190" t="s">
        <v>10</v>
      </c>
      <c r="F190">
        <v>2352.8000000000002</v>
      </c>
      <c r="G190" t="str">
        <f t="shared" si="2"/>
        <v>2023-11</v>
      </c>
      <c r="H190" t="str">
        <f>IF(COUNTIF(Table9[Column1], Table215[[#This Row],[user_id]]) &gt; 0, "Retained", "Not_Retained")</f>
        <v>Retained</v>
      </c>
    </row>
    <row r="191" spans="1:8" x14ac:dyDescent="0.3">
      <c r="A191">
        <v>36</v>
      </c>
      <c r="B191">
        <v>51033</v>
      </c>
      <c r="C191" t="s">
        <v>18</v>
      </c>
      <c r="D191" s="1">
        <v>45197</v>
      </c>
      <c r="E191" t="s">
        <v>12</v>
      </c>
      <c r="F191">
        <v>3576.54</v>
      </c>
      <c r="G191" t="str">
        <f t="shared" si="2"/>
        <v>2023-09</v>
      </c>
      <c r="H191" t="str">
        <f>IF(COUNTIF(Table9[Column1], Table215[[#This Row],[user_id]]) &gt; 0, "Retained", "Not_Retained")</f>
        <v>Retained</v>
      </c>
    </row>
    <row r="192" spans="1:8" x14ac:dyDescent="0.3">
      <c r="A192">
        <v>37</v>
      </c>
      <c r="B192">
        <v>32527</v>
      </c>
      <c r="C192" t="s">
        <v>18</v>
      </c>
      <c r="D192" s="1">
        <v>45180</v>
      </c>
      <c r="E192" t="s">
        <v>12</v>
      </c>
      <c r="F192">
        <v>531.84</v>
      </c>
      <c r="G192" t="str">
        <f t="shared" si="2"/>
        <v>2023-09</v>
      </c>
      <c r="H192" t="str">
        <f>IF(COUNTIF(Table9[Column1], Table215[[#This Row],[user_id]]) &gt; 0, "Retained", "Not_Retained")</f>
        <v>Not_Retained</v>
      </c>
    </row>
    <row r="193" spans="1:8" x14ac:dyDescent="0.3">
      <c r="A193">
        <v>37</v>
      </c>
      <c r="B193">
        <v>67104</v>
      </c>
      <c r="C193" t="s">
        <v>18</v>
      </c>
      <c r="D193" s="1">
        <v>45207</v>
      </c>
      <c r="E193" t="s">
        <v>10</v>
      </c>
      <c r="F193">
        <v>2039.26</v>
      </c>
      <c r="G193" t="str">
        <f t="shared" si="2"/>
        <v>2023-10</v>
      </c>
      <c r="H193" t="str">
        <f>IF(COUNTIF(Table9[Column1], Table215[[#This Row],[user_id]]) &gt; 0, "Retained", "Not_Retained")</f>
        <v>Not_Retained</v>
      </c>
    </row>
    <row r="194" spans="1:8" x14ac:dyDescent="0.3">
      <c r="A194">
        <v>38</v>
      </c>
      <c r="B194">
        <v>32037</v>
      </c>
      <c r="C194" t="s">
        <v>9</v>
      </c>
      <c r="D194" s="1">
        <v>45210</v>
      </c>
      <c r="E194" t="s">
        <v>10</v>
      </c>
      <c r="F194">
        <v>2699.96</v>
      </c>
      <c r="G194" t="str">
        <f t="shared" ref="G194:G257" si="3">TEXT(D194, "YYYY-MM")</f>
        <v>2023-10</v>
      </c>
      <c r="H194" t="str">
        <f>IF(COUNTIF(Table9[Column1], Table215[[#This Row],[user_id]]) &gt; 0, "Retained", "Not_Retained")</f>
        <v>Not_Retained</v>
      </c>
    </row>
    <row r="195" spans="1:8" x14ac:dyDescent="0.3">
      <c r="A195">
        <v>38</v>
      </c>
      <c r="B195">
        <v>55793</v>
      </c>
      <c r="C195" t="s">
        <v>14</v>
      </c>
      <c r="D195" s="1">
        <v>45206</v>
      </c>
      <c r="E195" t="s">
        <v>10</v>
      </c>
      <c r="F195">
        <v>1257.72</v>
      </c>
      <c r="G195" t="str">
        <f t="shared" si="3"/>
        <v>2023-10</v>
      </c>
      <c r="H195" t="str">
        <f>IF(COUNTIF(Table9[Column1], Table215[[#This Row],[user_id]]) &gt; 0, "Retained", "Not_Retained")</f>
        <v>Not_Retained</v>
      </c>
    </row>
    <row r="196" spans="1:8" x14ac:dyDescent="0.3">
      <c r="A196">
        <v>39</v>
      </c>
      <c r="B196">
        <v>30036</v>
      </c>
      <c r="C196" t="s">
        <v>9</v>
      </c>
      <c r="D196" s="1">
        <v>45189</v>
      </c>
      <c r="E196" t="s">
        <v>10</v>
      </c>
      <c r="F196">
        <v>4761.33</v>
      </c>
      <c r="G196" t="str">
        <f t="shared" si="3"/>
        <v>2023-09</v>
      </c>
      <c r="H196" t="str">
        <f>IF(COUNTIF(Table9[Column1], Table215[[#This Row],[user_id]]) &gt; 0, "Retained", "Not_Retained")</f>
        <v>Not_Retained</v>
      </c>
    </row>
    <row r="197" spans="1:8" x14ac:dyDescent="0.3">
      <c r="A197">
        <v>39</v>
      </c>
      <c r="B197">
        <v>74764</v>
      </c>
      <c r="C197" t="s">
        <v>18</v>
      </c>
      <c r="D197" s="1">
        <v>45190</v>
      </c>
      <c r="E197" t="s">
        <v>12</v>
      </c>
      <c r="F197">
        <v>3437.55</v>
      </c>
      <c r="G197" t="str">
        <f t="shared" si="3"/>
        <v>2023-09</v>
      </c>
      <c r="H197" t="str">
        <f>IF(COUNTIF(Table9[Column1], Table215[[#This Row],[user_id]]) &gt; 0, "Retained", "Not_Retained")</f>
        <v>Not_Retained</v>
      </c>
    </row>
    <row r="198" spans="1:8" x14ac:dyDescent="0.3">
      <c r="A198">
        <v>40</v>
      </c>
      <c r="B198">
        <v>18950</v>
      </c>
      <c r="C198" t="s">
        <v>18</v>
      </c>
      <c r="D198" s="1">
        <v>45245</v>
      </c>
      <c r="E198" t="s">
        <v>12</v>
      </c>
      <c r="F198">
        <v>3193.79</v>
      </c>
      <c r="G198" t="str">
        <f t="shared" si="3"/>
        <v>2023-11</v>
      </c>
      <c r="H198" t="str">
        <f>IF(COUNTIF(Table9[Column1], Table215[[#This Row],[user_id]]) &gt; 0, "Retained", "Not_Retained")</f>
        <v>Retained</v>
      </c>
    </row>
    <row r="199" spans="1:8" x14ac:dyDescent="0.3">
      <c r="A199">
        <v>40</v>
      </c>
      <c r="B199">
        <v>46002</v>
      </c>
      <c r="C199" t="s">
        <v>9</v>
      </c>
      <c r="D199" s="1">
        <v>45256</v>
      </c>
      <c r="E199" t="s">
        <v>12</v>
      </c>
      <c r="F199">
        <v>2585.9499999999998</v>
      </c>
      <c r="G199" t="str">
        <f t="shared" si="3"/>
        <v>2023-11</v>
      </c>
      <c r="H199" t="str">
        <f>IF(COUNTIF(Table9[Column1], Table215[[#This Row],[user_id]]) &gt; 0, "Retained", "Not_Retained")</f>
        <v>Retained</v>
      </c>
    </row>
    <row r="200" spans="1:8" x14ac:dyDescent="0.3">
      <c r="A200">
        <v>40</v>
      </c>
      <c r="B200">
        <v>69233</v>
      </c>
      <c r="C200" t="s">
        <v>9</v>
      </c>
      <c r="D200" s="1">
        <v>45214</v>
      </c>
      <c r="E200" t="s">
        <v>10</v>
      </c>
      <c r="F200">
        <v>1906.81</v>
      </c>
      <c r="G200" t="str">
        <f t="shared" si="3"/>
        <v>2023-10</v>
      </c>
      <c r="H200" t="str">
        <f>IF(COUNTIF(Table9[Column1], Table215[[#This Row],[user_id]]) &gt; 0, "Retained", "Not_Retained")</f>
        <v>Retained</v>
      </c>
    </row>
    <row r="201" spans="1:8" x14ac:dyDescent="0.3">
      <c r="A201">
        <v>40</v>
      </c>
      <c r="B201">
        <v>20057</v>
      </c>
      <c r="C201" t="s">
        <v>9</v>
      </c>
      <c r="D201" s="1">
        <v>45209</v>
      </c>
      <c r="E201" t="s">
        <v>12</v>
      </c>
      <c r="F201">
        <v>2367.29</v>
      </c>
      <c r="G201" t="str">
        <f t="shared" si="3"/>
        <v>2023-10</v>
      </c>
      <c r="H201" t="str">
        <f>IF(COUNTIF(Table9[Column1], Table215[[#This Row],[user_id]]) &gt; 0, "Retained", "Not_Retained")</f>
        <v>Retained</v>
      </c>
    </row>
    <row r="202" spans="1:8" x14ac:dyDescent="0.3">
      <c r="A202">
        <v>40</v>
      </c>
      <c r="B202">
        <v>15376</v>
      </c>
      <c r="C202" t="s">
        <v>18</v>
      </c>
      <c r="D202" s="1">
        <v>45217</v>
      </c>
      <c r="E202" t="s">
        <v>10</v>
      </c>
      <c r="F202">
        <v>1675.48</v>
      </c>
      <c r="G202" t="str">
        <f t="shared" si="3"/>
        <v>2023-10</v>
      </c>
      <c r="H202" t="str">
        <f>IF(COUNTIF(Table9[Column1], Table215[[#This Row],[user_id]]) &gt; 0, "Retained", "Not_Retained")</f>
        <v>Retained</v>
      </c>
    </row>
    <row r="203" spans="1:8" x14ac:dyDescent="0.3">
      <c r="A203">
        <v>40</v>
      </c>
      <c r="B203">
        <v>29773</v>
      </c>
      <c r="C203" t="s">
        <v>9</v>
      </c>
      <c r="D203" s="1">
        <v>45186</v>
      </c>
      <c r="E203" t="s">
        <v>12</v>
      </c>
      <c r="F203">
        <v>607.16</v>
      </c>
      <c r="G203" t="str">
        <f t="shared" si="3"/>
        <v>2023-09</v>
      </c>
      <c r="H203" t="str">
        <f>IF(COUNTIF(Table9[Column1], Table215[[#This Row],[user_id]]) &gt; 0, "Retained", "Not_Retained")</f>
        <v>Retained</v>
      </c>
    </row>
    <row r="204" spans="1:8" x14ac:dyDescent="0.3">
      <c r="A204">
        <v>40</v>
      </c>
      <c r="B204">
        <v>55015</v>
      </c>
      <c r="C204" t="s">
        <v>9</v>
      </c>
      <c r="D204" s="1">
        <v>45196</v>
      </c>
      <c r="E204" t="s">
        <v>10</v>
      </c>
      <c r="F204">
        <v>291.8</v>
      </c>
      <c r="G204" t="str">
        <f t="shared" si="3"/>
        <v>2023-09</v>
      </c>
      <c r="H204" t="str">
        <f>IF(COUNTIF(Table9[Column1], Table215[[#This Row],[user_id]]) &gt; 0, "Retained", "Not_Retained")</f>
        <v>Retained</v>
      </c>
    </row>
    <row r="205" spans="1:8" x14ac:dyDescent="0.3">
      <c r="A205">
        <v>40</v>
      </c>
      <c r="B205">
        <v>67377</v>
      </c>
      <c r="C205" t="s">
        <v>18</v>
      </c>
      <c r="D205" s="1">
        <v>45192</v>
      </c>
      <c r="E205" t="s">
        <v>10</v>
      </c>
      <c r="F205">
        <v>1883.1</v>
      </c>
      <c r="G205" t="str">
        <f t="shared" si="3"/>
        <v>2023-09</v>
      </c>
      <c r="H205" t="str">
        <f>IF(COUNTIF(Table9[Column1], Table215[[#This Row],[user_id]]) &gt; 0, "Retained", "Not_Retained")</f>
        <v>Retained</v>
      </c>
    </row>
    <row r="206" spans="1:8" x14ac:dyDescent="0.3">
      <c r="A206">
        <v>40</v>
      </c>
      <c r="B206">
        <v>60779</v>
      </c>
      <c r="C206" t="s">
        <v>18</v>
      </c>
      <c r="D206" s="1">
        <v>45179</v>
      </c>
      <c r="E206" t="s">
        <v>12</v>
      </c>
      <c r="F206">
        <v>3426.6</v>
      </c>
      <c r="G206" t="str">
        <f t="shared" si="3"/>
        <v>2023-09</v>
      </c>
      <c r="H206" t="str">
        <f>IF(COUNTIF(Table9[Column1], Table215[[#This Row],[user_id]]) &gt; 0, "Retained", "Not_Retained")</f>
        <v>Retained</v>
      </c>
    </row>
    <row r="207" spans="1:8" x14ac:dyDescent="0.3">
      <c r="A207">
        <v>41</v>
      </c>
      <c r="B207">
        <v>53213</v>
      </c>
      <c r="C207" t="s">
        <v>9</v>
      </c>
      <c r="D207" s="1">
        <v>45233</v>
      </c>
      <c r="E207" t="s">
        <v>12</v>
      </c>
      <c r="F207">
        <v>1492.32</v>
      </c>
      <c r="G207" t="str">
        <f t="shared" si="3"/>
        <v>2023-11</v>
      </c>
      <c r="H207" t="str">
        <f>IF(COUNTIF(Table9[Column1], Table215[[#This Row],[user_id]]) &gt; 0, "Retained", "Not_Retained")</f>
        <v>Not_Retained</v>
      </c>
    </row>
    <row r="208" spans="1:8" x14ac:dyDescent="0.3">
      <c r="A208">
        <v>41</v>
      </c>
      <c r="B208">
        <v>96057</v>
      </c>
      <c r="C208" t="s">
        <v>15</v>
      </c>
      <c r="D208" s="1">
        <v>45254</v>
      </c>
      <c r="E208" t="s">
        <v>12</v>
      </c>
      <c r="F208">
        <v>499.36</v>
      </c>
      <c r="G208" t="str">
        <f t="shared" si="3"/>
        <v>2023-11</v>
      </c>
      <c r="H208" t="str">
        <f>IF(COUNTIF(Table9[Column1], Table215[[#This Row],[user_id]]) &gt; 0, "Retained", "Not_Retained")</f>
        <v>Not_Retained</v>
      </c>
    </row>
    <row r="209" spans="1:8" x14ac:dyDescent="0.3">
      <c r="A209">
        <v>41</v>
      </c>
      <c r="B209">
        <v>28537</v>
      </c>
      <c r="C209" t="s">
        <v>14</v>
      </c>
      <c r="D209" s="1">
        <v>45252</v>
      </c>
      <c r="E209" t="s">
        <v>12</v>
      </c>
      <c r="F209">
        <v>4841.71</v>
      </c>
      <c r="G209" t="str">
        <f t="shared" si="3"/>
        <v>2023-11</v>
      </c>
      <c r="H209" t="str">
        <f>IF(COUNTIF(Table9[Column1], Table215[[#This Row],[user_id]]) &gt; 0, "Retained", "Not_Retained")</f>
        <v>Not_Retained</v>
      </c>
    </row>
    <row r="210" spans="1:8" x14ac:dyDescent="0.3">
      <c r="A210">
        <v>42</v>
      </c>
      <c r="B210">
        <v>21104</v>
      </c>
      <c r="C210" t="s">
        <v>14</v>
      </c>
      <c r="D210" s="1">
        <v>45222</v>
      </c>
      <c r="E210" t="s">
        <v>12</v>
      </c>
      <c r="F210">
        <v>3253.12</v>
      </c>
      <c r="G210" t="str">
        <f t="shared" si="3"/>
        <v>2023-10</v>
      </c>
      <c r="H210" t="str">
        <f>IF(COUNTIF(Table9[Column1], Table215[[#This Row],[user_id]]) &gt; 0, "Retained", "Not_Retained")</f>
        <v>Not_Retained</v>
      </c>
    </row>
    <row r="211" spans="1:8" x14ac:dyDescent="0.3">
      <c r="A211">
        <v>42</v>
      </c>
      <c r="B211">
        <v>26750</v>
      </c>
      <c r="C211" t="s">
        <v>9</v>
      </c>
      <c r="D211" s="1">
        <v>45210</v>
      </c>
      <c r="E211" t="s">
        <v>12</v>
      </c>
      <c r="F211">
        <v>2591.59</v>
      </c>
      <c r="G211" t="str">
        <f t="shared" si="3"/>
        <v>2023-10</v>
      </c>
      <c r="H211" t="str">
        <f>IF(COUNTIF(Table9[Column1], Table215[[#This Row],[user_id]]) &gt; 0, "Retained", "Not_Retained")</f>
        <v>Not_Retained</v>
      </c>
    </row>
    <row r="212" spans="1:8" x14ac:dyDescent="0.3">
      <c r="A212">
        <v>42</v>
      </c>
      <c r="B212">
        <v>57526</v>
      </c>
      <c r="C212" t="s">
        <v>14</v>
      </c>
      <c r="D212" s="1">
        <v>45200</v>
      </c>
      <c r="E212" t="s">
        <v>10</v>
      </c>
      <c r="F212">
        <v>4760.7299999999996</v>
      </c>
      <c r="G212" t="str">
        <f t="shared" si="3"/>
        <v>2023-10</v>
      </c>
      <c r="H212" t="str">
        <f>IF(COUNTIF(Table9[Column1], Table215[[#This Row],[user_id]]) &gt; 0, "Retained", "Not_Retained")</f>
        <v>Not_Retained</v>
      </c>
    </row>
    <row r="213" spans="1:8" x14ac:dyDescent="0.3">
      <c r="A213">
        <v>42</v>
      </c>
      <c r="B213">
        <v>73736</v>
      </c>
      <c r="C213" t="s">
        <v>15</v>
      </c>
      <c r="D213" s="1">
        <v>45210</v>
      </c>
      <c r="E213" t="s">
        <v>10</v>
      </c>
      <c r="F213">
        <v>4999.8900000000003</v>
      </c>
      <c r="G213" t="str">
        <f t="shared" si="3"/>
        <v>2023-10</v>
      </c>
      <c r="H213" t="str">
        <f>IF(COUNTIF(Table9[Column1], Table215[[#This Row],[user_id]]) &gt; 0, "Retained", "Not_Retained")</f>
        <v>Not_Retained</v>
      </c>
    </row>
    <row r="214" spans="1:8" x14ac:dyDescent="0.3">
      <c r="A214">
        <v>42</v>
      </c>
      <c r="B214">
        <v>20114</v>
      </c>
      <c r="C214" t="s">
        <v>14</v>
      </c>
      <c r="D214" s="1">
        <v>45204</v>
      </c>
      <c r="E214" t="s">
        <v>10</v>
      </c>
      <c r="F214">
        <v>2587.6799999999998</v>
      </c>
      <c r="G214" t="str">
        <f t="shared" si="3"/>
        <v>2023-10</v>
      </c>
      <c r="H214" t="str">
        <f>IF(COUNTIF(Table9[Column1], Table215[[#This Row],[user_id]]) &gt; 0, "Retained", "Not_Retained")</f>
        <v>Not_Retained</v>
      </c>
    </row>
    <row r="215" spans="1:8" x14ac:dyDescent="0.3">
      <c r="A215">
        <v>42</v>
      </c>
      <c r="B215">
        <v>79013</v>
      </c>
      <c r="C215" t="s">
        <v>9</v>
      </c>
      <c r="D215" s="1">
        <v>45196</v>
      </c>
      <c r="E215" t="s">
        <v>12</v>
      </c>
      <c r="F215">
        <v>4394.32</v>
      </c>
      <c r="G215" t="str">
        <f t="shared" si="3"/>
        <v>2023-09</v>
      </c>
      <c r="H215" t="str">
        <f>IF(COUNTIF(Table9[Column1], Table215[[#This Row],[user_id]]) &gt; 0, "Retained", "Not_Retained")</f>
        <v>Not_Retained</v>
      </c>
    </row>
    <row r="216" spans="1:8" x14ac:dyDescent="0.3">
      <c r="A216">
        <v>42</v>
      </c>
      <c r="B216">
        <v>27176</v>
      </c>
      <c r="C216" t="s">
        <v>18</v>
      </c>
      <c r="D216" s="1">
        <v>45189</v>
      </c>
      <c r="E216" t="s">
        <v>10</v>
      </c>
      <c r="F216">
        <v>895.01</v>
      </c>
      <c r="G216" t="str">
        <f t="shared" si="3"/>
        <v>2023-09</v>
      </c>
      <c r="H216" t="str">
        <f>IF(COUNTIF(Table9[Column1], Table215[[#This Row],[user_id]]) &gt; 0, "Retained", "Not_Retained")</f>
        <v>Not_Retained</v>
      </c>
    </row>
    <row r="217" spans="1:8" x14ac:dyDescent="0.3">
      <c r="A217">
        <v>42</v>
      </c>
      <c r="B217">
        <v>91885</v>
      </c>
      <c r="C217" t="s">
        <v>15</v>
      </c>
      <c r="D217" s="1">
        <v>45196</v>
      </c>
      <c r="E217" t="s">
        <v>12</v>
      </c>
      <c r="F217">
        <v>314.08999999999997</v>
      </c>
      <c r="G217" t="str">
        <f t="shared" si="3"/>
        <v>2023-09</v>
      </c>
      <c r="H217" t="str">
        <f>IF(COUNTIF(Table9[Column1], Table215[[#This Row],[user_id]]) &gt; 0, "Retained", "Not_Retained")</f>
        <v>Not_Retained</v>
      </c>
    </row>
    <row r="218" spans="1:8" x14ac:dyDescent="0.3">
      <c r="A218">
        <v>42</v>
      </c>
      <c r="B218">
        <v>98652</v>
      </c>
      <c r="C218" t="s">
        <v>15</v>
      </c>
      <c r="D218" s="1">
        <v>45181</v>
      </c>
      <c r="E218" t="s">
        <v>12</v>
      </c>
      <c r="F218">
        <v>3091.92</v>
      </c>
      <c r="G218" t="str">
        <f t="shared" si="3"/>
        <v>2023-09</v>
      </c>
      <c r="H218" t="str">
        <f>IF(COUNTIF(Table9[Column1], Table215[[#This Row],[user_id]]) &gt; 0, "Retained", "Not_Retained")</f>
        <v>Not_Retained</v>
      </c>
    </row>
    <row r="219" spans="1:8" x14ac:dyDescent="0.3">
      <c r="A219">
        <v>42</v>
      </c>
      <c r="B219">
        <v>68841</v>
      </c>
      <c r="C219" t="s">
        <v>15</v>
      </c>
      <c r="D219" s="1">
        <v>45194</v>
      </c>
      <c r="E219" t="s">
        <v>10</v>
      </c>
      <c r="F219">
        <v>1616.39</v>
      </c>
      <c r="G219" t="str">
        <f t="shared" si="3"/>
        <v>2023-09</v>
      </c>
      <c r="H219" t="str">
        <f>IF(COUNTIF(Table9[Column1], Table215[[#This Row],[user_id]]) &gt; 0, "Retained", "Not_Retained")</f>
        <v>Not_Retained</v>
      </c>
    </row>
    <row r="220" spans="1:8" x14ac:dyDescent="0.3">
      <c r="A220">
        <v>43</v>
      </c>
      <c r="B220">
        <v>70513</v>
      </c>
      <c r="C220" t="s">
        <v>14</v>
      </c>
      <c r="D220" s="1">
        <v>45214</v>
      </c>
      <c r="E220" t="s">
        <v>12</v>
      </c>
      <c r="F220">
        <v>2564.2399999999998</v>
      </c>
      <c r="G220" t="str">
        <f t="shared" si="3"/>
        <v>2023-10</v>
      </c>
      <c r="H220" t="str">
        <f>IF(COUNTIF(Table9[Column1], Table215[[#This Row],[user_id]]) &gt; 0, "Retained", "Not_Retained")</f>
        <v>Retained</v>
      </c>
    </row>
    <row r="221" spans="1:8" x14ac:dyDescent="0.3">
      <c r="A221">
        <v>43</v>
      </c>
      <c r="B221">
        <v>31241</v>
      </c>
      <c r="C221" t="s">
        <v>15</v>
      </c>
      <c r="D221" s="1">
        <v>45213</v>
      </c>
      <c r="E221" t="s">
        <v>10</v>
      </c>
      <c r="F221">
        <v>4377.71</v>
      </c>
      <c r="G221" t="str">
        <f t="shared" si="3"/>
        <v>2023-10</v>
      </c>
      <c r="H221" t="str">
        <f>IF(COUNTIF(Table9[Column1], Table215[[#This Row],[user_id]]) &gt; 0, "Retained", "Not_Retained")</f>
        <v>Retained</v>
      </c>
    </row>
    <row r="222" spans="1:8" x14ac:dyDescent="0.3">
      <c r="A222">
        <v>43</v>
      </c>
      <c r="B222">
        <v>94040</v>
      </c>
      <c r="C222" t="s">
        <v>18</v>
      </c>
      <c r="D222" s="1">
        <v>45201</v>
      </c>
      <c r="E222" t="s">
        <v>12</v>
      </c>
      <c r="F222">
        <v>2817.25</v>
      </c>
      <c r="G222" t="str">
        <f t="shared" si="3"/>
        <v>2023-10</v>
      </c>
      <c r="H222" t="str">
        <f>IF(COUNTIF(Table9[Column1], Table215[[#This Row],[user_id]]) &gt; 0, "Retained", "Not_Retained")</f>
        <v>Retained</v>
      </c>
    </row>
    <row r="223" spans="1:8" x14ac:dyDescent="0.3">
      <c r="A223">
        <v>43</v>
      </c>
      <c r="B223">
        <v>77621</v>
      </c>
      <c r="C223" t="s">
        <v>9</v>
      </c>
      <c r="D223" s="1">
        <v>45203</v>
      </c>
      <c r="E223" t="s">
        <v>12</v>
      </c>
      <c r="F223">
        <v>510.99</v>
      </c>
      <c r="G223" t="str">
        <f t="shared" si="3"/>
        <v>2023-10</v>
      </c>
      <c r="H223" t="str">
        <f>IF(COUNTIF(Table9[Column1], Table215[[#This Row],[user_id]]) &gt; 0, "Retained", "Not_Retained")</f>
        <v>Retained</v>
      </c>
    </row>
    <row r="224" spans="1:8" x14ac:dyDescent="0.3">
      <c r="A224">
        <v>43</v>
      </c>
      <c r="B224">
        <v>45755</v>
      </c>
      <c r="C224" t="s">
        <v>18</v>
      </c>
      <c r="D224" s="1">
        <v>45205</v>
      </c>
      <c r="E224" t="s">
        <v>10</v>
      </c>
      <c r="F224">
        <v>4172.13</v>
      </c>
      <c r="G224" t="str">
        <f t="shared" si="3"/>
        <v>2023-10</v>
      </c>
      <c r="H224" t="str">
        <f>IF(COUNTIF(Table9[Column1], Table215[[#This Row],[user_id]]) &gt; 0, "Retained", "Not_Retained")</f>
        <v>Retained</v>
      </c>
    </row>
    <row r="225" spans="1:8" x14ac:dyDescent="0.3">
      <c r="A225">
        <v>43</v>
      </c>
      <c r="B225">
        <v>69130</v>
      </c>
      <c r="C225" t="s">
        <v>14</v>
      </c>
      <c r="D225" s="1">
        <v>45177</v>
      </c>
      <c r="E225" t="s">
        <v>10</v>
      </c>
      <c r="F225">
        <v>2132.9899999999998</v>
      </c>
      <c r="G225" t="str">
        <f t="shared" si="3"/>
        <v>2023-09</v>
      </c>
      <c r="H225" t="str">
        <f>IF(COUNTIF(Table9[Column1], Table215[[#This Row],[user_id]]) &gt; 0, "Retained", "Not_Retained")</f>
        <v>Retained</v>
      </c>
    </row>
    <row r="226" spans="1:8" x14ac:dyDescent="0.3">
      <c r="A226">
        <v>43</v>
      </c>
      <c r="B226">
        <v>59015</v>
      </c>
      <c r="C226" t="s">
        <v>15</v>
      </c>
      <c r="D226" s="1">
        <v>45247</v>
      </c>
      <c r="E226" t="s">
        <v>12</v>
      </c>
      <c r="F226">
        <v>4973.17</v>
      </c>
      <c r="G226" t="str">
        <f t="shared" si="3"/>
        <v>2023-11</v>
      </c>
      <c r="H226" t="str">
        <f>IF(COUNTIF(Table9[Column1], Table215[[#This Row],[user_id]]) &gt; 0, "Retained", "Not_Retained")</f>
        <v>Retained</v>
      </c>
    </row>
    <row r="227" spans="1:8" x14ac:dyDescent="0.3">
      <c r="A227">
        <v>43</v>
      </c>
      <c r="B227">
        <v>39430</v>
      </c>
      <c r="C227" t="s">
        <v>9</v>
      </c>
      <c r="D227" s="1">
        <v>45242</v>
      </c>
      <c r="E227" t="s">
        <v>12</v>
      </c>
      <c r="F227">
        <v>4661.05</v>
      </c>
      <c r="G227" t="str">
        <f t="shared" si="3"/>
        <v>2023-11</v>
      </c>
      <c r="H227" t="str">
        <f>IF(COUNTIF(Table9[Column1], Table215[[#This Row],[user_id]]) &gt; 0, "Retained", "Not_Retained")</f>
        <v>Retained</v>
      </c>
    </row>
    <row r="228" spans="1:8" x14ac:dyDescent="0.3">
      <c r="A228">
        <v>43</v>
      </c>
      <c r="B228">
        <v>95191</v>
      </c>
      <c r="C228" t="s">
        <v>14</v>
      </c>
      <c r="D228" s="1">
        <v>45257</v>
      </c>
      <c r="E228" t="s">
        <v>10</v>
      </c>
      <c r="F228">
        <v>774.24</v>
      </c>
      <c r="G228" t="str">
        <f t="shared" si="3"/>
        <v>2023-11</v>
      </c>
      <c r="H228" t="str">
        <f>IF(COUNTIF(Table9[Column1], Table215[[#This Row],[user_id]]) &gt; 0, "Retained", "Not_Retained")</f>
        <v>Retained</v>
      </c>
    </row>
    <row r="229" spans="1:8" x14ac:dyDescent="0.3">
      <c r="A229">
        <v>43</v>
      </c>
      <c r="B229">
        <v>71925</v>
      </c>
      <c r="C229" t="s">
        <v>15</v>
      </c>
      <c r="D229" s="1">
        <v>45240</v>
      </c>
      <c r="E229" t="s">
        <v>12</v>
      </c>
      <c r="F229">
        <v>2298.15</v>
      </c>
      <c r="G229" t="str">
        <f t="shared" si="3"/>
        <v>2023-11</v>
      </c>
      <c r="H229" t="str">
        <f>IF(COUNTIF(Table9[Column1], Table215[[#This Row],[user_id]]) &gt; 0, "Retained", "Not_Retained")</f>
        <v>Retained</v>
      </c>
    </row>
    <row r="230" spans="1:8" x14ac:dyDescent="0.3">
      <c r="A230">
        <v>44</v>
      </c>
      <c r="B230">
        <v>38266</v>
      </c>
      <c r="C230" t="s">
        <v>15</v>
      </c>
      <c r="D230" s="1">
        <v>45178</v>
      </c>
      <c r="E230" t="s">
        <v>12</v>
      </c>
      <c r="F230">
        <v>644.82000000000005</v>
      </c>
      <c r="G230" t="str">
        <f t="shared" si="3"/>
        <v>2023-09</v>
      </c>
      <c r="H230" t="str">
        <f>IF(COUNTIF(Table9[Column1], Table215[[#This Row],[user_id]]) &gt; 0, "Retained", "Not_Retained")</f>
        <v>Not_Retained</v>
      </c>
    </row>
    <row r="231" spans="1:8" x14ac:dyDescent="0.3">
      <c r="A231">
        <v>45</v>
      </c>
      <c r="B231">
        <v>41252</v>
      </c>
      <c r="C231" t="s">
        <v>18</v>
      </c>
      <c r="D231" s="1">
        <v>45201</v>
      </c>
      <c r="E231" t="s">
        <v>12</v>
      </c>
      <c r="F231">
        <v>407.76</v>
      </c>
      <c r="G231" t="str">
        <f t="shared" si="3"/>
        <v>2023-10</v>
      </c>
      <c r="H231" t="str">
        <f>IF(COUNTIF(Table9[Column1], Table215[[#This Row],[user_id]]) &gt; 0, "Retained", "Not_Retained")</f>
        <v>Not_Retained</v>
      </c>
    </row>
    <row r="232" spans="1:8" x14ac:dyDescent="0.3">
      <c r="A232">
        <v>46</v>
      </c>
      <c r="B232">
        <v>66261</v>
      </c>
      <c r="C232" t="s">
        <v>9</v>
      </c>
      <c r="D232" s="1">
        <v>45209</v>
      </c>
      <c r="E232" t="s">
        <v>12</v>
      </c>
      <c r="F232">
        <v>1278.76</v>
      </c>
      <c r="G232" t="str">
        <f t="shared" si="3"/>
        <v>2023-10</v>
      </c>
      <c r="H232" t="str">
        <f>IF(COUNTIF(Table9[Column1], Table215[[#This Row],[user_id]]) &gt; 0, "Retained", "Not_Retained")</f>
        <v>Retained</v>
      </c>
    </row>
    <row r="233" spans="1:8" x14ac:dyDescent="0.3">
      <c r="A233">
        <v>46</v>
      </c>
      <c r="B233">
        <v>34551</v>
      </c>
      <c r="C233" t="s">
        <v>9</v>
      </c>
      <c r="D233" s="1">
        <v>45213</v>
      </c>
      <c r="E233" t="s">
        <v>12</v>
      </c>
      <c r="F233">
        <v>431.63</v>
      </c>
      <c r="G233" t="str">
        <f t="shared" si="3"/>
        <v>2023-10</v>
      </c>
      <c r="H233" t="str">
        <f>IF(COUNTIF(Table9[Column1], Table215[[#This Row],[user_id]]) &gt; 0, "Retained", "Not_Retained")</f>
        <v>Retained</v>
      </c>
    </row>
    <row r="234" spans="1:8" x14ac:dyDescent="0.3">
      <c r="A234">
        <v>46</v>
      </c>
      <c r="B234">
        <v>76496</v>
      </c>
      <c r="C234" t="s">
        <v>9</v>
      </c>
      <c r="D234" s="1">
        <v>45187</v>
      </c>
      <c r="E234" t="s">
        <v>12</v>
      </c>
      <c r="F234">
        <v>4379.32</v>
      </c>
      <c r="G234" t="str">
        <f t="shared" si="3"/>
        <v>2023-09</v>
      </c>
      <c r="H234" t="str">
        <f>IF(COUNTIF(Table9[Column1], Table215[[#This Row],[user_id]]) &gt; 0, "Retained", "Not_Retained")</f>
        <v>Retained</v>
      </c>
    </row>
    <row r="235" spans="1:8" x14ac:dyDescent="0.3">
      <c r="A235">
        <v>46</v>
      </c>
      <c r="B235">
        <v>93318</v>
      </c>
      <c r="C235" t="s">
        <v>18</v>
      </c>
      <c r="D235" s="1">
        <v>45171</v>
      </c>
      <c r="E235" t="s">
        <v>12</v>
      </c>
      <c r="F235">
        <v>1342.89</v>
      </c>
      <c r="G235" t="str">
        <f t="shared" si="3"/>
        <v>2023-09</v>
      </c>
      <c r="H235" t="str">
        <f>IF(COUNTIF(Table9[Column1], Table215[[#This Row],[user_id]]) &gt; 0, "Retained", "Not_Retained")</f>
        <v>Retained</v>
      </c>
    </row>
    <row r="236" spans="1:8" x14ac:dyDescent="0.3">
      <c r="A236">
        <v>46</v>
      </c>
      <c r="B236">
        <v>56805</v>
      </c>
      <c r="C236" t="s">
        <v>9</v>
      </c>
      <c r="D236" s="1">
        <v>45170</v>
      </c>
      <c r="E236" t="s">
        <v>12</v>
      </c>
      <c r="F236">
        <v>1281.52</v>
      </c>
      <c r="G236" t="str">
        <f t="shared" si="3"/>
        <v>2023-09</v>
      </c>
      <c r="H236" t="str">
        <f>IF(COUNTIF(Table9[Column1], Table215[[#This Row],[user_id]]) &gt; 0, "Retained", "Not_Retained")</f>
        <v>Retained</v>
      </c>
    </row>
    <row r="237" spans="1:8" x14ac:dyDescent="0.3">
      <c r="A237">
        <v>46</v>
      </c>
      <c r="B237">
        <v>92346</v>
      </c>
      <c r="C237" t="s">
        <v>9</v>
      </c>
      <c r="D237" s="1">
        <v>45191</v>
      </c>
      <c r="E237" t="s">
        <v>12</v>
      </c>
      <c r="F237">
        <v>753.71</v>
      </c>
      <c r="G237" t="str">
        <f t="shared" si="3"/>
        <v>2023-09</v>
      </c>
      <c r="H237" t="str">
        <f>IF(COUNTIF(Table9[Column1], Table215[[#This Row],[user_id]]) &gt; 0, "Retained", "Not_Retained")</f>
        <v>Retained</v>
      </c>
    </row>
    <row r="238" spans="1:8" x14ac:dyDescent="0.3">
      <c r="A238">
        <v>46</v>
      </c>
      <c r="B238">
        <v>81567</v>
      </c>
      <c r="C238" t="s">
        <v>14</v>
      </c>
      <c r="D238" s="1">
        <v>45181</v>
      </c>
      <c r="E238" t="s">
        <v>10</v>
      </c>
      <c r="F238">
        <v>4168.88</v>
      </c>
      <c r="G238" t="str">
        <f t="shared" si="3"/>
        <v>2023-09</v>
      </c>
      <c r="H238" t="str">
        <f>IF(COUNTIF(Table9[Column1], Table215[[#This Row],[user_id]]) &gt; 0, "Retained", "Not_Retained")</f>
        <v>Retained</v>
      </c>
    </row>
    <row r="239" spans="1:8" x14ac:dyDescent="0.3">
      <c r="A239">
        <v>46</v>
      </c>
      <c r="B239">
        <v>72722</v>
      </c>
      <c r="C239" t="s">
        <v>15</v>
      </c>
      <c r="D239" s="1">
        <v>45253</v>
      </c>
      <c r="E239" t="s">
        <v>10</v>
      </c>
      <c r="F239">
        <v>409.19</v>
      </c>
      <c r="G239" t="str">
        <f t="shared" si="3"/>
        <v>2023-11</v>
      </c>
      <c r="H239" t="str">
        <f>IF(COUNTIF(Table9[Column1], Table215[[#This Row],[user_id]]) &gt; 0, "Retained", "Not_Retained")</f>
        <v>Retained</v>
      </c>
    </row>
    <row r="240" spans="1:8" x14ac:dyDescent="0.3">
      <c r="A240">
        <v>46</v>
      </c>
      <c r="B240">
        <v>69988</v>
      </c>
      <c r="C240" t="s">
        <v>9</v>
      </c>
      <c r="D240" s="1">
        <v>45255</v>
      </c>
      <c r="E240" t="s">
        <v>12</v>
      </c>
      <c r="F240">
        <v>1087.8</v>
      </c>
      <c r="G240" t="str">
        <f t="shared" si="3"/>
        <v>2023-11</v>
      </c>
      <c r="H240" t="str">
        <f>IF(COUNTIF(Table9[Column1], Table215[[#This Row],[user_id]]) &gt; 0, "Retained", "Not_Retained")</f>
        <v>Retained</v>
      </c>
    </row>
    <row r="241" spans="1:8" x14ac:dyDescent="0.3">
      <c r="A241">
        <v>46</v>
      </c>
      <c r="B241">
        <v>36144</v>
      </c>
      <c r="C241" t="s">
        <v>9</v>
      </c>
      <c r="D241" s="1">
        <v>45256</v>
      </c>
      <c r="E241" t="s">
        <v>12</v>
      </c>
      <c r="F241">
        <v>4673.5200000000004</v>
      </c>
      <c r="G241" t="str">
        <f t="shared" si="3"/>
        <v>2023-11</v>
      </c>
      <c r="H241" t="str">
        <f>IF(COUNTIF(Table9[Column1], Table215[[#This Row],[user_id]]) &gt; 0, "Retained", "Not_Retained")</f>
        <v>Retained</v>
      </c>
    </row>
    <row r="242" spans="1:8" x14ac:dyDescent="0.3">
      <c r="A242">
        <v>46</v>
      </c>
      <c r="B242">
        <v>62196</v>
      </c>
      <c r="C242" t="s">
        <v>18</v>
      </c>
      <c r="D242" s="1">
        <v>45247</v>
      </c>
      <c r="E242" t="s">
        <v>12</v>
      </c>
      <c r="F242">
        <v>279.44</v>
      </c>
      <c r="G242" t="str">
        <f t="shared" si="3"/>
        <v>2023-11</v>
      </c>
      <c r="H242" t="str">
        <f>IF(COUNTIF(Table9[Column1], Table215[[#This Row],[user_id]]) &gt; 0, "Retained", "Not_Retained")</f>
        <v>Retained</v>
      </c>
    </row>
    <row r="243" spans="1:8" x14ac:dyDescent="0.3">
      <c r="A243">
        <v>47</v>
      </c>
      <c r="B243">
        <v>95948</v>
      </c>
      <c r="C243" t="s">
        <v>14</v>
      </c>
      <c r="D243" s="1">
        <v>45227</v>
      </c>
      <c r="E243" t="s">
        <v>12</v>
      </c>
      <c r="F243">
        <v>709.93</v>
      </c>
      <c r="G243" t="str">
        <f t="shared" si="3"/>
        <v>2023-10</v>
      </c>
      <c r="H243" t="str">
        <f>IF(COUNTIF(Table9[Column1], Table215[[#This Row],[user_id]]) &gt; 0, "Retained", "Not_Retained")</f>
        <v>Not_Retained</v>
      </c>
    </row>
    <row r="244" spans="1:8" x14ac:dyDescent="0.3">
      <c r="A244">
        <v>47</v>
      </c>
      <c r="B244">
        <v>62431</v>
      </c>
      <c r="C244" t="s">
        <v>18</v>
      </c>
      <c r="D244" s="1">
        <v>45244</v>
      </c>
      <c r="E244" t="s">
        <v>12</v>
      </c>
      <c r="F244">
        <v>1761.28</v>
      </c>
      <c r="G244" t="str">
        <f t="shared" si="3"/>
        <v>2023-11</v>
      </c>
      <c r="H244" t="str">
        <f>IF(COUNTIF(Table9[Column1], Table215[[#This Row],[user_id]]) &gt; 0, "Retained", "Not_Retained")</f>
        <v>Not_Retained</v>
      </c>
    </row>
    <row r="245" spans="1:8" x14ac:dyDescent="0.3">
      <c r="A245">
        <v>47</v>
      </c>
      <c r="B245">
        <v>75038</v>
      </c>
      <c r="C245" t="s">
        <v>18</v>
      </c>
      <c r="D245" s="1">
        <v>45236</v>
      </c>
      <c r="E245" t="s">
        <v>12</v>
      </c>
      <c r="F245">
        <v>4629.12</v>
      </c>
      <c r="G245" t="str">
        <f t="shared" si="3"/>
        <v>2023-11</v>
      </c>
      <c r="H245" t="str">
        <f>IF(COUNTIF(Table9[Column1], Table215[[#This Row],[user_id]]) &gt; 0, "Retained", "Not_Retained")</f>
        <v>Not_Retained</v>
      </c>
    </row>
    <row r="246" spans="1:8" x14ac:dyDescent="0.3">
      <c r="A246">
        <v>47</v>
      </c>
      <c r="B246">
        <v>44959</v>
      </c>
      <c r="C246" t="s">
        <v>9</v>
      </c>
      <c r="D246" s="1">
        <v>45247</v>
      </c>
      <c r="E246" t="s">
        <v>12</v>
      </c>
      <c r="F246">
        <v>486.74</v>
      </c>
      <c r="G246" t="str">
        <f t="shared" si="3"/>
        <v>2023-11</v>
      </c>
      <c r="H246" t="str">
        <f>IF(COUNTIF(Table9[Column1], Table215[[#This Row],[user_id]]) &gt; 0, "Retained", "Not_Retained")</f>
        <v>Not_Retained</v>
      </c>
    </row>
    <row r="247" spans="1:8" x14ac:dyDescent="0.3">
      <c r="A247">
        <v>48</v>
      </c>
      <c r="B247">
        <v>20494</v>
      </c>
      <c r="C247" t="s">
        <v>14</v>
      </c>
      <c r="D247" s="1">
        <v>45173</v>
      </c>
      <c r="E247" t="s">
        <v>12</v>
      </c>
      <c r="F247">
        <v>1601.83</v>
      </c>
      <c r="G247" t="str">
        <f t="shared" si="3"/>
        <v>2023-09</v>
      </c>
      <c r="H247" t="str">
        <f>IF(COUNTIF(Table9[Column1], Table215[[#This Row],[user_id]]) &gt; 0, "Retained", "Not_Retained")</f>
        <v>Not_Retained</v>
      </c>
    </row>
    <row r="248" spans="1:8" x14ac:dyDescent="0.3">
      <c r="A248">
        <v>48</v>
      </c>
      <c r="B248">
        <v>65851</v>
      </c>
      <c r="C248" t="s">
        <v>15</v>
      </c>
      <c r="D248" s="1">
        <v>45189</v>
      </c>
      <c r="E248" t="s">
        <v>12</v>
      </c>
      <c r="F248">
        <v>1822.58</v>
      </c>
      <c r="G248" t="str">
        <f t="shared" si="3"/>
        <v>2023-09</v>
      </c>
      <c r="H248" t="str">
        <f>IF(COUNTIF(Table9[Column1], Table215[[#This Row],[user_id]]) &gt; 0, "Retained", "Not_Retained")</f>
        <v>Not_Retained</v>
      </c>
    </row>
    <row r="249" spans="1:8" x14ac:dyDescent="0.3">
      <c r="A249">
        <v>48</v>
      </c>
      <c r="B249">
        <v>56210</v>
      </c>
      <c r="C249" t="s">
        <v>18</v>
      </c>
      <c r="D249" s="1">
        <v>45171</v>
      </c>
      <c r="E249" t="s">
        <v>12</v>
      </c>
      <c r="F249">
        <v>3233.4</v>
      </c>
      <c r="G249" t="str">
        <f t="shared" si="3"/>
        <v>2023-09</v>
      </c>
      <c r="H249" t="str">
        <f>IF(COUNTIF(Table9[Column1], Table215[[#This Row],[user_id]]) &gt; 0, "Retained", "Not_Retained")</f>
        <v>Not_Retained</v>
      </c>
    </row>
    <row r="250" spans="1:8" x14ac:dyDescent="0.3">
      <c r="A250">
        <v>48</v>
      </c>
      <c r="B250">
        <v>97973</v>
      </c>
      <c r="C250" t="s">
        <v>18</v>
      </c>
      <c r="D250" s="1">
        <v>45202</v>
      </c>
      <c r="E250" t="s">
        <v>12</v>
      </c>
      <c r="F250">
        <v>2614.12</v>
      </c>
      <c r="G250" t="str">
        <f t="shared" si="3"/>
        <v>2023-10</v>
      </c>
      <c r="H250" t="str">
        <f>IF(COUNTIF(Table9[Column1], Table215[[#This Row],[user_id]]) &gt; 0, "Retained", "Not_Retained")</f>
        <v>Not_Retained</v>
      </c>
    </row>
    <row r="251" spans="1:8" x14ac:dyDescent="0.3">
      <c r="A251">
        <v>49</v>
      </c>
      <c r="B251">
        <v>67432</v>
      </c>
      <c r="C251" t="s">
        <v>9</v>
      </c>
      <c r="D251" s="1">
        <v>45191</v>
      </c>
      <c r="E251" t="s">
        <v>10</v>
      </c>
      <c r="F251">
        <v>429.44</v>
      </c>
      <c r="G251" t="str">
        <f t="shared" si="3"/>
        <v>2023-09</v>
      </c>
      <c r="H251" t="str">
        <f>IF(COUNTIF(Table9[Column1], Table215[[#This Row],[user_id]]) &gt; 0, "Retained", "Not_Retained")</f>
        <v>Retained</v>
      </c>
    </row>
    <row r="252" spans="1:8" x14ac:dyDescent="0.3">
      <c r="A252">
        <v>49</v>
      </c>
      <c r="B252">
        <v>94562</v>
      </c>
      <c r="C252" t="s">
        <v>14</v>
      </c>
      <c r="D252" s="1">
        <v>45194</v>
      </c>
      <c r="E252" t="s">
        <v>12</v>
      </c>
      <c r="F252">
        <v>1975.99</v>
      </c>
      <c r="G252" t="str">
        <f t="shared" si="3"/>
        <v>2023-09</v>
      </c>
      <c r="H252" t="str">
        <f>IF(COUNTIF(Table9[Column1], Table215[[#This Row],[user_id]]) &gt; 0, "Retained", "Not_Retained")</f>
        <v>Retained</v>
      </c>
    </row>
    <row r="253" spans="1:8" x14ac:dyDescent="0.3">
      <c r="A253">
        <v>49</v>
      </c>
      <c r="B253">
        <v>14244</v>
      </c>
      <c r="C253" t="s">
        <v>15</v>
      </c>
      <c r="D253" s="1">
        <v>45188</v>
      </c>
      <c r="E253" t="s">
        <v>12</v>
      </c>
      <c r="F253">
        <v>4749.24</v>
      </c>
      <c r="G253" t="str">
        <f t="shared" si="3"/>
        <v>2023-09</v>
      </c>
      <c r="H253" t="str">
        <f>IF(COUNTIF(Table9[Column1], Table215[[#This Row],[user_id]]) &gt; 0, "Retained", "Not_Retained")</f>
        <v>Retained</v>
      </c>
    </row>
    <row r="254" spans="1:8" x14ac:dyDescent="0.3">
      <c r="A254">
        <v>49</v>
      </c>
      <c r="B254">
        <v>68188</v>
      </c>
      <c r="C254" t="s">
        <v>9</v>
      </c>
      <c r="D254" s="1">
        <v>45181</v>
      </c>
      <c r="E254" t="s">
        <v>10</v>
      </c>
      <c r="F254">
        <v>2694.35</v>
      </c>
      <c r="G254" t="str">
        <f t="shared" si="3"/>
        <v>2023-09</v>
      </c>
      <c r="H254" t="str">
        <f>IF(COUNTIF(Table9[Column1], Table215[[#This Row],[user_id]]) &gt; 0, "Retained", "Not_Retained")</f>
        <v>Retained</v>
      </c>
    </row>
    <row r="255" spans="1:8" x14ac:dyDescent="0.3">
      <c r="A255">
        <v>49</v>
      </c>
      <c r="B255">
        <v>51207</v>
      </c>
      <c r="C255" t="s">
        <v>14</v>
      </c>
      <c r="D255" s="1">
        <v>45182</v>
      </c>
      <c r="E255" t="s">
        <v>10</v>
      </c>
      <c r="F255">
        <v>4806.55</v>
      </c>
      <c r="G255" t="str">
        <f t="shared" si="3"/>
        <v>2023-09</v>
      </c>
      <c r="H255" t="str">
        <f>IF(COUNTIF(Table9[Column1], Table215[[#This Row],[user_id]]) &gt; 0, "Retained", "Not_Retained")</f>
        <v>Retained</v>
      </c>
    </row>
    <row r="256" spans="1:8" x14ac:dyDescent="0.3">
      <c r="A256">
        <v>49</v>
      </c>
      <c r="B256">
        <v>34385</v>
      </c>
      <c r="C256" t="s">
        <v>18</v>
      </c>
      <c r="D256" s="1">
        <v>45254</v>
      </c>
      <c r="E256" t="s">
        <v>12</v>
      </c>
      <c r="F256">
        <v>4576.3599999999997</v>
      </c>
      <c r="G256" t="str">
        <f t="shared" si="3"/>
        <v>2023-11</v>
      </c>
      <c r="H256" t="str">
        <f>IF(COUNTIF(Table9[Column1], Table215[[#This Row],[user_id]]) &gt; 0, "Retained", "Not_Retained")</f>
        <v>Retained</v>
      </c>
    </row>
    <row r="257" spans="1:8" x14ac:dyDescent="0.3">
      <c r="A257">
        <v>49</v>
      </c>
      <c r="B257">
        <v>44116</v>
      </c>
      <c r="C257" t="s">
        <v>18</v>
      </c>
      <c r="D257" s="1">
        <v>45208</v>
      </c>
      <c r="E257" t="s">
        <v>10</v>
      </c>
      <c r="F257">
        <v>4982.1899999999996</v>
      </c>
      <c r="G257" t="str">
        <f t="shared" si="3"/>
        <v>2023-10</v>
      </c>
      <c r="H257" t="str">
        <f>IF(COUNTIF(Table9[Column1], Table215[[#This Row],[user_id]]) &gt; 0, "Retained", "Not_Retained")</f>
        <v>Retained</v>
      </c>
    </row>
    <row r="258" spans="1:8" x14ac:dyDescent="0.3">
      <c r="A258">
        <v>50</v>
      </c>
      <c r="B258">
        <v>27790</v>
      </c>
      <c r="C258" t="s">
        <v>9</v>
      </c>
      <c r="D258" s="1">
        <v>45203</v>
      </c>
      <c r="E258" t="s">
        <v>12</v>
      </c>
      <c r="F258">
        <v>946.02</v>
      </c>
      <c r="G258" t="str">
        <f t="shared" ref="G258:G321" si="4">TEXT(D258, "YYYY-MM")</f>
        <v>2023-10</v>
      </c>
      <c r="H258" t="str">
        <f>IF(COUNTIF(Table9[Column1], Table215[[#This Row],[user_id]]) &gt; 0, "Retained", "Not_Retained")</f>
        <v>Not_Retained</v>
      </c>
    </row>
    <row r="259" spans="1:8" x14ac:dyDescent="0.3">
      <c r="A259">
        <v>50</v>
      </c>
      <c r="B259">
        <v>68341</v>
      </c>
      <c r="C259" t="s">
        <v>9</v>
      </c>
      <c r="D259" s="1">
        <v>45222</v>
      </c>
      <c r="E259" t="s">
        <v>12</v>
      </c>
      <c r="F259">
        <v>3372.41</v>
      </c>
      <c r="G259" t="str">
        <f t="shared" si="4"/>
        <v>2023-10</v>
      </c>
      <c r="H259" t="str">
        <f>IF(COUNTIF(Table9[Column1], Table215[[#This Row],[user_id]]) &gt; 0, "Retained", "Not_Retained")</f>
        <v>Not_Retained</v>
      </c>
    </row>
    <row r="260" spans="1:8" x14ac:dyDescent="0.3">
      <c r="A260">
        <v>51</v>
      </c>
      <c r="B260">
        <v>93584</v>
      </c>
      <c r="C260" t="s">
        <v>15</v>
      </c>
      <c r="D260" s="1">
        <v>45253</v>
      </c>
      <c r="E260" t="s">
        <v>12</v>
      </c>
      <c r="F260">
        <v>2592.9</v>
      </c>
      <c r="G260" t="str">
        <f t="shared" si="4"/>
        <v>2023-11</v>
      </c>
      <c r="H260" t="str">
        <f>IF(COUNTIF(Table9[Column1], Table215[[#This Row],[user_id]]) &gt; 0, "Retained", "Not_Retained")</f>
        <v>Retained</v>
      </c>
    </row>
    <row r="261" spans="1:8" x14ac:dyDescent="0.3">
      <c r="A261">
        <v>51</v>
      </c>
      <c r="B261">
        <v>36342</v>
      </c>
      <c r="C261" t="s">
        <v>15</v>
      </c>
      <c r="D261" s="1">
        <v>45234</v>
      </c>
      <c r="E261" t="s">
        <v>10</v>
      </c>
      <c r="F261">
        <v>3972.83</v>
      </c>
      <c r="G261" t="str">
        <f t="shared" si="4"/>
        <v>2023-11</v>
      </c>
      <c r="H261" t="str">
        <f>IF(COUNTIF(Table9[Column1], Table215[[#This Row],[user_id]]) &gt; 0, "Retained", "Not_Retained")</f>
        <v>Retained</v>
      </c>
    </row>
    <row r="262" spans="1:8" x14ac:dyDescent="0.3">
      <c r="A262">
        <v>51</v>
      </c>
      <c r="B262">
        <v>82616</v>
      </c>
      <c r="C262" t="s">
        <v>14</v>
      </c>
      <c r="D262" s="1">
        <v>45211</v>
      </c>
      <c r="E262" t="s">
        <v>12</v>
      </c>
      <c r="F262">
        <v>4037.94</v>
      </c>
      <c r="G262" t="str">
        <f t="shared" si="4"/>
        <v>2023-10</v>
      </c>
      <c r="H262" t="str">
        <f>IF(COUNTIF(Table9[Column1], Table215[[#This Row],[user_id]]) &gt; 0, "Retained", "Not_Retained")</f>
        <v>Retained</v>
      </c>
    </row>
    <row r="263" spans="1:8" x14ac:dyDescent="0.3">
      <c r="A263">
        <v>51</v>
      </c>
      <c r="B263">
        <v>90209</v>
      </c>
      <c r="C263" t="s">
        <v>9</v>
      </c>
      <c r="D263" s="1">
        <v>45174</v>
      </c>
      <c r="E263" t="s">
        <v>10</v>
      </c>
      <c r="F263">
        <v>1615.52</v>
      </c>
      <c r="G263" t="str">
        <f t="shared" si="4"/>
        <v>2023-09</v>
      </c>
      <c r="H263" t="str">
        <f>IF(COUNTIF(Table9[Column1], Table215[[#This Row],[user_id]]) &gt; 0, "Retained", "Not_Retained")</f>
        <v>Retained</v>
      </c>
    </row>
    <row r="264" spans="1:8" x14ac:dyDescent="0.3">
      <c r="A264">
        <v>51</v>
      </c>
      <c r="B264">
        <v>72739</v>
      </c>
      <c r="C264" t="s">
        <v>18</v>
      </c>
      <c r="D264" s="1">
        <v>45192</v>
      </c>
      <c r="E264" t="s">
        <v>12</v>
      </c>
      <c r="F264">
        <v>4134.3599999999997</v>
      </c>
      <c r="G264" t="str">
        <f t="shared" si="4"/>
        <v>2023-09</v>
      </c>
      <c r="H264" t="str">
        <f>IF(COUNTIF(Table9[Column1], Table215[[#This Row],[user_id]]) &gt; 0, "Retained", "Not_Retained")</f>
        <v>Retained</v>
      </c>
    </row>
    <row r="265" spans="1:8" x14ac:dyDescent="0.3">
      <c r="A265">
        <v>51</v>
      </c>
      <c r="B265">
        <v>26426</v>
      </c>
      <c r="C265" t="s">
        <v>14</v>
      </c>
      <c r="D265" s="1">
        <v>45172</v>
      </c>
      <c r="E265" t="s">
        <v>10</v>
      </c>
      <c r="F265">
        <v>2304.88</v>
      </c>
      <c r="G265" t="str">
        <f t="shared" si="4"/>
        <v>2023-09</v>
      </c>
      <c r="H265" t="str">
        <f>IF(COUNTIF(Table9[Column1], Table215[[#This Row],[user_id]]) &gt; 0, "Retained", "Not_Retained")</f>
        <v>Retained</v>
      </c>
    </row>
    <row r="266" spans="1:8" x14ac:dyDescent="0.3">
      <c r="A266">
        <v>51</v>
      </c>
      <c r="B266">
        <v>77811</v>
      </c>
      <c r="C266" t="s">
        <v>14</v>
      </c>
      <c r="D266" s="1">
        <v>45191</v>
      </c>
      <c r="E266" t="s">
        <v>10</v>
      </c>
      <c r="F266">
        <v>4402</v>
      </c>
      <c r="G266" t="str">
        <f t="shared" si="4"/>
        <v>2023-09</v>
      </c>
      <c r="H266" t="str">
        <f>IF(COUNTIF(Table9[Column1], Table215[[#This Row],[user_id]]) &gt; 0, "Retained", "Not_Retained")</f>
        <v>Retained</v>
      </c>
    </row>
    <row r="267" spans="1:8" x14ac:dyDescent="0.3">
      <c r="A267">
        <v>51</v>
      </c>
      <c r="B267">
        <v>82260</v>
      </c>
      <c r="C267" t="s">
        <v>15</v>
      </c>
      <c r="D267" s="1">
        <v>45194</v>
      </c>
      <c r="E267" t="s">
        <v>10</v>
      </c>
      <c r="F267">
        <v>2219.83</v>
      </c>
      <c r="G267" t="str">
        <f t="shared" si="4"/>
        <v>2023-09</v>
      </c>
      <c r="H267" t="str">
        <f>IF(COUNTIF(Table9[Column1], Table215[[#This Row],[user_id]]) &gt; 0, "Retained", "Not_Retained")</f>
        <v>Retained</v>
      </c>
    </row>
    <row r="268" spans="1:8" x14ac:dyDescent="0.3">
      <c r="A268">
        <v>52</v>
      </c>
      <c r="B268">
        <v>31229</v>
      </c>
      <c r="C268" t="s">
        <v>14</v>
      </c>
      <c r="D268" s="1">
        <v>45175</v>
      </c>
      <c r="E268" t="s">
        <v>10</v>
      </c>
      <c r="F268">
        <v>1795.51</v>
      </c>
      <c r="G268" t="str">
        <f t="shared" si="4"/>
        <v>2023-09</v>
      </c>
      <c r="H268" t="str">
        <f>IF(COUNTIF(Table9[Column1], Table215[[#This Row],[user_id]]) &gt; 0, "Retained", "Not_Retained")</f>
        <v>Retained</v>
      </c>
    </row>
    <row r="269" spans="1:8" x14ac:dyDescent="0.3">
      <c r="A269">
        <v>52</v>
      </c>
      <c r="B269">
        <v>47230</v>
      </c>
      <c r="C269" t="s">
        <v>9</v>
      </c>
      <c r="D269" s="1">
        <v>45186</v>
      </c>
      <c r="E269" t="s">
        <v>12</v>
      </c>
      <c r="F269">
        <v>1061.8800000000001</v>
      </c>
      <c r="G269" t="str">
        <f t="shared" si="4"/>
        <v>2023-09</v>
      </c>
      <c r="H269" t="str">
        <f>IF(COUNTIF(Table9[Column1], Table215[[#This Row],[user_id]]) &gt; 0, "Retained", "Not_Retained")</f>
        <v>Retained</v>
      </c>
    </row>
    <row r="270" spans="1:8" x14ac:dyDescent="0.3">
      <c r="A270">
        <v>52</v>
      </c>
      <c r="B270">
        <v>45972</v>
      </c>
      <c r="C270" t="s">
        <v>15</v>
      </c>
      <c r="D270" s="1">
        <v>45187</v>
      </c>
      <c r="E270" t="s">
        <v>12</v>
      </c>
      <c r="F270">
        <v>3110.7</v>
      </c>
      <c r="G270" t="str">
        <f t="shared" si="4"/>
        <v>2023-09</v>
      </c>
      <c r="H270" t="str">
        <f>IF(COUNTIF(Table9[Column1], Table215[[#This Row],[user_id]]) &gt; 0, "Retained", "Not_Retained")</f>
        <v>Retained</v>
      </c>
    </row>
    <row r="271" spans="1:8" x14ac:dyDescent="0.3">
      <c r="A271">
        <v>52</v>
      </c>
      <c r="B271">
        <v>94015</v>
      </c>
      <c r="C271" t="s">
        <v>15</v>
      </c>
      <c r="D271" s="1">
        <v>45247</v>
      </c>
      <c r="E271" t="s">
        <v>10</v>
      </c>
      <c r="F271">
        <v>938.88</v>
      </c>
      <c r="G271" t="str">
        <f t="shared" si="4"/>
        <v>2023-11</v>
      </c>
      <c r="H271" t="str">
        <f>IF(COUNTIF(Table9[Column1], Table215[[#This Row],[user_id]]) &gt; 0, "Retained", "Not_Retained")</f>
        <v>Retained</v>
      </c>
    </row>
    <row r="272" spans="1:8" x14ac:dyDescent="0.3">
      <c r="A272">
        <v>52</v>
      </c>
      <c r="B272">
        <v>89316</v>
      </c>
      <c r="C272" t="s">
        <v>14</v>
      </c>
      <c r="D272" s="1">
        <v>45223</v>
      </c>
      <c r="E272" t="s">
        <v>10</v>
      </c>
      <c r="F272">
        <v>4143.66</v>
      </c>
      <c r="G272" t="str">
        <f t="shared" si="4"/>
        <v>2023-10</v>
      </c>
      <c r="H272" t="str">
        <f>IF(COUNTIF(Table9[Column1], Table215[[#This Row],[user_id]]) &gt; 0, "Retained", "Not_Retained")</f>
        <v>Retained</v>
      </c>
    </row>
    <row r="273" spans="1:8" x14ac:dyDescent="0.3">
      <c r="A273">
        <v>52</v>
      </c>
      <c r="B273">
        <v>20646</v>
      </c>
      <c r="C273" t="s">
        <v>9</v>
      </c>
      <c r="D273" s="1">
        <v>45200</v>
      </c>
      <c r="E273" t="s">
        <v>12</v>
      </c>
      <c r="F273">
        <v>3290.54</v>
      </c>
      <c r="G273" t="str">
        <f t="shared" si="4"/>
        <v>2023-10</v>
      </c>
      <c r="H273" t="str">
        <f>IF(COUNTIF(Table9[Column1], Table215[[#This Row],[user_id]]) &gt; 0, "Retained", "Not_Retained")</f>
        <v>Retained</v>
      </c>
    </row>
    <row r="274" spans="1:8" x14ac:dyDescent="0.3">
      <c r="A274">
        <v>52</v>
      </c>
      <c r="B274">
        <v>84991</v>
      </c>
      <c r="C274" t="s">
        <v>18</v>
      </c>
      <c r="D274" s="1">
        <v>45224</v>
      </c>
      <c r="E274" t="s">
        <v>10</v>
      </c>
      <c r="F274">
        <v>2540.39</v>
      </c>
      <c r="G274" t="str">
        <f t="shared" si="4"/>
        <v>2023-10</v>
      </c>
      <c r="H274" t="str">
        <f>IF(COUNTIF(Table9[Column1], Table215[[#This Row],[user_id]]) &gt; 0, "Retained", "Not_Retained")</f>
        <v>Retained</v>
      </c>
    </row>
    <row r="275" spans="1:8" x14ac:dyDescent="0.3">
      <c r="A275">
        <v>52</v>
      </c>
      <c r="B275">
        <v>81509</v>
      </c>
      <c r="C275" t="s">
        <v>14</v>
      </c>
      <c r="D275" s="1">
        <v>45220</v>
      </c>
      <c r="E275" t="s">
        <v>12</v>
      </c>
      <c r="F275">
        <v>2466.4299999999998</v>
      </c>
      <c r="G275" t="str">
        <f t="shared" si="4"/>
        <v>2023-10</v>
      </c>
      <c r="H275" t="str">
        <f>IF(COUNTIF(Table9[Column1], Table215[[#This Row],[user_id]]) &gt; 0, "Retained", "Not_Retained")</f>
        <v>Retained</v>
      </c>
    </row>
    <row r="276" spans="1:8" x14ac:dyDescent="0.3">
      <c r="A276">
        <v>52</v>
      </c>
      <c r="B276">
        <v>99783</v>
      </c>
      <c r="C276" t="s">
        <v>18</v>
      </c>
      <c r="D276" s="1">
        <v>45225</v>
      </c>
      <c r="E276" t="s">
        <v>12</v>
      </c>
      <c r="F276">
        <v>2322.37</v>
      </c>
      <c r="G276" t="str">
        <f t="shared" si="4"/>
        <v>2023-10</v>
      </c>
      <c r="H276" t="str">
        <f>IF(COUNTIF(Table9[Column1], Table215[[#This Row],[user_id]]) &gt; 0, "Retained", "Not_Retained")</f>
        <v>Retained</v>
      </c>
    </row>
    <row r="277" spans="1:8" x14ac:dyDescent="0.3">
      <c r="A277">
        <v>53</v>
      </c>
      <c r="B277">
        <v>70875</v>
      </c>
      <c r="C277" t="s">
        <v>15</v>
      </c>
      <c r="D277" s="1">
        <v>45185</v>
      </c>
      <c r="E277" t="s">
        <v>12</v>
      </c>
      <c r="F277">
        <v>3072.64</v>
      </c>
      <c r="G277" t="str">
        <f t="shared" si="4"/>
        <v>2023-09</v>
      </c>
      <c r="H277" t="str">
        <f>IF(COUNTIF(Table9[Column1], Table215[[#This Row],[user_id]]) &gt; 0, "Retained", "Not_Retained")</f>
        <v>Not_Retained</v>
      </c>
    </row>
    <row r="278" spans="1:8" x14ac:dyDescent="0.3">
      <c r="A278">
        <v>53</v>
      </c>
      <c r="B278">
        <v>51853</v>
      </c>
      <c r="C278" t="s">
        <v>14</v>
      </c>
      <c r="D278" s="1">
        <v>45180</v>
      </c>
      <c r="E278" t="s">
        <v>12</v>
      </c>
      <c r="F278">
        <v>740.75</v>
      </c>
      <c r="G278" t="str">
        <f t="shared" si="4"/>
        <v>2023-09</v>
      </c>
      <c r="H278" t="str">
        <f>IF(COUNTIF(Table9[Column1], Table215[[#This Row],[user_id]]) &gt; 0, "Retained", "Not_Retained")</f>
        <v>Not_Retained</v>
      </c>
    </row>
    <row r="279" spans="1:8" x14ac:dyDescent="0.3">
      <c r="A279">
        <v>53</v>
      </c>
      <c r="B279">
        <v>77499</v>
      </c>
      <c r="C279" t="s">
        <v>9</v>
      </c>
      <c r="D279" s="1">
        <v>45181</v>
      </c>
      <c r="E279" t="s">
        <v>12</v>
      </c>
      <c r="F279">
        <v>1284.52</v>
      </c>
      <c r="G279" t="str">
        <f t="shared" si="4"/>
        <v>2023-09</v>
      </c>
      <c r="H279" t="str">
        <f>IF(COUNTIF(Table9[Column1], Table215[[#This Row],[user_id]]) &gt; 0, "Retained", "Not_Retained")</f>
        <v>Not_Retained</v>
      </c>
    </row>
    <row r="280" spans="1:8" x14ac:dyDescent="0.3">
      <c r="A280">
        <v>53</v>
      </c>
      <c r="B280">
        <v>45058</v>
      </c>
      <c r="C280" t="s">
        <v>18</v>
      </c>
      <c r="D280" s="1">
        <v>45173</v>
      </c>
      <c r="E280" t="s">
        <v>10</v>
      </c>
      <c r="F280">
        <v>790.3</v>
      </c>
      <c r="G280" t="str">
        <f t="shared" si="4"/>
        <v>2023-09</v>
      </c>
      <c r="H280" t="str">
        <f>IF(COUNTIF(Table9[Column1], Table215[[#This Row],[user_id]]) &gt; 0, "Retained", "Not_Retained")</f>
        <v>Not_Retained</v>
      </c>
    </row>
    <row r="281" spans="1:8" x14ac:dyDescent="0.3">
      <c r="A281">
        <v>53</v>
      </c>
      <c r="B281">
        <v>60351</v>
      </c>
      <c r="C281" t="s">
        <v>18</v>
      </c>
      <c r="D281" s="1">
        <v>45209</v>
      </c>
      <c r="E281" t="s">
        <v>10</v>
      </c>
      <c r="F281">
        <v>4817.16</v>
      </c>
      <c r="G281" t="str">
        <f t="shared" si="4"/>
        <v>2023-10</v>
      </c>
      <c r="H281" t="str">
        <f>IF(COUNTIF(Table9[Column1], Table215[[#This Row],[user_id]]) &gt; 0, "Retained", "Not_Retained")</f>
        <v>Not_Retained</v>
      </c>
    </row>
    <row r="282" spans="1:8" x14ac:dyDescent="0.3">
      <c r="A282">
        <v>54</v>
      </c>
      <c r="B282">
        <v>77466</v>
      </c>
      <c r="C282" t="s">
        <v>18</v>
      </c>
      <c r="D282" s="1">
        <v>45215</v>
      </c>
      <c r="E282" t="s">
        <v>12</v>
      </c>
      <c r="F282">
        <v>4407.47</v>
      </c>
      <c r="G282" t="str">
        <f t="shared" si="4"/>
        <v>2023-10</v>
      </c>
      <c r="H282" t="str">
        <f>IF(COUNTIF(Table9[Column1], Table215[[#This Row],[user_id]]) &gt; 0, "Retained", "Not_Retained")</f>
        <v>Retained</v>
      </c>
    </row>
    <row r="283" spans="1:8" x14ac:dyDescent="0.3">
      <c r="A283">
        <v>54</v>
      </c>
      <c r="B283">
        <v>13037</v>
      </c>
      <c r="C283" t="s">
        <v>9</v>
      </c>
      <c r="D283" s="1">
        <v>45215</v>
      </c>
      <c r="E283" t="s">
        <v>12</v>
      </c>
      <c r="F283">
        <v>2576.6799999999998</v>
      </c>
      <c r="G283" t="str">
        <f t="shared" si="4"/>
        <v>2023-10</v>
      </c>
      <c r="H283" t="str">
        <f>IF(COUNTIF(Table9[Column1], Table215[[#This Row],[user_id]]) &gt; 0, "Retained", "Not_Retained")</f>
        <v>Retained</v>
      </c>
    </row>
    <row r="284" spans="1:8" x14ac:dyDescent="0.3">
      <c r="A284">
        <v>54</v>
      </c>
      <c r="B284">
        <v>86460</v>
      </c>
      <c r="C284" t="s">
        <v>14</v>
      </c>
      <c r="D284" s="1">
        <v>45237</v>
      </c>
      <c r="E284" t="s">
        <v>10</v>
      </c>
      <c r="F284">
        <v>347.65</v>
      </c>
      <c r="G284" t="str">
        <f t="shared" si="4"/>
        <v>2023-11</v>
      </c>
      <c r="H284" t="str">
        <f>IF(COUNTIF(Table9[Column1], Table215[[#This Row],[user_id]]) &gt; 0, "Retained", "Not_Retained")</f>
        <v>Retained</v>
      </c>
    </row>
    <row r="285" spans="1:8" x14ac:dyDescent="0.3">
      <c r="A285">
        <v>54</v>
      </c>
      <c r="B285">
        <v>88317</v>
      </c>
      <c r="C285" t="s">
        <v>18</v>
      </c>
      <c r="D285" s="1">
        <v>45246</v>
      </c>
      <c r="E285" t="s">
        <v>12</v>
      </c>
      <c r="F285">
        <v>2729.78</v>
      </c>
      <c r="G285" t="str">
        <f t="shared" si="4"/>
        <v>2023-11</v>
      </c>
      <c r="H285" t="str">
        <f>IF(COUNTIF(Table9[Column1], Table215[[#This Row],[user_id]]) &gt; 0, "Retained", "Not_Retained")</f>
        <v>Retained</v>
      </c>
    </row>
    <row r="286" spans="1:8" x14ac:dyDescent="0.3">
      <c r="A286">
        <v>54</v>
      </c>
      <c r="B286">
        <v>27555</v>
      </c>
      <c r="C286" t="s">
        <v>14</v>
      </c>
      <c r="D286" s="1">
        <v>45183</v>
      </c>
      <c r="E286" t="s">
        <v>12</v>
      </c>
      <c r="F286">
        <v>3842.9</v>
      </c>
      <c r="G286" t="str">
        <f t="shared" si="4"/>
        <v>2023-09</v>
      </c>
      <c r="H286" t="str">
        <f>IF(COUNTIF(Table9[Column1], Table215[[#This Row],[user_id]]) &gt; 0, "Retained", "Not_Retained")</f>
        <v>Retained</v>
      </c>
    </row>
    <row r="287" spans="1:8" x14ac:dyDescent="0.3">
      <c r="A287">
        <v>55</v>
      </c>
      <c r="B287">
        <v>83638</v>
      </c>
      <c r="C287" t="s">
        <v>15</v>
      </c>
      <c r="D287" s="1">
        <v>45218</v>
      </c>
      <c r="E287" t="s">
        <v>12</v>
      </c>
      <c r="F287">
        <v>2810.79</v>
      </c>
      <c r="G287" t="str">
        <f t="shared" si="4"/>
        <v>2023-10</v>
      </c>
      <c r="H287" t="str">
        <f>IF(COUNTIF(Table9[Column1], Table215[[#This Row],[user_id]]) &gt; 0, "Retained", "Not_Retained")</f>
        <v>Not_Retained</v>
      </c>
    </row>
    <row r="288" spans="1:8" x14ac:dyDescent="0.3">
      <c r="A288">
        <v>56</v>
      </c>
      <c r="B288">
        <v>82070</v>
      </c>
      <c r="C288" t="s">
        <v>14</v>
      </c>
      <c r="D288" s="1">
        <v>45255</v>
      </c>
      <c r="E288" t="s">
        <v>10</v>
      </c>
      <c r="F288">
        <v>730.45</v>
      </c>
      <c r="G288" t="str">
        <f t="shared" si="4"/>
        <v>2023-11</v>
      </c>
      <c r="H288" t="str">
        <f>IF(COUNTIF(Table9[Column1], Table215[[#This Row],[user_id]]) &gt; 0, "Retained", "Not_Retained")</f>
        <v>Not_Retained</v>
      </c>
    </row>
    <row r="289" spans="1:8" x14ac:dyDescent="0.3">
      <c r="A289">
        <v>56</v>
      </c>
      <c r="B289">
        <v>61629</v>
      </c>
      <c r="C289" t="s">
        <v>14</v>
      </c>
      <c r="D289" s="1">
        <v>45234</v>
      </c>
      <c r="E289" t="s">
        <v>12</v>
      </c>
      <c r="F289">
        <v>2833.38</v>
      </c>
      <c r="G289" t="str">
        <f t="shared" si="4"/>
        <v>2023-11</v>
      </c>
      <c r="H289" t="str">
        <f>IF(COUNTIF(Table9[Column1], Table215[[#This Row],[user_id]]) &gt; 0, "Retained", "Not_Retained")</f>
        <v>Not_Retained</v>
      </c>
    </row>
    <row r="290" spans="1:8" x14ac:dyDescent="0.3">
      <c r="A290">
        <v>56</v>
      </c>
      <c r="B290">
        <v>28909</v>
      </c>
      <c r="C290" t="s">
        <v>15</v>
      </c>
      <c r="D290" s="1">
        <v>45242</v>
      </c>
      <c r="E290" t="s">
        <v>12</v>
      </c>
      <c r="F290">
        <v>2550.38</v>
      </c>
      <c r="G290" t="str">
        <f t="shared" si="4"/>
        <v>2023-11</v>
      </c>
      <c r="H290" t="str">
        <f>IF(COUNTIF(Table9[Column1], Table215[[#This Row],[user_id]]) &gt; 0, "Retained", "Not_Retained")</f>
        <v>Not_Retained</v>
      </c>
    </row>
    <row r="291" spans="1:8" x14ac:dyDescent="0.3">
      <c r="A291">
        <v>56</v>
      </c>
      <c r="B291">
        <v>15100</v>
      </c>
      <c r="C291" t="s">
        <v>15</v>
      </c>
      <c r="D291" s="1">
        <v>45232</v>
      </c>
      <c r="E291" t="s">
        <v>12</v>
      </c>
      <c r="F291">
        <v>4039.43</v>
      </c>
      <c r="G291" t="str">
        <f t="shared" si="4"/>
        <v>2023-11</v>
      </c>
      <c r="H291" t="str">
        <f>IF(COUNTIF(Table9[Column1], Table215[[#This Row],[user_id]]) &gt; 0, "Retained", "Not_Retained")</f>
        <v>Not_Retained</v>
      </c>
    </row>
    <row r="292" spans="1:8" x14ac:dyDescent="0.3">
      <c r="A292">
        <v>57</v>
      </c>
      <c r="B292">
        <v>51750</v>
      </c>
      <c r="C292" t="s">
        <v>15</v>
      </c>
      <c r="D292" s="1">
        <v>45189</v>
      </c>
      <c r="E292" t="s">
        <v>12</v>
      </c>
      <c r="F292">
        <v>4954.0200000000004</v>
      </c>
      <c r="G292" t="str">
        <f t="shared" si="4"/>
        <v>2023-09</v>
      </c>
      <c r="H292" t="str">
        <f>IF(COUNTIF(Table9[Column1], Table215[[#This Row],[user_id]]) &gt; 0, "Retained", "Not_Retained")</f>
        <v>Not_Retained</v>
      </c>
    </row>
    <row r="293" spans="1:8" x14ac:dyDescent="0.3">
      <c r="A293">
        <v>57</v>
      </c>
      <c r="B293">
        <v>49221</v>
      </c>
      <c r="C293" t="s">
        <v>14</v>
      </c>
      <c r="D293" s="1">
        <v>45193</v>
      </c>
      <c r="E293" t="s">
        <v>12</v>
      </c>
      <c r="F293">
        <v>3572.83</v>
      </c>
      <c r="G293" t="str">
        <f t="shared" si="4"/>
        <v>2023-09</v>
      </c>
      <c r="H293" t="str">
        <f>IF(COUNTIF(Table9[Column1], Table215[[#This Row],[user_id]]) &gt; 0, "Retained", "Not_Retained")</f>
        <v>Not_Retained</v>
      </c>
    </row>
    <row r="294" spans="1:8" x14ac:dyDescent="0.3">
      <c r="A294">
        <v>57</v>
      </c>
      <c r="B294">
        <v>72245</v>
      </c>
      <c r="C294" t="s">
        <v>9</v>
      </c>
      <c r="D294" s="1">
        <v>45179</v>
      </c>
      <c r="E294" t="s">
        <v>12</v>
      </c>
      <c r="F294">
        <v>1723.07</v>
      </c>
      <c r="G294" t="str">
        <f t="shared" si="4"/>
        <v>2023-09</v>
      </c>
      <c r="H294" t="str">
        <f>IF(COUNTIF(Table9[Column1], Table215[[#This Row],[user_id]]) &gt; 0, "Retained", "Not_Retained")</f>
        <v>Not_Retained</v>
      </c>
    </row>
    <row r="295" spans="1:8" x14ac:dyDescent="0.3">
      <c r="A295">
        <v>57</v>
      </c>
      <c r="B295">
        <v>86507</v>
      </c>
      <c r="C295" t="s">
        <v>14</v>
      </c>
      <c r="D295" s="1">
        <v>45244</v>
      </c>
      <c r="E295" t="s">
        <v>10</v>
      </c>
      <c r="F295">
        <v>3024.86</v>
      </c>
      <c r="G295" t="str">
        <f t="shared" si="4"/>
        <v>2023-11</v>
      </c>
      <c r="H295" t="str">
        <f>IF(COUNTIF(Table9[Column1], Table215[[#This Row],[user_id]]) &gt; 0, "Retained", "Not_Retained")</f>
        <v>Not_Retained</v>
      </c>
    </row>
    <row r="296" spans="1:8" x14ac:dyDescent="0.3">
      <c r="A296">
        <v>58</v>
      </c>
      <c r="B296">
        <v>39824</v>
      </c>
      <c r="C296" t="s">
        <v>9</v>
      </c>
      <c r="D296" s="1">
        <v>45249</v>
      </c>
      <c r="E296" t="s">
        <v>12</v>
      </c>
      <c r="F296">
        <v>935.51</v>
      </c>
      <c r="G296" t="str">
        <f t="shared" si="4"/>
        <v>2023-11</v>
      </c>
      <c r="H296" t="str">
        <f>IF(COUNTIF(Table9[Column1], Table215[[#This Row],[user_id]]) &gt; 0, "Retained", "Not_Retained")</f>
        <v>Not_Retained</v>
      </c>
    </row>
    <row r="297" spans="1:8" x14ac:dyDescent="0.3">
      <c r="A297">
        <v>58</v>
      </c>
      <c r="B297">
        <v>91230</v>
      </c>
      <c r="C297" t="s">
        <v>18</v>
      </c>
      <c r="D297" s="1">
        <v>45251</v>
      </c>
      <c r="E297" t="s">
        <v>10</v>
      </c>
      <c r="F297">
        <v>4126.1400000000003</v>
      </c>
      <c r="G297" t="str">
        <f t="shared" si="4"/>
        <v>2023-11</v>
      </c>
      <c r="H297" t="str">
        <f>IF(COUNTIF(Table9[Column1], Table215[[#This Row],[user_id]]) &gt; 0, "Retained", "Not_Retained")</f>
        <v>Not_Retained</v>
      </c>
    </row>
    <row r="298" spans="1:8" x14ac:dyDescent="0.3">
      <c r="A298">
        <v>58</v>
      </c>
      <c r="B298">
        <v>14138</v>
      </c>
      <c r="C298" t="s">
        <v>9</v>
      </c>
      <c r="D298" s="1">
        <v>45238</v>
      </c>
      <c r="E298" t="s">
        <v>10</v>
      </c>
      <c r="F298">
        <v>192.79</v>
      </c>
      <c r="G298" t="str">
        <f t="shared" si="4"/>
        <v>2023-11</v>
      </c>
      <c r="H298" t="str">
        <f>IF(COUNTIF(Table9[Column1], Table215[[#This Row],[user_id]]) &gt; 0, "Retained", "Not_Retained")</f>
        <v>Not_Retained</v>
      </c>
    </row>
    <row r="299" spans="1:8" x14ac:dyDescent="0.3">
      <c r="A299">
        <v>58</v>
      </c>
      <c r="B299">
        <v>64890</v>
      </c>
      <c r="C299" t="s">
        <v>15</v>
      </c>
      <c r="D299" s="1">
        <v>45241</v>
      </c>
      <c r="E299" t="s">
        <v>12</v>
      </c>
      <c r="F299">
        <v>3483.45</v>
      </c>
      <c r="G299" t="str">
        <f t="shared" si="4"/>
        <v>2023-11</v>
      </c>
      <c r="H299" t="str">
        <f>IF(COUNTIF(Table9[Column1], Table215[[#This Row],[user_id]]) &gt; 0, "Retained", "Not_Retained")</f>
        <v>Not_Retained</v>
      </c>
    </row>
    <row r="300" spans="1:8" x14ac:dyDescent="0.3">
      <c r="A300">
        <v>58</v>
      </c>
      <c r="B300">
        <v>75774</v>
      </c>
      <c r="C300" t="s">
        <v>18</v>
      </c>
      <c r="D300" s="1">
        <v>45244</v>
      </c>
      <c r="E300" t="s">
        <v>10</v>
      </c>
      <c r="F300">
        <v>3558.3</v>
      </c>
      <c r="G300" t="str">
        <f t="shared" si="4"/>
        <v>2023-11</v>
      </c>
      <c r="H300" t="str">
        <f>IF(COUNTIF(Table9[Column1], Table215[[#This Row],[user_id]]) &gt; 0, "Retained", "Not_Retained")</f>
        <v>Not_Retained</v>
      </c>
    </row>
    <row r="301" spans="1:8" x14ac:dyDescent="0.3">
      <c r="A301">
        <v>59</v>
      </c>
      <c r="B301">
        <v>59391</v>
      </c>
      <c r="C301" t="s">
        <v>14</v>
      </c>
      <c r="D301" s="1">
        <v>45247</v>
      </c>
      <c r="E301" t="s">
        <v>10</v>
      </c>
      <c r="F301">
        <v>2352.35</v>
      </c>
      <c r="G301" t="str">
        <f t="shared" si="4"/>
        <v>2023-11</v>
      </c>
      <c r="H301" t="str">
        <f>IF(COUNTIF(Table9[Column1], Table215[[#This Row],[user_id]]) &gt; 0, "Retained", "Not_Retained")</f>
        <v>Not_Retained</v>
      </c>
    </row>
    <row r="302" spans="1:8" x14ac:dyDescent="0.3">
      <c r="A302">
        <v>59</v>
      </c>
      <c r="B302">
        <v>54869</v>
      </c>
      <c r="C302" t="s">
        <v>14</v>
      </c>
      <c r="D302" s="1">
        <v>45248</v>
      </c>
      <c r="E302" t="s">
        <v>12</v>
      </c>
      <c r="F302">
        <v>3089.38</v>
      </c>
      <c r="G302" t="str">
        <f t="shared" si="4"/>
        <v>2023-11</v>
      </c>
      <c r="H302" t="str">
        <f>IF(COUNTIF(Table9[Column1], Table215[[#This Row],[user_id]]) &gt; 0, "Retained", "Not_Retained")</f>
        <v>Not_Retained</v>
      </c>
    </row>
    <row r="303" spans="1:8" x14ac:dyDescent="0.3">
      <c r="A303">
        <v>59</v>
      </c>
      <c r="B303">
        <v>42311</v>
      </c>
      <c r="C303" t="s">
        <v>14</v>
      </c>
      <c r="D303" s="1">
        <v>45237</v>
      </c>
      <c r="E303" t="s">
        <v>12</v>
      </c>
      <c r="F303">
        <v>1201.8499999999999</v>
      </c>
      <c r="G303" t="str">
        <f t="shared" si="4"/>
        <v>2023-11</v>
      </c>
      <c r="H303" t="str">
        <f>IF(COUNTIF(Table9[Column1], Table215[[#This Row],[user_id]]) &gt; 0, "Retained", "Not_Retained")</f>
        <v>Not_Retained</v>
      </c>
    </row>
    <row r="304" spans="1:8" x14ac:dyDescent="0.3">
      <c r="A304">
        <v>59</v>
      </c>
      <c r="B304">
        <v>47880</v>
      </c>
      <c r="C304" t="s">
        <v>15</v>
      </c>
      <c r="D304" s="1">
        <v>45240</v>
      </c>
      <c r="E304" t="s">
        <v>12</v>
      </c>
      <c r="F304">
        <v>1653.5</v>
      </c>
      <c r="G304" t="str">
        <f t="shared" si="4"/>
        <v>2023-11</v>
      </c>
      <c r="H304" t="str">
        <f>IF(COUNTIF(Table9[Column1], Table215[[#This Row],[user_id]]) &gt; 0, "Retained", "Not_Retained")</f>
        <v>Not_Retained</v>
      </c>
    </row>
    <row r="305" spans="1:8" x14ac:dyDescent="0.3">
      <c r="A305">
        <v>59</v>
      </c>
      <c r="B305">
        <v>45842</v>
      </c>
      <c r="C305" t="s">
        <v>14</v>
      </c>
      <c r="D305" s="1">
        <v>45217</v>
      </c>
      <c r="E305" t="s">
        <v>10</v>
      </c>
      <c r="F305">
        <v>2910.04</v>
      </c>
      <c r="G305" t="str">
        <f t="shared" si="4"/>
        <v>2023-10</v>
      </c>
      <c r="H305" t="str">
        <f>IF(COUNTIF(Table9[Column1], Table215[[#This Row],[user_id]]) &gt; 0, "Retained", "Not_Retained")</f>
        <v>Not_Retained</v>
      </c>
    </row>
    <row r="306" spans="1:8" x14ac:dyDescent="0.3">
      <c r="A306">
        <v>59</v>
      </c>
      <c r="B306">
        <v>59767</v>
      </c>
      <c r="C306" t="s">
        <v>18</v>
      </c>
      <c r="D306" s="1">
        <v>45217</v>
      </c>
      <c r="E306" t="s">
        <v>12</v>
      </c>
      <c r="F306">
        <v>4777.58</v>
      </c>
      <c r="G306" t="str">
        <f t="shared" si="4"/>
        <v>2023-10</v>
      </c>
      <c r="H306" t="str">
        <f>IF(COUNTIF(Table9[Column1], Table215[[#This Row],[user_id]]) &gt; 0, "Retained", "Not_Retained")</f>
        <v>Not_Retained</v>
      </c>
    </row>
    <row r="307" spans="1:8" x14ac:dyDescent="0.3">
      <c r="A307">
        <v>59</v>
      </c>
      <c r="B307">
        <v>29198</v>
      </c>
      <c r="C307" t="s">
        <v>14</v>
      </c>
      <c r="D307" s="1">
        <v>45225</v>
      </c>
      <c r="E307" t="s">
        <v>10</v>
      </c>
      <c r="F307">
        <v>1509.39</v>
      </c>
      <c r="G307" t="str">
        <f t="shared" si="4"/>
        <v>2023-10</v>
      </c>
      <c r="H307" t="str">
        <f>IF(COUNTIF(Table9[Column1], Table215[[#This Row],[user_id]]) &gt; 0, "Retained", "Not_Retained")</f>
        <v>Not_Retained</v>
      </c>
    </row>
    <row r="308" spans="1:8" x14ac:dyDescent="0.3">
      <c r="A308">
        <v>60</v>
      </c>
      <c r="B308">
        <v>36485</v>
      </c>
      <c r="C308" t="s">
        <v>14</v>
      </c>
      <c r="D308" s="1">
        <v>45206</v>
      </c>
      <c r="E308" t="s">
        <v>12</v>
      </c>
      <c r="F308">
        <v>772.64</v>
      </c>
      <c r="G308" t="str">
        <f t="shared" si="4"/>
        <v>2023-10</v>
      </c>
      <c r="H308" t="str">
        <f>IF(COUNTIF(Table9[Column1], Table215[[#This Row],[user_id]]) &gt; 0, "Retained", "Not_Retained")</f>
        <v>Retained</v>
      </c>
    </row>
    <row r="309" spans="1:8" x14ac:dyDescent="0.3">
      <c r="A309">
        <v>60</v>
      </c>
      <c r="B309">
        <v>86917</v>
      </c>
      <c r="C309" t="s">
        <v>15</v>
      </c>
      <c r="D309" s="1">
        <v>45219</v>
      </c>
      <c r="E309" t="s">
        <v>10</v>
      </c>
      <c r="F309">
        <v>348.75</v>
      </c>
      <c r="G309" t="str">
        <f t="shared" si="4"/>
        <v>2023-10</v>
      </c>
      <c r="H309" t="str">
        <f>IF(COUNTIF(Table9[Column1], Table215[[#This Row],[user_id]]) &gt; 0, "Retained", "Not_Retained")</f>
        <v>Retained</v>
      </c>
    </row>
    <row r="310" spans="1:8" x14ac:dyDescent="0.3">
      <c r="A310">
        <v>60</v>
      </c>
      <c r="B310">
        <v>39579</v>
      </c>
      <c r="C310" t="s">
        <v>15</v>
      </c>
      <c r="D310" s="1">
        <v>45216</v>
      </c>
      <c r="E310" t="s">
        <v>10</v>
      </c>
      <c r="F310">
        <v>590.97</v>
      </c>
      <c r="G310" t="str">
        <f t="shared" si="4"/>
        <v>2023-10</v>
      </c>
      <c r="H310" t="str">
        <f>IF(COUNTIF(Table9[Column1], Table215[[#This Row],[user_id]]) &gt; 0, "Retained", "Not_Retained")</f>
        <v>Retained</v>
      </c>
    </row>
    <row r="311" spans="1:8" x14ac:dyDescent="0.3">
      <c r="A311">
        <v>60</v>
      </c>
      <c r="B311">
        <v>71918</v>
      </c>
      <c r="C311" t="s">
        <v>9</v>
      </c>
      <c r="D311" s="1">
        <v>45210</v>
      </c>
      <c r="E311" t="s">
        <v>10</v>
      </c>
      <c r="F311">
        <v>125.39</v>
      </c>
      <c r="G311" t="str">
        <f t="shared" si="4"/>
        <v>2023-10</v>
      </c>
      <c r="H311" t="str">
        <f>IF(COUNTIF(Table9[Column1], Table215[[#This Row],[user_id]]) &gt; 0, "Retained", "Not_Retained")</f>
        <v>Retained</v>
      </c>
    </row>
    <row r="312" spans="1:8" x14ac:dyDescent="0.3">
      <c r="A312">
        <v>60</v>
      </c>
      <c r="B312">
        <v>63334</v>
      </c>
      <c r="C312" t="s">
        <v>18</v>
      </c>
      <c r="D312" s="1">
        <v>45236</v>
      </c>
      <c r="E312" t="s">
        <v>12</v>
      </c>
      <c r="F312">
        <v>3287.64</v>
      </c>
      <c r="G312" t="str">
        <f t="shared" si="4"/>
        <v>2023-11</v>
      </c>
      <c r="H312" t="str">
        <f>IF(COUNTIF(Table9[Column1], Table215[[#This Row],[user_id]]) &gt; 0, "Retained", "Not_Retained")</f>
        <v>Retained</v>
      </c>
    </row>
    <row r="313" spans="1:8" x14ac:dyDescent="0.3">
      <c r="A313">
        <v>60</v>
      </c>
      <c r="B313">
        <v>47649</v>
      </c>
      <c r="C313" t="s">
        <v>14</v>
      </c>
      <c r="D313" s="1">
        <v>45255</v>
      </c>
      <c r="E313" t="s">
        <v>12</v>
      </c>
      <c r="F313">
        <v>3264.9</v>
      </c>
      <c r="G313" t="str">
        <f t="shared" si="4"/>
        <v>2023-11</v>
      </c>
      <c r="H313" t="str">
        <f>IF(COUNTIF(Table9[Column1], Table215[[#This Row],[user_id]]) &gt; 0, "Retained", "Not_Retained")</f>
        <v>Retained</v>
      </c>
    </row>
    <row r="314" spans="1:8" x14ac:dyDescent="0.3">
      <c r="A314">
        <v>60</v>
      </c>
      <c r="B314">
        <v>21725</v>
      </c>
      <c r="C314" t="s">
        <v>15</v>
      </c>
      <c r="D314" s="1">
        <v>45255</v>
      </c>
      <c r="E314" t="s">
        <v>10</v>
      </c>
      <c r="F314">
        <v>4574.83</v>
      </c>
      <c r="G314" t="str">
        <f t="shared" si="4"/>
        <v>2023-11</v>
      </c>
      <c r="H314" t="str">
        <f>IF(COUNTIF(Table9[Column1], Table215[[#This Row],[user_id]]) &gt; 0, "Retained", "Not_Retained")</f>
        <v>Retained</v>
      </c>
    </row>
    <row r="315" spans="1:8" x14ac:dyDescent="0.3">
      <c r="A315">
        <v>60</v>
      </c>
      <c r="B315">
        <v>64773</v>
      </c>
      <c r="C315" t="s">
        <v>15</v>
      </c>
      <c r="D315" s="1">
        <v>45236</v>
      </c>
      <c r="E315" t="s">
        <v>10</v>
      </c>
      <c r="F315">
        <v>4986.1400000000003</v>
      </c>
      <c r="G315" t="str">
        <f t="shared" si="4"/>
        <v>2023-11</v>
      </c>
      <c r="H315" t="str">
        <f>IF(COUNTIF(Table9[Column1], Table215[[#This Row],[user_id]]) &gt; 0, "Retained", "Not_Retained")</f>
        <v>Retained</v>
      </c>
    </row>
    <row r="316" spans="1:8" x14ac:dyDescent="0.3">
      <c r="A316">
        <v>60</v>
      </c>
      <c r="B316">
        <v>74930</v>
      </c>
      <c r="C316" t="s">
        <v>15</v>
      </c>
      <c r="D316" s="1">
        <v>45243</v>
      </c>
      <c r="E316" t="s">
        <v>12</v>
      </c>
      <c r="F316">
        <v>4396.04</v>
      </c>
      <c r="G316" t="str">
        <f t="shared" si="4"/>
        <v>2023-11</v>
      </c>
      <c r="H316" t="str">
        <f>IF(COUNTIF(Table9[Column1], Table215[[#This Row],[user_id]]) &gt; 0, "Retained", "Not_Retained")</f>
        <v>Retained</v>
      </c>
    </row>
    <row r="317" spans="1:8" x14ac:dyDescent="0.3">
      <c r="A317">
        <v>60</v>
      </c>
      <c r="B317">
        <v>84443</v>
      </c>
      <c r="C317" t="s">
        <v>9</v>
      </c>
      <c r="D317" s="1">
        <v>45179</v>
      </c>
      <c r="E317" t="s">
        <v>12</v>
      </c>
      <c r="F317">
        <v>1494.35</v>
      </c>
      <c r="G317" t="str">
        <f t="shared" si="4"/>
        <v>2023-09</v>
      </c>
      <c r="H317" t="str">
        <f>IF(COUNTIF(Table9[Column1], Table215[[#This Row],[user_id]]) &gt; 0, "Retained", "Not_Retained")</f>
        <v>Retained</v>
      </c>
    </row>
    <row r="318" spans="1:8" x14ac:dyDescent="0.3">
      <c r="A318">
        <v>61</v>
      </c>
      <c r="B318">
        <v>45761</v>
      </c>
      <c r="C318" t="s">
        <v>15</v>
      </c>
      <c r="D318" s="1">
        <v>45245</v>
      </c>
      <c r="E318" t="s">
        <v>10</v>
      </c>
      <c r="F318">
        <v>1720.35</v>
      </c>
      <c r="G318" t="str">
        <f t="shared" si="4"/>
        <v>2023-11</v>
      </c>
      <c r="H318" t="str">
        <f>IF(COUNTIF(Table9[Column1], Table215[[#This Row],[user_id]]) &gt; 0, "Retained", "Not_Retained")</f>
        <v>Retained</v>
      </c>
    </row>
    <row r="319" spans="1:8" x14ac:dyDescent="0.3">
      <c r="A319">
        <v>61</v>
      </c>
      <c r="B319">
        <v>70150</v>
      </c>
      <c r="C319" t="s">
        <v>14</v>
      </c>
      <c r="D319" s="1">
        <v>45254</v>
      </c>
      <c r="E319" t="s">
        <v>10</v>
      </c>
      <c r="F319">
        <v>169.01</v>
      </c>
      <c r="G319" t="str">
        <f t="shared" si="4"/>
        <v>2023-11</v>
      </c>
      <c r="H319" t="str">
        <f>IF(COUNTIF(Table9[Column1], Table215[[#This Row],[user_id]]) &gt; 0, "Retained", "Not_Retained")</f>
        <v>Retained</v>
      </c>
    </row>
    <row r="320" spans="1:8" x14ac:dyDescent="0.3">
      <c r="A320">
        <v>61</v>
      </c>
      <c r="B320">
        <v>48669</v>
      </c>
      <c r="C320" t="s">
        <v>15</v>
      </c>
      <c r="D320" s="1">
        <v>45241</v>
      </c>
      <c r="E320" t="s">
        <v>10</v>
      </c>
      <c r="F320">
        <v>3093.68</v>
      </c>
      <c r="G320" t="str">
        <f t="shared" si="4"/>
        <v>2023-11</v>
      </c>
      <c r="H320" t="str">
        <f>IF(COUNTIF(Table9[Column1], Table215[[#This Row],[user_id]]) &gt; 0, "Retained", "Not_Retained")</f>
        <v>Retained</v>
      </c>
    </row>
    <row r="321" spans="1:8" x14ac:dyDescent="0.3">
      <c r="A321">
        <v>61</v>
      </c>
      <c r="B321">
        <v>63148</v>
      </c>
      <c r="C321" t="s">
        <v>18</v>
      </c>
      <c r="D321" s="1">
        <v>45251</v>
      </c>
      <c r="E321" t="s">
        <v>12</v>
      </c>
      <c r="F321">
        <v>525.02</v>
      </c>
      <c r="G321" t="str">
        <f t="shared" si="4"/>
        <v>2023-11</v>
      </c>
      <c r="H321" t="str">
        <f>IF(COUNTIF(Table9[Column1], Table215[[#This Row],[user_id]]) &gt; 0, "Retained", "Not_Retained")</f>
        <v>Retained</v>
      </c>
    </row>
    <row r="322" spans="1:8" x14ac:dyDescent="0.3">
      <c r="A322">
        <v>61</v>
      </c>
      <c r="B322">
        <v>22502</v>
      </c>
      <c r="C322" t="s">
        <v>15</v>
      </c>
      <c r="D322" s="1">
        <v>45252</v>
      </c>
      <c r="E322" t="s">
        <v>10</v>
      </c>
      <c r="F322">
        <v>2439.5300000000002</v>
      </c>
      <c r="G322" t="str">
        <f t="shared" ref="G322:G385" si="5">TEXT(D322, "YYYY-MM")</f>
        <v>2023-11</v>
      </c>
      <c r="H322" t="str">
        <f>IF(COUNTIF(Table9[Column1], Table215[[#This Row],[user_id]]) &gt; 0, "Retained", "Not_Retained")</f>
        <v>Retained</v>
      </c>
    </row>
    <row r="323" spans="1:8" x14ac:dyDescent="0.3">
      <c r="A323">
        <v>61</v>
      </c>
      <c r="B323">
        <v>44181</v>
      </c>
      <c r="C323" t="s">
        <v>18</v>
      </c>
      <c r="D323" s="1">
        <v>45200</v>
      </c>
      <c r="E323" t="s">
        <v>10</v>
      </c>
      <c r="F323">
        <v>2289</v>
      </c>
      <c r="G323" t="str">
        <f t="shared" si="5"/>
        <v>2023-10</v>
      </c>
      <c r="H323" t="str">
        <f>IF(COUNTIF(Table9[Column1], Table215[[#This Row],[user_id]]) &gt; 0, "Retained", "Not_Retained")</f>
        <v>Retained</v>
      </c>
    </row>
    <row r="324" spans="1:8" x14ac:dyDescent="0.3">
      <c r="A324">
        <v>61</v>
      </c>
      <c r="B324">
        <v>53204</v>
      </c>
      <c r="C324" t="s">
        <v>14</v>
      </c>
      <c r="D324" s="1">
        <v>45208</v>
      </c>
      <c r="E324" t="s">
        <v>10</v>
      </c>
      <c r="F324">
        <v>1381.61</v>
      </c>
      <c r="G324" t="str">
        <f t="shared" si="5"/>
        <v>2023-10</v>
      </c>
      <c r="H324" t="str">
        <f>IF(COUNTIF(Table9[Column1], Table215[[#This Row],[user_id]]) &gt; 0, "Retained", "Not_Retained")</f>
        <v>Retained</v>
      </c>
    </row>
    <row r="325" spans="1:8" x14ac:dyDescent="0.3">
      <c r="A325">
        <v>61</v>
      </c>
      <c r="B325">
        <v>40972</v>
      </c>
      <c r="C325" t="s">
        <v>9</v>
      </c>
      <c r="D325" s="1">
        <v>45192</v>
      </c>
      <c r="E325" t="s">
        <v>10</v>
      </c>
      <c r="F325">
        <v>2380.44</v>
      </c>
      <c r="G325" t="str">
        <f t="shared" si="5"/>
        <v>2023-09</v>
      </c>
      <c r="H325" t="str">
        <f>IF(COUNTIF(Table9[Column1], Table215[[#This Row],[user_id]]) &gt; 0, "Retained", "Not_Retained")</f>
        <v>Retained</v>
      </c>
    </row>
    <row r="326" spans="1:8" x14ac:dyDescent="0.3">
      <c r="A326">
        <v>61</v>
      </c>
      <c r="B326">
        <v>63138</v>
      </c>
      <c r="C326" t="s">
        <v>14</v>
      </c>
      <c r="D326" s="1">
        <v>45175</v>
      </c>
      <c r="E326" t="s">
        <v>10</v>
      </c>
      <c r="F326">
        <v>3229.69</v>
      </c>
      <c r="G326" t="str">
        <f t="shared" si="5"/>
        <v>2023-09</v>
      </c>
      <c r="H326" t="str">
        <f>IF(COUNTIF(Table9[Column1], Table215[[#This Row],[user_id]]) &gt; 0, "Retained", "Not_Retained")</f>
        <v>Retained</v>
      </c>
    </row>
    <row r="327" spans="1:8" x14ac:dyDescent="0.3">
      <c r="A327">
        <v>61</v>
      </c>
      <c r="B327">
        <v>58174</v>
      </c>
      <c r="C327" t="s">
        <v>15</v>
      </c>
      <c r="D327" s="1">
        <v>45179</v>
      </c>
      <c r="E327" t="s">
        <v>10</v>
      </c>
      <c r="F327">
        <v>4791.07</v>
      </c>
      <c r="G327" t="str">
        <f t="shared" si="5"/>
        <v>2023-09</v>
      </c>
      <c r="H327" t="str">
        <f>IF(COUNTIF(Table9[Column1], Table215[[#This Row],[user_id]]) &gt; 0, "Retained", "Not_Retained")</f>
        <v>Retained</v>
      </c>
    </row>
    <row r="328" spans="1:8" x14ac:dyDescent="0.3">
      <c r="A328">
        <v>62</v>
      </c>
      <c r="B328">
        <v>81989</v>
      </c>
      <c r="C328" t="s">
        <v>18</v>
      </c>
      <c r="D328" s="1">
        <v>45222</v>
      </c>
      <c r="E328" t="s">
        <v>10</v>
      </c>
      <c r="F328">
        <v>3833.11</v>
      </c>
      <c r="G328" t="str">
        <f t="shared" si="5"/>
        <v>2023-10</v>
      </c>
      <c r="H328" t="str">
        <f>IF(COUNTIF(Table9[Column1], Table215[[#This Row],[user_id]]) &gt; 0, "Retained", "Not_Retained")</f>
        <v>Not_Retained</v>
      </c>
    </row>
    <row r="329" spans="1:8" x14ac:dyDescent="0.3">
      <c r="A329">
        <v>62</v>
      </c>
      <c r="B329">
        <v>88094</v>
      </c>
      <c r="C329" t="s">
        <v>9</v>
      </c>
      <c r="D329" s="1">
        <v>45221</v>
      </c>
      <c r="E329" t="s">
        <v>12</v>
      </c>
      <c r="F329">
        <v>2688.05</v>
      </c>
      <c r="G329" t="str">
        <f t="shared" si="5"/>
        <v>2023-10</v>
      </c>
      <c r="H329" t="str">
        <f>IF(COUNTIF(Table9[Column1], Table215[[#This Row],[user_id]]) &gt; 0, "Retained", "Not_Retained")</f>
        <v>Not_Retained</v>
      </c>
    </row>
    <row r="330" spans="1:8" x14ac:dyDescent="0.3">
      <c r="A330">
        <v>62</v>
      </c>
      <c r="B330">
        <v>20237</v>
      </c>
      <c r="C330" t="s">
        <v>9</v>
      </c>
      <c r="D330" s="1">
        <v>45211</v>
      </c>
      <c r="E330" t="s">
        <v>10</v>
      </c>
      <c r="F330">
        <v>4160.99</v>
      </c>
      <c r="G330" t="str">
        <f t="shared" si="5"/>
        <v>2023-10</v>
      </c>
      <c r="H330" t="str">
        <f>IF(COUNTIF(Table9[Column1], Table215[[#This Row],[user_id]]) &gt; 0, "Retained", "Not_Retained")</f>
        <v>Not_Retained</v>
      </c>
    </row>
    <row r="331" spans="1:8" x14ac:dyDescent="0.3">
      <c r="A331">
        <v>62</v>
      </c>
      <c r="B331">
        <v>36497</v>
      </c>
      <c r="C331" t="s">
        <v>15</v>
      </c>
      <c r="D331" s="1">
        <v>45216</v>
      </c>
      <c r="E331" t="s">
        <v>10</v>
      </c>
      <c r="F331">
        <v>1707.78</v>
      </c>
      <c r="G331" t="str">
        <f t="shared" si="5"/>
        <v>2023-10</v>
      </c>
      <c r="H331" t="str">
        <f>IF(COUNTIF(Table9[Column1], Table215[[#This Row],[user_id]]) &gt; 0, "Retained", "Not_Retained")</f>
        <v>Not_Retained</v>
      </c>
    </row>
    <row r="332" spans="1:8" x14ac:dyDescent="0.3">
      <c r="A332">
        <v>62</v>
      </c>
      <c r="B332">
        <v>25235</v>
      </c>
      <c r="C332" t="s">
        <v>15</v>
      </c>
      <c r="D332" s="1">
        <v>45245</v>
      </c>
      <c r="E332" t="s">
        <v>12</v>
      </c>
      <c r="F332">
        <v>545.61</v>
      </c>
      <c r="G332" t="str">
        <f t="shared" si="5"/>
        <v>2023-11</v>
      </c>
      <c r="H332" t="str">
        <f>IF(COUNTIF(Table9[Column1], Table215[[#This Row],[user_id]]) &gt; 0, "Retained", "Not_Retained")</f>
        <v>Not_Retained</v>
      </c>
    </row>
    <row r="333" spans="1:8" x14ac:dyDescent="0.3">
      <c r="A333">
        <v>62</v>
      </c>
      <c r="B333">
        <v>68390</v>
      </c>
      <c r="C333" t="s">
        <v>9</v>
      </c>
      <c r="D333" s="1">
        <v>45247</v>
      </c>
      <c r="E333" t="s">
        <v>12</v>
      </c>
      <c r="F333">
        <v>746.53</v>
      </c>
      <c r="G333" t="str">
        <f t="shared" si="5"/>
        <v>2023-11</v>
      </c>
      <c r="H333" t="str">
        <f>IF(COUNTIF(Table9[Column1], Table215[[#This Row],[user_id]]) &gt; 0, "Retained", "Not_Retained")</f>
        <v>Not_Retained</v>
      </c>
    </row>
    <row r="334" spans="1:8" x14ac:dyDescent="0.3">
      <c r="A334">
        <v>62</v>
      </c>
      <c r="B334">
        <v>69873</v>
      </c>
      <c r="C334" t="s">
        <v>9</v>
      </c>
      <c r="D334" s="1">
        <v>45244</v>
      </c>
      <c r="E334" t="s">
        <v>12</v>
      </c>
      <c r="F334">
        <v>3396.56</v>
      </c>
      <c r="G334" t="str">
        <f t="shared" si="5"/>
        <v>2023-11</v>
      </c>
      <c r="H334" t="str">
        <f>IF(COUNTIF(Table9[Column1], Table215[[#This Row],[user_id]]) &gt; 0, "Retained", "Not_Retained")</f>
        <v>Not_Retained</v>
      </c>
    </row>
    <row r="335" spans="1:8" x14ac:dyDescent="0.3">
      <c r="A335">
        <v>62</v>
      </c>
      <c r="B335">
        <v>12853</v>
      </c>
      <c r="C335" t="s">
        <v>18</v>
      </c>
      <c r="D335" s="1">
        <v>45240</v>
      </c>
      <c r="E335" t="s">
        <v>12</v>
      </c>
      <c r="F335">
        <v>4100.62</v>
      </c>
      <c r="G335" t="str">
        <f t="shared" si="5"/>
        <v>2023-11</v>
      </c>
      <c r="H335" t="str">
        <f>IF(COUNTIF(Table9[Column1], Table215[[#This Row],[user_id]]) &gt; 0, "Retained", "Not_Retained")</f>
        <v>Not_Retained</v>
      </c>
    </row>
    <row r="336" spans="1:8" x14ac:dyDescent="0.3">
      <c r="A336">
        <v>62</v>
      </c>
      <c r="B336">
        <v>38560</v>
      </c>
      <c r="C336" t="s">
        <v>9</v>
      </c>
      <c r="D336" s="1">
        <v>45254</v>
      </c>
      <c r="E336" t="s">
        <v>10</v>
      </c>
      <c r="F336">
        <v>2176.12</v>
      </c>
      <c r="G336" t="str">
        <f t="shared" si="5"/>
        <v>2023-11</v>
      </c>
      <c r="H336" t="str">
        <f>IF(COUNTIF(Table9[Column1], Table215[[#This Row],[user_id]]) &gt; 0, "Retained", "Not_Retained")</f>
        <v>Not_Retained</v>
      </c>
    </row>
    <row r="337" spans="1:8" x14ac:dyDescent="0.3">
      <c r="A337">
        <v>63</v>
      </c>
      <c r="B337">
        <v>47629</v>
      </c>
      <c r="C337" t="s">
        <v>18</v>
      </c>
      <c r="D337" s="1">
        <v>45232</v>
      </c>
      <c r="E337" t="s">
        <v>10</v>
      </c>
      <c r="F337">
        <v>3867.96</v>
      </c>
      <c r="G337" t="str">
        <f t="shared" si="5"/>
        <v>2023-11</v>
      </c>
      <c r="H337" t="str">
        <f>IF(COUNTIF(Table9[Column1], Table215[[#This Row],[user_id]]) &gt; 0, "Retained", "Not_Retained")</f>
        <v>Retained</v>
      </c>
    </row>
    <row r="338" spans="1:8" x14ac:dyDescent="0.3">
      <c r="A338">
        <v>63</v>
      </c>
      <c r="B338">
        <v>94085</v>
      </c>
      <c r="C338" t="s">
        <v>18</v>
      </c>
      <c r="D338" s="1">
        <v>45255</v>
      </c>
      <c r="E338" t="s">
        <v>12</v>
      </c>
      <c r="F338">
        <v>4965</v>
      </c>
      <c r="G338" t="str">
        <f t="shared" si="5"/>
        <v>2023-11</v>
      </c>
      <c r="H338" t="str">
        <f>IF(COUNTIF(Table9[Column1], Table215[[#This Row],[user_id]]) &gt; 0, "Retained", "Not_Retained")</f>
        <v>Retained</v>
      </c>
    </row>
    <row r="339" spans="1:8" x14ac:dyDescent="0.3">
      <c r="A339">
        <v>63</v>
      </c>
      <c r="B339">
        <v>68790</v>
      </c>
      <c r="C339" t="s">
        <v>18</v>
      </c>
      <c r="D339" s="1">
        <v>45243</v>
      </c>
      <c r="E339" t="s">
        <v>12</v>
      </c>
      <c r="F339">
        <v>493.22</v>
      </c>
      <c r="G339" t="str">
        <f t="shared" si="5"/>
        <v>2023-11</v>
      </c>
      <c r="H339" t="str">
        <f>IF(COUNTIF(Table9[Column1], Table215[[#This Row],[user_id]]) &gt; 0, "Retained", "Not_Retained")</f>
        <v>Retained</v>
      </c>
    </row>
    <row r="340" spans="1:8" x14ac:dyDescent="0.3">
      <c r="A340">
        <v>63</v>
      </c>
      <c r="B340">
        <v>80687</v>
      </c>
      <c r="C340" t="s">
        <v>15</v>
      </c>
      <c r="D340" s="1">
        <v>45252</v>
      </c>
      <c r="E340" t="s">
        <v>12</v>
      </c>
      <c r="F340">
        <v>681.3</v>
      </c>
      <c r="G340" t="str">
        <f t="shared" si="5"/>
        <v>2023-11</v>
      </c>
      <c r="H340" t="str">
        <f>IF(COUNTIF(Table9[Column1], Table215[[#This Row],[user_id]]) &gt; 0, "Retained", "Not_Retained")</f>
        <v>Retained</v>
      </c>
    </row>
    <row r="341" spans="1:8" x14ac:dyDescent="0.3">
      <c r="A341">
        <v>63</v>
      </c>
      <c r="B341">
        <v>79316</v>
      </c>
      <c r="C341" t="s">
        <v>15</v>
      </c>
      <c r="D341" s="1">
        <v>45182</v>
      </c>
      <c r="E341" t="s">
        <v>10</v>
      </c>
      <c r="F341">
        <v>4190.63</v>
      </c>
      <c r="G341" t="str">
        <f t="shared" si="5"/>
        <v>2023-09</v>
      </c>
      <c r="H341" t="str">
        <f>IF(COUNTIF(Table9[Column1], Table215[[#This Row],[user_id]]) &gt; 0, "Retained", "Not_Retained")</f>
        <v>Retained</v>
      </c>
    </row>
    <row r="342" spans="1:8" x14ac:dyDescent="0.3">
      <c r="A342">
        <v>63</v>
      </c>
      <c r="B342">
        <v>12979</v>
      </c>
      <c r="C342" t="s">
        <v>14</v>
      </c>
      <c r="D342" s="1">
        <v>45194</v>
      </c>
      <c r="E342" t="s">
        <v>12</v>
      </c>
      <c r="F342">
        <v>3400.15</v>
      </c>
      <c r="G342" t="str">
        <f t="shared" si="5"/>
        <v>2023-09</v>
      </c>
      <c r="H342" t="str">
        <f>IF(COUNTIF(Table9[Column1], Table215[[#This Row],[user_id]]) &gt; 0, "Retained", "Not_Retained")</f>
        <v>Retained</v>
      </c>
    </row>
    <row r="343" spans="1:8" x14ac:dyDescent="0.3">
      <c r="A343">
        <v>63</v>
      </c>
      <c r="B343">
        <v>65591</v>
      </c>
      <c r="C343" t="s">
        <v>18</v>
      </c>
      <c r="D343" s="1">
        <v>45187</v>
      </c>
      <c r="E343" t="s">
        <v>10</v>
      </c>
      <c r="F343">
        <v>1312.81</v>
      </c>
      <c r="G343" t="str">
        <f t="shared" si="5"/>
        <v>2023-09</v>
      </c>
      <c r="H343" t="str">
        <f>IF(COUNTIF(Table9[Column1], Table215[[#This Row],[user_id]]) &gt; 0, "Retained", "Not_Retained")</f>
        <v>Retained</v>
      </c>
    </row>
    <row r="344" spans="1:8" x14ac:dyDescent="0.3">
      <c r="A344">
        <v>63</v>
      </c>
      <c r="B344">
        <v>30332</v>
      </c>
      <c r="C344" t="s">
        <v>14</v>
      </c>
      <c r="D344" s="1">
        <v>45181</v>
      </c>
      <c r="E344" t="s">
        <v>10</v>
      </c>
      <c r="F344">
        <v>4693.3100000000004</v>
      </c>
      <c r="G344" t="str">
        <f t="shared" si="5"/>
        <v>2023-09</v>
      </c>
      <c r="H344" t="str">
        <f>IF(COUNTIF(Table9[Column1], Table215[[#This Row],[user_id]]) &gt; 0, "Retained", "Not_Retained")</f>
        <v>Retained</v>
      </c>
    </row>
    <row r="345" spans="1:8" x14ac:dyDescent="0.3">
      <c r="A345">
        <v>63</v>
      </c>
      <c r="B345">
        <v>24790</v>
      </c>
      <c r="C345" t="s">
        <v>9</v>
      </c>
      <c r="D345" s="1">
        <v>45193</v>
      </c>
      <c r="E345" t="s">
        <v>12</v>
      </c>
      <c r="F345">
        <v>3113.12</v>
      </c>
      <c r="G345" t="str">
        <f t="shared" si="5"/>
        <v>2023-09</v>
      </c>
      <c r="H345" t="str">
        <f>IF(COUNTIF(Table9[Column1], Table215[[#This Row],[user_id]]) &gt; 0, "Retained", "Not_Retained")</f>
        <v>Retained</v>
      </c>
    </row>
    <row r="346" spans="1:8" x14ac:dyDescent="0.3">
      <c r="A346">
        <v>63</v>
      </c>
      <c r="B346">
        <v>37011</v>
      </c>
      <c r="C346" t="s">
        <v>9</v>
      </c>
      <c r="D346" s="1">
        <v>45207</v>
      </c>
      <c r="E346" t="s">
        <v>10</v>
      </c>
      <c r="F346">
        <v>3010.33</v>
      </c>
      <c r="G346" t="str">
        <f t="shared" si="5"/>
        <v>2023-10</v>
      </c>
      <c r="H346" t="str">
        <f>IF(COUNTIF(Table9[Column1], Table215[[#This Row],[user_id]]) &gt; 0, "Retained", "Not_Retained")</f>
        <v>Retained</v>
      </c>
    </row>
    <row r="347" spans="1:8" x14ac:dyDescent="0.3">
      <c r="A347">
        <v>64</v>
      </c>
      <c r="B347">
        <v>15798</v>
      </c>
      <c r="C347" t="s">
        <v>18</v>
      </c>
      <c r="D347" s="1">
        <v>45254</v>
      </c>
      <c r="E347" t="s">
        <v>12</v>
      </c>
      <c r="F347">
        <v>1248.26</v>
      </c>
      <c r="G347" t="str">
        <f t="shared" si="5"/>
        <v>2023-11</v>
      </c>
      <c r="H347" t="str">
        <f>IF(COUNTIF(Table9[Column1], Table215[[#This Row],[user_id]]) &gt; 0, "Retained", "Not_Retained")</f>
        <v>Not_Retained</v>
      </c>
    </row>
    <row r="348" spans="1:8" x14ac:dyDescent="0.3">
      <c r="A348">
        <v>64</v>
      </c>
      <c r="B348">
        <v>17398</v>
      </c>
      <c r="C348" t="s">
        <v>15</v>
      </c>
      <c r="D348" s="1">
        <v>45237</v>
      </c>
      <c r="E348" t="s">
        <v>12</v>
      </c>
      <c r="F348">
        <v>1247.3900000000001</v>
      </c>
      <c r="G348" t="str">
        <f t="shared" si="5"/>
        <v>2023-11</v>
      </c>
      <c r="H348" t="str">
        <f>IF(COUNTIF(Table9[Column1], Table215[[#This Row],[user_id]]) &gt; 0, "Retained", "Not_Retained")</f>
        <v>Not_Retained</v>
      </c>
    </row>
    <row r="349" spans="1:8" x14ac:dyDescent="0.3">
      <c r="A349">
        <v>64</v>
      </c>
      <c r="B349">
        <v>85690</v>
      </c>
      <c r="C349" t="s">
        <v>14</v>
      </c>
      <c r="D349" s="1">
        <v>45180</v>
      </c>
      <c r="E349" t="s">
        <v>10</v>
      </c>
      <c r="F349">
        <v>1578.65</v>
      </c>
      <c r="G349" t="str">
        <f t="shared" si="5"/>
        <v>2023-09</v>
      </c>
      <c r="H349" t="str">
        <f>IF(COUNTIF(Table9[Column1], Table215[[#This Row],[user_id]]) &gt; 0, "Retained", "Not_Retained")</f>
        <v>Not_Retained</v>
      </c>
    </row>
    <row r="350" spans="1:8" x14ac:dyDescent="0.3">
      <c r="A350">
        <v>64</v>
      </c>
      <c r="B350">
        <v>96535</v>
      </c>
      <c r="C350" t="s">
        <v>15</v>
      </c>
      <c r="D350" s="1">
        <v>45174</v>
      </c>
      <c r="E350" t="s">
        <v>12</v>
      </c>
      <c r="F350">
        <v>1572.45</v>
      </c>
      <c r="G350" t="str">
        <f t="shared" si="5"/>
        <v>2023-09</v>
      </c>
      <c r="H350" t="str">
        <f>IF(COUNTIF(Table9[Column1], Table215[[#This Row],[user_id]]) &gt; 0, "Retained", "Not_Retained")</f>
        <v>Not_Retained</v>
      </c>
    </row>
    <row r="351" spans="1:8" x14ac:dyDescent="0.3">
      <c r="A351">
        <v>64</v>
      </c>
      <c r="B351">
        <v>82970</v>
      </c>
      <c r="C351" t="s">
        <v>15</v>
      </c>
      <c r="D351" s="1">
        <v>45171</v>
      </c>
      <c r="E351" t="s">
        <v>12</v>
      </c>
      <c r="F351">
        <v>2823.67</v>
      </c>
      <c r="G351" t="str">
        <f t="shared" si="5"/>
        <v>2023-09</v>
      </c>
      <c r="H351" t="str">
        <f>IF(COUNTIF(Table9[Column1], Table215[[#This Row],[user_id]]) &gt; 0, "Retained", "Not_Retained")</f>
        <v>Not_Retained</v>
      </c>
    </row>
    <row r="352" spans="1:8" x14ac:dyDescent="0.3">
      <c r="A352">
        <v>64</v>
      </c>
      <c r="B352">
        <v>55143</v>
      </c>
      <c r="C352" t="s">
        <v>18</v>
      </c>
      <c r="D352" s="1">
        <v>45171</v>
      </c>
      <c r="E352" t="s">
        <v>12</v>
      </c>
      <c r="F352">
        <v>3511.91</v>
      </c>
      <c r="G352" t="str">
        <f t="shared" si="5"/>
        <v>2023-09</v>
      </c>
      <c r="H352" t="str">
        <f>IF(COUNTIF(Table9[Column1], Table215[[#This Row],[user_id]]) &gt; 0, "Retained", "Not_Retained")</f>
        <v>Not_Retained</v>
      </c>
    </row>
    <row r="353" spans="1:8" x14ac:dyDescent="0.3">
      <c r="A353">
        <v>64</v>
      </c>
      <c r="B353">
        <v>29558</v>
      </c>
      <c r="C353" t="s">
        <v>14</v>
      </c>
      <c r="D353" s="1">
        <v>45183</v>
      </c>
      <c r="E353" t="s">
        <v>12</v>
      </c>
      <c r="F353">
        <v>1001.01</v>
      </c>
      <c r="G353" t="str">
        <f t="shared" si="5"/>
        <v>2023-09</v>
      </c>
      <c r="H353" t="str">
        <f>IF(COUNTIF(Table9[Column1], Table215[[#This Row],[user_id]]) &gt; 0, "Retained", "Not_Retained")</f>
        <v>Not_Retained</v>
      </c>
    </row>
    <row r="354" spans="1:8" x14ac:dyDescent="0.3">
      <c r="A354">
        <v>65</v>
      </c>
      <c r="B354">
        <v>28920</v>
      </c>
      <c r="C354" t="s">
        <v>18</v>
      </c>
      <c r="D354" s="1">
        <v>45197</v>
      </c>
      <c r="E354" t="s">
        <v>10</v>
      </c>
      <c r="F354">
        <v>2855.69</v>
      </c>
      <c r="G354" t="str">
        <f t="shared" si="5"/>
        <v>2023-09</v>
      </c>
      <c r="H354" t="str">
        <f>IF(COUNTIF(Table9[Column1], Table215[[#This Row],[user_id]]) &gt; 0, "Retained", "Not_Retained")</f>
        <v>Not_Retained</v>
      </c>
    </row>
    <row r="355" spans="1:8" x14ac:dyDescent="0.3">
      <c r="A355">
        <v>65</v>
      </c>
      <c r="B355">
        <v>83044</v>
      </c>
      <c r="C355" t="s">
        <v>15</v>
      </c>
      <c r="D355" s="1">
        <v>45183</v>
      </c>
      <c r="E355" t="s">
        <v>12</v>
      </c>
      <c r="F355">
        <v>1290.01</v>
      </c>
      <c r="G355" t="str">
        <f t="shared" si="5"/>
        <v>2023-09</v>
      </c>
      <c r="H355" t="str">
        <f>IF(COUNTIF(Table9[Column1], Table215[[#This Row],[user_id]]) &gt; 0, "Retained", "Not_Retained")</f>
        <v>Not_Retained</v>
      </c>
    </row>
    <row r="356" spans="1:8" x14ac:dyDescent="0.3">
      <c r="A356">
        <v>65</v>
      </c>
      <c r="B356">
        <v>53288</v>
      </c>
      <c r="C356" t="s">
        <v>9</v>
      </c>
      <c r="D356" s="1">
        <v>45176</v>
      </c>
      <c r="E356" t="s">
        <v>12</v>
      </c>
      <c r="F356">
        <v>4250.95</v>
      </c>
      <c r="G356" t="str">
        <f t="shared" si="5"/>
        <v>2023-09</v>
      </c>
      <c r="H356" t="str">
        <f>IF(COUNTIF(Table9[Column1], Table215[[#This Row],[user_id]]) &gt; 0, "Retained", "Not_Retained")</f>
        <v>Not_Retained</v>
      </c>
    </row>
    <row r="357" spans="1:8" x14ac:dyDescent="0.3">
      <c r="A357">
        <v>65</v>
      </c>
      <c r="B357">
        <v>34966</v>
      </c>
      <c r="C357" t="s">
        <v>9</v>
      </c>
      <c r="D357" s="1">
        <v>45248</v>
      </c>
      <c r="E357" t="s">
        <v>12</v>
      </c>
      <c r="F357">
        <v>1948.12</v>
      </c>
      <c r="G357" t="str">
        <f t="shared" si="5"/>
        <v>2023-11</v>
      </c>
      <c r="H357" t="str">
        <f>IF(COUNTIF(Table9[Column1], Table215[[#This Row],[user_id]]) &gt; 0, "Retained", "Not_Retained")</f>
        <v>Not_Retained</v>
      </c>
    </row>
    <row r="358" spans="1:8" x14ac:dyDescent="0.3">
      <c r="A358">
        <v>66</v>
      </c>
      <c r="B358">
        <v>87015</v>
      </c>
      <c r="C358" t="s">
        <v>15</v>
      </c>
      <c r="D358" s="1">
        <v>45195</v>
      </c>
      <c r="E358" t="s">
        <v>12</v>
      </c>
      <c r="F358">
        <v>1123.56</v>
      </c>
      <c r="G358" t="str">
        <f t="shared" si="5"/>
        <v>2023-09</v>
      </c>
      <c r="H358" t="str">
        <f>IF(COUNTIF(Table9[Column1], Table215[[#This Row],[user_id]]) &gt; 0, "Retained", "Not_Retained")</f>
        <v>Not_Retained</v>
      </c>
    </row>
    <row r="359" spans="1:8" x14ac:dyDescent="0.3">
      <c r="A359">
        <v>66</v>
      </c>
      <c r="B359">
        <v>49739</v>
      </c>
      <c r="C359" t="s">
        <v>9</v>
      </c>
      <c r="D359" s="1">
        <v>45180</v>
      </c>
      <c r="E359" t="s">
        <v>10</v>
      </c>
      <c r="F359">
        <v>4692.08</v>
      </c>
      <c r="G359" t="str">
        <f t="shared" si="5"/>
        <v>2023-09</v>
      </c>
      <c r="H359" t="str">
        <f>IF(COUNTIF(Table9[Column1], Table215[[#This Row],[user_id]]) &gt; 0, "Retained", "Not_Retained")</f>
        <v>Not_Retained</v>
      </c>
    </row>
    <row r="360" spans="1:8" x14ac:dyDescent="0.3">
      <c r="A360">
        <v>66</v>
      </c>
      <c r="B360">
        <v>72773</v>
      </c>
      <c r="C360" t="s">
        <v>15</v>
      </c>
      <c r="D360" s="1">
        <v>45254</v>
      </c>
      <c r="E360" t="s">
        <v>10</v>
      </c>
      <c r="F360">
        <v>2043.5</v>
      </c>
      <c r="G360" t="str">
        <f t="shared" si="5"/>
        <v>2023-11</v>
      </c>
      <c r="H360" t="str">
        <f>IF(COUNTIF(Table9[Column1], Table215[[#This Row],[user_id]]) &gt; 0, "Retained", "Not_Retained")</f>
        <v>Not_Retained</v>
      </c>
    </row>
    <row r="361" spans="1:8" x14ac:dyDescent="0.3">
      <c r="A361">
        <v>67</v>
      </c>
      <c r="B361">
        <v>71112</v>
      </c>
      <c r="C361" t="s">
        <v>14</v>
      </c>
      <c r="D361" s="1">
        <v>45212</v>
      </c>
      <c r="E361" t="s">
        <v>12</v>
      </c>
      <c r="F361">
        <v>1381.65</v>
      </c>
      <c r="G361" t="str">
        <f t="shared" si="5"/>
        <v>2023-10</v>
      </c>
      <c r="H361" t="str">
        <f>IF(COUNTIF(Table9[Column1], Table215[[#This Row],[user_id]]) &gt; 0, "Retained", "Not_Retained")</f>
        <v>Not_Retained</v>
      </c>
    </row>
    <row r="362" spans="1:8" x14ac:dyDescent="0.3">
      <c r="A362">
        <v>67</v>
      </c>
      <c r="B362">
        <v>75179</v>
      </c>
      <c r="C362" t="s">
        <v>18</v>
      </c>
      <c r="D362" s="1">
        <v>45216</v>
      </c>
      <c r="E362" t="s">
        <v>10</v>
      </c>
      <c r="F362">
        <v>4033.8</v>
      </c>
      <c r="G362" t="str">
        <f t="shared" si="5"/>
        <v>2023-10</v>
      </c>
      <c r="H362" t="str">
        <f>IF(COUNTIF(Table9[Column1], Table215[[#This Row],[user_id]]) &gt; 0, "Retained", "Not_Retained")</f>
        <v>Not_Retained</v>
      </c>
    </row>
    <row r="363" spans="1:8" x14ac:dyDescent="0.3">
      <c r="A363">
        <v>67</v>
      </c>
      <c r="B363">
        <v>71537</v>
      </c>
      <c r="C363" t="s">
        <v>14</v>
      </c>
      <c r="D363" s="1">
        <v>45223</v>
      </c>
      <c r="E363" t="s">
        <v>10</v>
      </c>
      <c r="F363">
        <v>1916.45</v>
      </c>
      <c r="G363" t="str">
        <f t="shared" si="5"/>
        <v>2023-10</v>
      </c>
      <c r="H363" t="str">
        <f>IF(COUNTIF(Table9[Column1], Table215[[#This Row],[user_id]]) &gt; 0, "Retained", "Not_Retained")</f>
        <v>Not_Retained</v>
      </c>
    </row>
    <row r="364" spans="1:8" x14ac:dyDescent="0.3">
      <c r="A364">
        <v>68</v>
      </c>
      <c r="B364">
        <v>44180</v>
      </c>
      <c r="C364" t="s">
        <v>18</v>
      </c>
      <c r="D364" s="1">
        <v>45231</v>
      </c>
      <c r="E364" t="s">
        <v>12</v>
      </c>
      <c r="F364">
        <v>846.82</v>
      </c>
      <c r="G364" t="str">
        <f t="shared" si="5"/>
        <v>2023-11</v>
      </c>
      <c r="H364" t="str">
        <f>IF(COUNTIF(Table9[Column1], Table215[[#This Row],[user_id]]) &gt; 0, "Retained", "Not_Retained")</f>
        <v>Not_Retained</v>
      </c>
    </row>
    <row r="365" spans="1:8" x14ac:dyDescent="0.3">
      <c r="A365">
        <v>68</v>
      </c>
      <c r="B365">
        <v>40149</v>
      </c>
      <c r="C365" t="s">
        <v>18</v>
      </c>
      <c r="D365" s="1">
        <v>45241</v>
      </c>
      <c r="E365" t="s">
        <v>10</v>
      </c>
      <c r="F365">
        <v>2546.58</v>
      </c>
      <c r="G365" t="str">
        <f t="shared" si="5"/>
        <v>2023-11</v>
      </c>
      <c r="H365" t="str">
        <f>IF(COUNTIF(Table9[Column1], Table215[[#This Row],[user_id]]) &gt; 0, "Retained", "Not_Retained")</f>
        <v>Not_Retained</v>
      </c>
    </row>
    <row r="366" spans="1:8" x14ac:dyDescent="0.3">
      <c r="A366">
        <v>68</v>
      </c>
      <c r="B366">
        <v>74044</v>
      </c>
      <c r="C366" t="s">
        <v>18</v>
      </c>
      <c r="D366" s="1">
        <v>45178</v>
      </c>
      <c r="E366" t="s">
        <v>12</v>
      </c>
      <c r="F366">
        <v>924.34</v>
      </c>
      <c r="G366" t="str">
        <f t="shared" si="5"/>
        <v>2023-09</v>
      </c>
      <c r="H366" t="str">
        <f>IF(COUNTIF(Table9[Column1], Table215[[#This Row],[user_id]]) &gt; 0, "Retained", "Not_Retained")</f>
        <v>Not_Retained</v>
      </c>
    </row>
    <row r="367" spans="1:8" x14ac:dyDescent="0.3">
      <c r="A367">
        <v>68</v>
      </c>
      <c r="B367">
        <v>56160</v>
      </c>
      <c r="C367" t="s">
        <v>15</v>
      </c>
      <c r="D367" s="1">
        <v>45195</v>
      </c>
      <c r="E367" t="s">
        <v>10</v>
      </c>
      <c r="F367">
        <v>3629.54</v>
      </c>
      <c r="G367" t="str">
        <f t="shared" si="5"/>
        <v>2023-09</v>
      </c>
      <c r="H367" t="str">
        <f>IF(COUNTIF(Table9[Column1], Table215[[#This Row],[user_id]]) &gt; 0, "Retained", "Not_Retained")</f>
        <v>Not_Retained</v>
      </c>
    </row>
    <row r="368" spans="1:8" x14ac:dyDescent="0.3">
      <c r="A368">
        <v>68</v>
      </c>
      <c r="B368">
        <v>34123</v>
      </c>
      <c r="C368" t="s">
        <v>9</v>
      </c>
      <c r="D368" s="1">
        <v>45185</v>
      </c>
      <c r="E368" t="s">
        <v>10</v>
      </c>
      <c r="F368">
        <v>4211.4399999999996</v>
      </c>
      <c r="G368" t="str">
        <f t="shared" si="5"/>
        <v>2023-09</v>
      </c>
      <c r="H368" t="str">
        <f>IF(COUNTIF(Table9[Column1], Table215[[#This Row],[user_id]]) &gt; 0, "Retained", "Not_Retained")</f>
        <v>Not_Retained</v>
      </c>
    </row>
    <row r="369" spans="1:8" x14ac:dyDescent="0.3">
      <c r="A369">
        <v>69</v>
      </c>
      <c r="B369">
        <v>10836</v>
      </c>
      <c r="C369" t="s">
        <v>18</v>
      </c>
      <c r="D369" s="1">
        <v>45255</v>
      </c>
      <c r="E369" t="s">
        <v>10</v>
      </c>
      <c r="F369">
        <v>4228.47</v>
      </c>
      <c r="G369" t="str">
        <f t="shared" si="5"/>
        <v>2023-11</v>
      </c>
      <c r="H369" t="str">
        <f>IF(COUNTIF(Table9[Column1], Table215[[#This Row],[user_id]]) &gt; 0, "Retained", "Not_Retained")</f>
        <v>Not_Retained</v>
      </c>
    </row>
    <row r="370" spans="1:8" x14ac:dyDescent="0.3">
      <c r="A370">
        <v>70</v>
      </c>
      <c r="B370">
        <v>38668</v>
      </c>
      <c r="C370" t="s">
        <v>18</v>
      </c>
      <c r="D370" s="1">
        <v>45231</v>
      </c>
      <c r="E370" t="s">
        <v>12</v>
      </c>
      <c r="F370">
        <v>396.21</v>
      </c>
      <c r="G370" t="str">
        <f t="shared" si="5"/>
        <v>2023-11</v>
      </c>
      <c r="H370" t="str">
        <f>IF(COUNTIF(Table9[Column1], Table215[[#This Row],[user_id]]) &gt; 0, "Retained", "Not_Retained")</f>
        <v>Not_Retained</v>
      </c>
    </row>
    <row r="371" spans="1:8" x14ac:dyDescent="0.3">
      <c r="A371">
        <v>70</v>
      </c>
      <c r="B371">
        <v>97392</v>
      </c>
      <c r="C371" t="s">
        <v>18</v>
      </c>
      <c r="D371" s="1">
        <v>45251</v>
      </c>
      <c r="E371" t="s">
        <v>12</v>
      </c>
      <c r="F371">
        <v>177.09</v>
      </c>
      <c r="G371" t="str">
        <f t="shared" si="5"/>
        <v>2023-11</v>
      </c>
      <c r="H371" t="str">
        <f>IF(COUNTIF(Table9[Column1], Table215[[#This Row],[user_id]]) &gt; 0, "Retained", "Not_Retained")</f>
        <v>Not_Retained</v>
      </c>
    </row>
    <row r="372" spans="1:8" x14ac:dyDescent="0.3">
      <c r="A372">
        <v>71</v>
      </c>
      <c r="B372">
        <v>46010</v>
      </c>
      <c r="C372" t="s">
        <v>14</v>
      </c>
      <c r="D372" s="1">
        <v>45216</v>
      </c>
      <c r="E372" t="s">
        <v>10</v>
      </c>
      <c r="F372">
        <v>2560.86</v>
      </c>
      <c r="G372" t="str">
        <f t="shared" si="5"/>
        <v>2023-10</v>
      </c>
      <c r="H372" t="str">
        <f>IF(COUNTIF(Table9[Column1], Table215[[#This Row],[user_id]]) &gt; 0, "Retained", "Not_Retained")</f>
        <v>Not_Retained</v>
      </c>
    </row>
    <row r="373" spans="1:8" x14ac:dyDescent="0.3">
      <c r="A373">
        <v>71</v>
      </c>
      <c r="B373">
        <v>33496</v>
      </c>
      <c r="C373" t="s">
        <v>9</v>
      </c>
      <c r="D373" s="1">
        <v>45195</v>
      </c>
      <c r="E373" t="s">
        <v>10</v>
      </c>
      <c r="F373">
        <v>2669.49</v>
      </c>
      <c r="G373" t="str">
        <f t="shared" si="5"/>
        <v>2023-09</v>
      </c>
      <c r="H373" t="str">
        <f>IF(COUNTIF(Table9[Column1], Table215[[#This Row],[user_id]]) &gt; 0, "Retained", "Not_Retained")</f>
        <v>Not_Retained</v>
      </c>
    </row>
    <row r="374" spans="1:8" x14ac:dyDescent="0.3">
      <c r="A374">
        <v>71</v>
      </c>
      <c r="B374">
        <v>35156</v>
      </c>
      <c r="C374" t="s">
        <v>14</v>
      </c>
      <c r="D374" s="1">
        <v>45177</v>
      </c>
      <c r="E374" t="s">
        <v>12</v>
      </c>
      <c r="F374">
        <v>1409.89</v>
      </c>
      <c r="G374" t="str">
        <f t="shared" si="5"/>
        <v>2023-09</v>
      </c>
      <c r="H374" t="str">
        <f>IF(COUNTIF(Table9[Column1], Table215[[#This Row],[user_id]]) &gt; 0, "Retained", "Not_Retained")</f>
        <v>Not_Retained</v>
      </c>
    </row>
    <row r="375" spans="1:8" x14ac:dyDescent="0.3">
      <c r="A375">
        <v>71</v>
      </c>
      <c r="B375">
        <v>20357</v>
      </c>
      <c r="C375" t="s">
        <v>14</v>
      </c>
      <c r="D375" s="1">
        <v>45182</v>
      </c>
      <c r="E375" t="s">
        <v>12</v>
      </c>
      <c r="F375">
        <v>2349.09</v>
      </c>
      <c r="G375" t="str">
        <f t="shared" si="5"/>
        <v>2023-09</v>
      </c>
      <c r="H375" t="str">
        <f>IF(COUNTIF(Table9[Column1], Table215[[#This Row],[user_id]]) &gt; 0, "Retained", "Not_Retained")</f>
        <v>Not_Retained</v>
      </c>
    </row>
    <row r="376" spans="1:8" x14ac:dyDescent="0.3">
      <c r="A376">
        <v>71</v>
      </c>
      <c r="B376">
        <v>39603</v>
      </c>
      <c r="C376" t="s">
        <v>14</v>
      </c>
      <c r="D376" s="1">
        <v>45177</v>
      </c>
      <c r="E376" t="s">
        <v>10</v>
      </c>
      <c r="F376">
        <v>3303.31</v>
      </c>
      <c r="G376" t="str">
        <f t="shared" si="5"/>
        <v>2023-09</v>
      </c>
      <c r="H376" t="str">
        <f>IF(COUNTIF(Table9[Column1], Table215[[#This Row],[user_id]]) &gt; 0, "Retained", "Not_Retained")</f>
        <v>Not_Retained</v>
      </c>
    </row>
    <row r="377" spans="1:8" x14ac:dyDescent="0.3">
      <c r="A377">
        <v>72</v>
      </c>
      <c r="B377">
        <v>82443</v>
      </c>
      <c r="C377" t="s">
        <v>18</v>
      </c>
      <c r="D377" s="1">
        <v>45182</v>
      </c>
      <c r="E377" t="s">
        <v>10</v>
      </c>
      <c r="F377">
        <v>3220.07</v>
      </c>
      <c r="G377" t="str">
        <f t="shared" si="5"/>
        <v>2023-09</v>
      </c>
      <c r="H377" t="str">
        <f>IF(COUNTIF(Table9[Column1], Table215[[#This Row],[user_id]]) &gt; 0, "Retained", "Not_Retained")</f>
        <v>Retained</v>
      </c>
    </row>
    <row r="378" spans="1:8" x14ac:dyDescent="0.3">
      <c r="A378">
        <v>72</v>
      </c>
      <c r="B378">
        <v>32463</v>
      </c>
      <c r="C378" t="s">
        <v>9</v>
      </c>
      <c r="D378" s="1">
        <v>45192</v>
      </c>
      <c r="E378" t="s">
        <v>12</v>
      </c>
      <c r="F378">
        <v>4242.12</v>
      </c>
      <c r="G378" t="str">
        <f t="shared" si="5"/>
        <v>2023-09</v>
      </c>
      <c r="H378" t="str">
        <f>IF(COUNTIF(Table9[Column1], Table215[[#This Row],[user_id]]) &gt; 0, "Retained", "Not_Retained")</f>
        <v>Retained</v>
      </c>
    </row>
    <row r="379" spans="1:8" x14ac:dyDescent="0.3">
      <c r="A379">
        <v>72</v>
      </c>
      <c r="B379">
        <v>53420</v>
      </c>
      <c r="C379" t="s">
        <v>9</v>
      </c>
      <c r="D379" s="1">
        <v>45190</v>
      </c>
      <c r="E379" t="s">
        <v>10</v>
      </c>
      <c r="F379">
        <v>1225.8599999999999</v>
      </c>
      <c r="G379" t="str">
        <f t="shared" si="5"/>
        <v>2023-09</v>
      </c>
      <c r="H379" t="str">
        <f>IF(COUNTIF(Table9[Column1], Table215[[#This Row],[user_id]]) &gt; 0, "Retained", "Not_Retained")</f>
        <v>Retained</v>
      </c>
    </row>
    <row r="380" spans="1:8" x14ac:dyDescent="0.3">
      <c r="A380">
        <v>72</v>
      </c>
      <c r="B380">
        <v>84289</v>
      </c>
      <c r="C380" t="s">
        <v>18</v>
      </c>
      <c r="D380" s="1">
        <v>45197</v>
      </c>
      <c r="E380" t="s">
        <v>12</v>
      </c>
      <c r="F380">
        <v>328.15</v>
      </c>
      <c r="G380" t="str">
        <f t="shared" si="5"/>
        <v>2023-09</v>
      </c>
      <c r="H380" t="str">
        <f>IF(COUNTIF(Table9[Column1], Table215[[#This Row],[user_id]]) &gt; 0, "Retained", "Not_Retained")</f>
        <v>Retained</v>
      </c>
    </row>
    <row r="381" spans="1:8" x14ac:dyDescent="0.3">
      <c r="A381">
        <v>72</v>
      </c>
      <c r="B381">
        <v>46749</v>
      </c>
      <c r="C381" t="s">
        <v>9</v>
      </c>
      <c r="D381" s="1">
        <v>45252</v>
      </c>
      <c r="E381" t="s">
        <v>10</v>
      </c>
      <c r="F381">
        <v>4650.96</v>
      </c>
      <c r="G381" t="str">
        <f t="shared" si="5"/>
        <v>2023-11</v>
      </c>
      <c r="H381" t="str">
        <f>IF(COUNTIF(Table9[Column1], Table215[[#This Row],[user_id]]) &gt; 0, "Retained", "Not_Retained")</f>
        <v>Retained</v>
      </c>
    </row>
    <row r="382" spans="1:8" x14ac:dyDescent="0.3">
      <c r="A382">
        <v>72</v>
      </c>
      <c r="B382">
        <v>37152</v>
      </c>
      <c r="C382" t="s">
        <v>15</v>
      </c>
      <c r="D382" s="1">
        <v>45200</v>
      </c>
      <c r="E382" t="s">
        <v>12</v>
      </c>
      <c r="F382">
        <v>4651.49</v>
      </c>
      <c r="G382" t="str">
        <f t="shared" si="5"/>
        <v>2023-10</v>
      </c>
      <c r="H382" t="str">
        <f>IF(COUNTIF(Table9[Column1], Table215[[#This Row],[user_id]]) &gt; 0, "Retained", "Not_Retained")</f>
        <v>Retained</v>
      </c>
    </row>
    <row r="383" spans="1:8" x14ac:dyDescent="0.3">
      <c r="A383">
        <v>72</v>
      </c>
      <c r="B383">
        <v>31292</v>
      </c>
      <c r="C383" t="s">
        <v>15</v>
      </c>
      <c r="D383" s="1">
        <v>45209</v>
      </c>
      <c r="E383" t="s">
        <v>12</v>
      </c>
      <c r="F383">
        <v>3417.47</v>
      </c>
      <c r="G383" t="str">
        <f t="shared" si="5"/>
        <v>2023-10</v>
      </c>
      <c r="H383" t="str">
        <f>IF(COUNTIF(Table9[Column1], Table215[[#This Row],[user_id]]) &gt; 0, "Retained", "Not_Retained")</f>
        <v>Retained</v>
      </c>
    </row>
    <row r="384" spans="1:8" x14ac:dyDescent="0.3">
      <c r="A384">
        <v>72</v>
      </c>
      <c r="B384">
        <v>53480</v>
      </c>
      <c r="C384" t="s">
        <v>18</v>
      </c>
      <c r="D384" s="1">
        <v>45217</v>
      </c>
      <c r="E384" t="s">
        <v>10</v>
      </c>
      <c r="F384">
        <v>3973.44</v>
      </c>
      <c r="G384" t="str">
        <f t="shared" si="5"/>
        <v>2023-10</v>
      </c>
      <c r="H384" t="str">
        <f>IF(COUNTIF(Table9[Column1], Table215[[#This Row],[user_id]]) &gt; 0, "Retained", "Not_Retained")</f>
        <v>Retained</v>
      </c>
    </row>
    <row r="385" spans="1:8" x14ac:dyDescent="0.3">
      <c r="A385">
        <v>73</v>
      </c>
      <c r="B385">
        <v>67290</v>
      </c>
      <c r="C385" t="s">
        <v>15</v>
      </c>
      <c r="D385" s="1">
        <v>45173</v>
      </c>
      <c r="E385" t="s">
        <v>10</v>
      </c>
      <c r="F385">
        <v>1768.9</v>
      </c>
      <c r="G385" t="str">
        <f t="shared" si="5"/>
        <v>2023-09</v>
      </c>
      <c r="H385" t="str">
        <f>IF(COUNTIF(Table9[Column1], Table215[[#This Row],[user_id]]) &gt; 0, "Retained", "Not_Retained")</f>
        <v>Not_Retained</v>
      </c>
    </row>
    <row r="386" spans="1:8" x14ac:dyDescent="0.3">
      <c r="A386">
        <v>73</v>
      </c>
      <c r="B386">
        <v>61996</v>
      </c>
      <c r="C386" t="s">
        <v>14</v>
      </c>
      <c r="D386" s="1">
        <v>45219</v>
      </c>
      <c r="E386" t="s">
        <v>10</v>
      </c>
      <c r="F386">
        <v>3207.2</v>
      </c>
      <c r="G386" t="str">
        <f t="shared" ref="G386:G449" si="6">TEXT(D386, "YYYY-MM")</f>
        <v>2023-10</v>
      </c>
      <c r="H386" t="str">
        <f>IF(COUNTIF(Table9[Column1], Table215[[#This Row],[user_id]]) &gt; 0, "Retained", "Not_Retained")</f>
        <v>Not_Retained</v>
      </c>
    </row>
    <row r="387" spans="1:8" x14ac:dyDescent="0.3">
      <c r="A387">
        <v>73</v>
      </c>
      <c r="B387">
        <v>69054</v>
      </c>
      <c r="C387" t="s">
        <v>18</v>
      </c>
      <c r="D387" s="1">
        <v>45225</v>
      </c>
      <c r="E387" t="s">
        <v>10</v>
      </c>
      <c r="F387">
        <v>1843.47</v>
      </c>
      <c r="G387" t="str">
        <f t="shared" si="6"/>
        <v>2023-10</v>
      </c>
      <c r="H387" t="str">
        <f>IF(COUNTIF(Table9[Column1], Table215[[#This Row],[user_id]]) &gt; 0, "Retained", "Not_Retained")</f>
        <v>Not_Retained</v>
      </c>
    </row>
    <row r="388" spans="1:8" x14ac:dyDescent="0.3">
      <c r="A388">
        <v>73</v>
      </c>
      <c r="B388">
        <v>66603</v>
      </c>
      <c r="C388" t="s">
        <v>15</v>
      </c>
      <c r="D388" s="1">
        <v>45212</v>
      </c>
      <c r="E388" t="s">
        <v>12</v>
      </c>
      <c r="F388">
        <v>519.9</v>
      </c>
      <c r="G388" t="str">
        <f t="shared" si="6"/>
        <v>2023-10</v>
      </c>
      <c r="H388" t="str">
        <f>IF(COUNTIF(Table9[Column1], Table215[[#This Row],[user_id]]) &gt; 0, "Retained", "Not_Retained")</f>
        <v>Not_Retained</v>
      </c>
    </row>
    <row r="389" spans="1:8" x14ac:dyDescent="0.3">
      <c r="A389">
        <v>73</v>
      </c>
      <c r="B389">
        <v>48715</v>
      </c>
      <c r="C389" t="s">
        <v>15</v>
      </c>
      <c r="D389" s="1">
        <v>45219</v>
      </c>
      <c r="E389" t="s">
        <v>10</v>
      </c>
      <c r="F389">
        <v>501.99</v>
      </c>
      <c r="G389" t="str">
        <f t="shared" si="6"/>
        <v>2023-10</v>
      </c>
      <c r="H389" t="str">
        <f>IF(COUNTIF(Table9[Column1], Table215[[#This Row],[user_id]]) &gt; 0, "Retained", "Not_Retained")</f>
        <v>Not_Retained</v>
      </c>
    </row>
    <row r="390" spans="1:8" x14ac:dyDescent="0.3">
      <c r="A390">
        <v>73</v>
      </c>
      <c r="B390">
        <v>59807</v>
      </c>
      <c r="C390" t="s">
        <v>15</v>
      </c>
      <c r="D390" s="1">
        <v>45204</v>
      </c>
      <c r="E390" t="s">
        <v>12</v>
      </c>
      <c r="F390">
        <v>1651.72</v>
      </c>
      <c r="G390" t="str">
        <f t="shared" si="6"/>
        <v>2023-10</v>
      </c>
      <c r="H390" t="str">
        <f>IF(COUNTIF(Table9[Column1], Table215[[#This Row],[user_id]]) &gt; 0, "Retained", "Not_Retained")</f>
        <v>Not_Retained</v>
      </c>
    </row>
    <row r="391" spans="1:8" x14ac:dyDescent="0.3">
      <c r="A391">
        <v>74</v>
      </c>
      <c r="B391">
        <v>57175</v>
      </c>
      <c r="C391" t="s">
        <v>14</v>
      </c>
      <c r="D391" s="1">
        <v>45184</v>
      </c>
      <c r="E391" t="s">
        <v>10</v>
      </c>
      <c r="F391">
        <v>749.28</v>
      </c>
      <c r="G391" t="str">
        <f t="shared" si="6"/>
        <v>2023-09</v>
      </c>
      <c r="H391" t="str">
        <f>IF(COUNTIF(Table9[Column1], Table215[[#This Row],[user_id]]) &gt; 0, "Retained", "Not_Retained")</f>
        <v>Not_Retained</v>
      </c>
    </row>
    <row r="392" spans="1:8" x14ac:dyDescent="0.3">
      <c r="A392">
        <v>74</v>
      </c>
      <c r="B392">
        <v>66489</v>
      </c>
      <c r="C392" t="s">
        <v>18</v>
      </c>
      <c r="D392" s="1">
        <v>45175</v>
      </c>
      <c r="E392" t="s">
        <v>12</v>
      </c>
      <c r="F392">
        <v>606.14</v>
      </c>
      <c r="G392" t="str">
        <f t="shared" si="6"/>
        <v>2023-09</v>
      </c>
      <c r="H392" t="str">
        <f>IF(COUNTIF(Table9[Column1], Table215[[#This Row],[user_id]]) &gt; 0, "Retained", "Not_Retained")</f>
        <v>Not_Retained</v>
      </c>
    </row>
    <row r="393" spans="1:8" x14ac:dyDescent="0.3">
      <c r="A393">
        <v>74</v>
      </c>
      <c r="B393">
        <v>56388</v>
      </c>
      <c r="C393" t="s">
        <v>9</v>
      </c>
      <c r="D393" s="1">
        <v>45172</v>
      </c>
      <c r="E393" t="s">
        <v>12</v>
      </c>
      <c r="F393">
        <v>4332.22</v>
      </c>
      <c r="G393" t="str">
        <f t="shared" si="6"/>
        <v>2023-09</v>
      </c>
      <c r="H393" t="str">
        <f>IF(COUNTIF(Table9[Column1], Table215[[#This Row],[user_id]]) &gt; 0, "Retained", "Not_Retained")</f>
        <v>Not_Retained</v>
      </c>
    </row>
    <row r="394" spans="1:8" x14ac:dyDescent="0.3">
      <c r="A394">
        <v>75</v>
      </c>
      <c r="B394">
        <v>21101</v>
      </c>
      <c r="C394" t="s">
        <v>15</v>
      </c>
      <c r="D394" s="1">
        <v>45224</v>
      </c>
      <c r="E394" t="s">
        <v>10</v>
      </c>
      <c r="F394">
        <v>3458.05</v>
      </c>
      <c r="G394" t="str">
        <f t="shared" si="6"/>
        <v>2023-10</v>
      </c>
      <c r="H394" t="str">
        <f>IF(COUNTIF(Table9[Column1], Table215[[#This Row],[user_id]]) &gt; 0, "Retained", "Not_Retained")</f>
        <v>Not_Retained</v>
      </c>
    </row>
    <row r="395" spans="1:8" x14ac:dyDescent="0.3">
      <c r="A395">
        <v>75</v>
      </c>
      <c r="B395">
        <v>28198</v>
      </c>
      <c r="C395" t="s">
        <v>14</v>
      </c>
      <c r="D395" s="1">
        <v>45205</v>
      </c>
      <c r="E395" t="s">
        <v>12</v>
      </c>
      <c r="F395">
        <v>1415.19</v>
      </c>
      <c r="G395" t="str">
        <f t="shared" si="6"/>
        <v>2023-10</v>
      </c>
      <c r="H395" t="str">
        <f>IF(COUNTIF(Table9[Column1], Table215[[#This Row],[user_id]]) &gt; 0, "Retained", "Not_Retained")</f>
        <v>Not_Retained</v>
      </c>
    </row>
    <row r="396" spans="1:8" x14ac:dyDescent="0.3">
      <c r="A396">
        <v>75</v>
      </c>
      <c r="B396">
        <v>18292</v>
      </c>
      <c r="C396" t="s">
        <v>15</v>
      </c>
      <c r="D396" s="1">
        <v>45204</v>
      </c>
      <c r="E396" t="s">
        <v>12</v>
      </c>
      <c r="F396">
        <v>1452.21</v>
      </c>
      <c r="G396" t="str">
        <f t="shared" si="6"/>
        <v>2023-10</v>
      </c>
      <c r="H396" t="str">
        <f>IF(COUNTIF(Table9[Column1], Table215[[#This Row],[user_id]]) &gt; 0, "Retained", "Not_Retained")</f>
        <v>Not_Retained</v>
      </c>
    </row>
    <row r="397" spans="1:8" x14ac:dyDescent="0.3">
      <c r="A397">
        <v>75</v>
      </c>
      <c r="B397">
        <v>73469</v>
      </c>
      <c r="C397" t="s">
        <v>9</v>
      </c>
      <c r="D397" s="1">
        <v>45209</v>
      </c>
      <c r="E397" t="s">
        <v>12</v>
      </c>
      <c r="F397">
        <v>1333.33</v>
      </c>
      <c r="G397" t="str">
        <f t="shared" si="6"/>
        <v>2023-10</v>
      </c>
      <c r="H397" t="str">
        <f>IF(COUNTIF(Table9[Column1], Table215[[#This Row],[user_id]]) &gt; 0, "Retained", "Not_Retained")</f>
        <v>Not_Retained</v>
      </c>
    </row>
    <row r="398" spans="1:8" x14ac:dyDescent="0.3">
      <c r="A398">
        <v>76</v>
      </c>
      <c r="B398">
        <v>90828</v>
      </c>
      <c r="C398" t="s">
        <v>15</v>
      </c>
      <c r="D398" s="1">
        <v>45250</v>
      </c>
      <c r="E398" t="s">
        <v>12</v>
      </c>
      <c r="F398">
        <v>624.16</v>
      </c>
      <c r="G398" t="str">
        <f t="shared" si="6"/>
        <v>2023-11</v>
      </c>
      <c r="H398" t="str">
        <f>IF(COUNTIF(Table9[Column1], Table215[[#This Row],[user_id]]) &gt; 0, "Retained", "Not_Retained")</f>
        <v>Not_Retained</v>
      </c>
    </row>
    <row r="399" spans="1:8" x14ac:dyDescent="0.3">
      <c r="A399">
        <v>76</v>
      </c>
      <c r="B399">
        <v>10887</v>
      </c>
      <c r="C399" t="s">
        <v>18</v>
      </c>
      <c r="D399" s="1">
        <v>45240</v>
      </c>
      <c r="E399" t="s">
        <v>12</v>
      </c>
      <c r="F399">
        <v>4223.91</v>
      </c>
      <c r="G399" t="str">
        <f t="shared" si="6"/>
        <v>2023-11</v>
      </c>
      <c r="H399" t="str">
        <f>IF(COUNTIF(Table9[Column1], Table215[[#This Row],[user_id]]) &gt; 0, "Retained", "Not_Retained")</f>
        <v>Not_Retained</v>
      </c>
    </row>
    <row r="400" spans="1:8" x14ac:dyDescent="0.3">
      <c r="A400">
        <v>76</v>
      </c>
      <c r="B400">
        <v>53193</v>
      </c>
      <c r="C400" t="s">
        <v>18</v>
      </c>
      <c r="D400" s="1">
        <v>45243</v>
      </c>
      <c r="E400" t="s">
        <v>12</v>
      </c>
      <c r="F400">
        <v>2210.02</v>
      </c>
      <c r="G400" t="str">
        <f t="shared" si="6"/>
        <v>2023-11</v>
      </c>
      <c r="H400" t="str">
        <f>IF(COUNTIF(Table9[Column1], Table215[[#This Row],[user_id]]) &gt; 0, "Retained", "Not_Retained")</f>
        <v>Not_Retained</v>
      </c>
    </row>
    <row r="401" spans="1:8" x14ac:dyDescent="0.3">
      <c r="A401">
        <v>76</v>
      </c>
      <c r="B401">
        <v>95332</v>
      </c>
      <c r="C401" t="s">
        <v>15</v>
      </c>
      <c r="D401" s="1">
        <v>45257</v>
      </c>
      <c r="E401" t="s">
        <v>12</v>
      </c>
      <c r="F401">
        <v>1671.26</v>
      </c>
      <c r="G401" t="str">
        <f t="shared" si="6"/>
        <v>2023-11</v>
      </c>
      <c r="H401" t="str">
        <f>IF(COUNTIF(Table9[Column1], Table215[[#This Row],[user_id]]) &gt; 0, "Retained", "Not_Retained")</f>
        <v>Not_Retained</v>
      </c>
    </row>
    <row r="402" spans="1:8" x14ac:dyDescent="0.3">
      <c r="A402">
        <v>77</v>
      </c>
      <c r="B402">
        <v>51830</v>
      </c>
      <c r="C402" t="s">
        <v>14</v>
      </c>
      <c r="D402" s="1">
        <v>45182</v>
      </c>
      <c r="E402" t="s">
        <v>12</v>
      </c>
      <c r="F402">
        <v>4842.04</v>
      </c>
      <c r="G402" t="str">
        <f t="shared" si="6"/>
        <v>2023-09</v>
      </c>
      <c r="H402" t="str">
        <f>IF(COUNTIF(Table9[Column1], Table215[[#This Row],[user_id]]) &gt; 0, "Retained", "Not_Retained")</f>
        <v>Retained</v>
      </c>
    </row>
    <row r="403" spans="1:8" x14ac:dyDescent="0.3">
      <c r="A403">
        <v>77</v>
      </c>
      <c r="B403">
        <v>41775</v>
      </c>
      <c r="C403" t="s">
        <v>14</v>
      </c>
      <c r="D403" s="1">
        <v>45195</v>
      </c>
      <c r="E403" t="s">
        <v>12</v>
      </c>
      <c r="F403">
        <v>1473.47</v>
      </c>
      <c r="G403" t="str">
        <f t="shared" si="6"/>
        <v>2023-09</v>
      </c>
      <c r="H403" t="str">
        <f>IF(COUNTIF(Table9[Column1], Table215[[#This Row],[user_id]]) &gt; 0, "Retained", "Not_Retained")</f>
        <v>Retained</v>
      </c>
    </row>
    <row r="404" spans="1:8" x14ac:dyDescent="0.3">
      <c r="A404">
        <v>77</v>
      </c>
      <c r="B404">
        <v>24927</v>
      </c>
      <c r="C404" t="s">
        <v>15</v>
      </c>
      <c r="D404" s="1">
        <v>45211</v>
      </c>
      <c r="E404" t="s">
        <v>10</v>
      </c>
      <c r="F404">
        <v>3440.39</v>
      </c>
      <c r="G404" t="str">
        <f t="shared" si="6"/>
        <v>2023-10</v>
      </c>
      <c r="H404" t="str">
        <f>IF(COUNTIF(Table9[Column1], Table215[[#This Row],[user_id]]) &gt; 0, "Retained", "Not_Retained")</f>
        <v>Retained</v>
      </c>
    </row>
    <row r="405" spans="1:8" x14ac:dyDescent="0.3">
      <c r="A405">
        <v>77</v>
      </c>
      <c r="B405">
        <v>13527</v>
      </c>
      <c r="C405" t="s">
        <v>18</v>
      </c>
      <c r="D405" s="1">
        <v>45217</v>
      </c>
      <c r="E405" t="s">
        <v>10</v>
      </c>
      <c r="F405">
        <v>2248.4299999999998</v>
      </c>
      <c r="G405" t="str">
        <f t="shared" si="6"/>
        <v>2023-10</v>
      </c>
      <c r="H405" t="str">
        <f>IF(COUNTIF(Table9[Column1], Table215[[#This Row],[user_id]]) &gt; 0, "Retained", "Not_Retained")</f>
        <v>Retained</v>
      </c>
    </row>
    <row r="406" spans="1:8" x14ac:dyDescent="0.3">
      <c r="A406">
        <v>77</v>
      </c>
      <c r="B406">
        <v>19064</v>
      </c>
      <c r="C406" t="s">
        <v>18</v>
      </c>
      <c r="D406" s="1">
        <v>45209</v>
      </c>
      <c r="E406" t="s">
        <v>12</v>
      </c>
      <c r="F406">
        <v>781.98</v>
      </c>
      <c r="G406" t="str">
        <f t="shared" si="6"/>
        <v>2023-10</v>
      </c>
      <c r="H406" t="str">
        <f>IF(COUNTIF(Table9[Column1], Table215[[#This Row],[user_id]]) &gt; 0, "Retained", "Not_Retained")</f>
        <v>Retained</v>
      </c>
    </row>
    <row r="407" spans="1:8" x14ac:dyDescent="0.3">
      <c r="A407">
        <v>77</v>
      </c>
      <c r="B407">
        <v>41722</v>
      </c>
      <c r="C407" t="s">
        <v>14</v>
      </c>
      <c r="D407" s="1">
        <v>45209</v>
      </c>
      <c r="E407" t="s">
        <v>10</v>
      </c>
      <c r="F407">
        <v>3604.66</v>
      </c>
      <c r="G407" t="str">
        <f t="shared" si="6"/>
        <v>2023-10</v>
      </c>
      <c r="H407" t="str">
        <f>IF(COUNTIF(Table9[Column1], Table215[[#This Row],[user_id]]) &gt; 0, "Retained", "Not_Retained")</f>
        <v>Retained</v>
      </c>
    </row>
    <row r="408" spans="1:8" x14ac:dyDescent="0.3">
      <c r="A408">
        <v>77</v>
      </c>
      <c r="B408">
        <v>68860</v>
      </c>
      <c r="C408" t="s">
        <v>18</v>
      </c>
      <c r="D408" s="1">
        <v>45233</v>
      </c>
      <c r="E408" t="s">
        <v>12</v>
      </c>
      <c r="F408">
        <v>2718.4</v>
      </c>
      <c r="G408" t="str">
        <f t="shared" si="6"/>
        <v>2023-11</v>
      </c>
      <c r="H408" t="str">
        <f>IF(COUNTIF(Table9[Column1], Table215[[#This Row],[user_id]]) &gt; 0, "Retained", "Not_Retained")</f>
        <v>Retained</v>
      </c>
    </row>
    <row r="409" spans="1:8" x14ac:dyDescent="0.3">
      <c r="A409">
        <v>77</v>
      </c>
      <c r="B409">
        <v>64827</v>
      </c>
      <c r="C409" t="s">
        <v>9</v>
      </c>
      <c r="D409" s="1">
        <v>45258</v>
      </c>
      <c r="E409" t="s">
        <v>12</v>
      </c>
      <c r="F409">
        <v>3538.01</v>
      </c>
      <c r="G409" t="str">
        <f t="shared" si="6"/>
        <v>2023-11</v>
      </c>
      <c r="H409" t="str">
        <f>IF(COUNTIF(Table9[Column1], Table215[[#This Row],[user_id]]) &gt; 0, "Retained", "Not_Retained")</f>
        <v>Retained</v>
      </c>
    </row>
    <row r="410" spans="1:8" x14ac:dyDescent="0.3">
      <c r="A410">
        <v>77</v>
      </c>
      <c r="B410">
        <v>80373</v>
      </c>
      <c r="C410" t="s">
        <v>9</v>
      </c>
      <c r="D410" s="1">
        <v>45256</v>
      </c>
      <c r="E410" t="s">
        <v>10</v>
      </c>
      <c r="F410">
        <v>3867.87</v>
      </c>
      <c r="G410" t="str">
        <f t="shared" si="6"/>
        <v>2023-11</v>
      </c>
      <c r="H410" t="str">
        <f>IF(COUNTIF(Table9[Column1], Table215[[#This Row],[user_id]]) &gt; 0, "Retained", "Not_Retained")</f>
        <v>Retained</v>
      </c>
    </row>
    <row r="411" spans="1:8" x14ac:dyDescent="0.3">
      <c r="A411">
        <v>77</v>
      </c>
      <c r="B411">
        <v>97122</v>
      </c>
      <c r="C411" t="s">
        <v>14</v>
      </c>
      <c r="D411" s="1">
        <v>45252</v>
      </c>
      <c r="E411" t="s">
        <v>10</v>
      </c>
      <c r="F411">
        <v>3270.3</v>
      </c>
      <c r="G411" t="str">
        <f t="shared" si="6"/>
        <v>2023-11</v>
      </c>
      <c r="H411" t="str">
        <f>IF(COUNTIF(Table9[Column1], Table215[[#This Row],[user_id]]) &gt; 0, "Retained", "Not_Retained")</f>
        <v>Retained</v>
      </c>
    </row>
    <row r="412" spans="1:8" x14ac:dyDescent="0.3">
      <c r="A412">
        <v>78</v>
      </c>
      <c r="B412">
        <v>53463</v>
      </c>
      <c r="C412" t="s">
        <v>18</v>
      </c>
      <c r="D412" s="1">
        <v>45255</v>
      </c>
      <c r="E412" t="s">
        <v>10</v>
      </c>
      <c r="F412">
        <v>151.68</v>
      </c>
      <c r="G412" t="str">
        <f t="shared" si="6"/>
        <v>2023-11</v>
      </c>
      <c r="H412" t="str">
        <f>IF(COUNTIF(Table9[Column1], Table215[[#This Row],[user_id]]) &gt; 0, "Retained", "Not_Retained")</f>
        <v>Not_Retained</v>
      </c>
    </row>
    <row r="413" spans="1:8" x14ac:dyDescent="0.3">
      <c r="A413">
        <v>78</v>
      </c>
      <c r="B413">
        <v>39098</v>
      </c>
      <c r="C413" t="s">
        <v>15</v>
      </c>
      <c r="D413" s="1">
        <v>45239</v>
      </c>
      <c r="E413" t="s">
        <v>12</v>
      </c>
      <c r="F413">
        <v>1933.19</v>
      </c>
      <c r="G413" t="str">
        <f t="shared" si="6"/>
        <v>2023-11</v>
      </c>
      <c r="H413" t="str">
        <f>IF(COUNTIF(Table9[Column1], Table215[[#This Row],[user_id]]) &gt; 0, "Retained", "Not_Retained")</f>
        <v>Not_Retained</v>
      </c>
    </row>
    <row r="414" spans="1:8" x14ac:dyDescent="0.3">
      <c r="A414">
        <v>78</v>
      </c>
      <c r="B414">
        <v>99070</v>
      </c>
      <c r="C414" t="s">
        <v>15</v>
      </c>
      <c r="D414" s="1">
        <v>45245</v>
      </c>
      <c r="E414" t="s">
        <v>12</v>
      </c>
      <c r="F414">
        <v>4988.74</v>
      </c>
      <c r="G414" t="str">
        <f t="shared" si="6"/>
        <v>2023-11</v>
      </c>
      <c r="H414" t="str">
        <f>IF(COUNTIF(Table9[Column1], Table215[[#This Row],[user_id]]) &gt; 0, "Retained", "Not_Retained")</f>
        <v>Not_Retained</v>
      </c>
    </row>
    <row r="415" spans="1:8" x14ac:dyDescent="0.3">
      <c r="A415">
        <v>78</v>
      </c>
      <c r="B415">
        <v>23703</v>
      </c>
      <c r="C415" t="s">
        <v>14</v>
      </c>
      <c r="D415" s="1">
        <v>45246</v>
      </c>
      <c r="E415" t="s">
        <v>12</v>
      </c>
      <c r="F415">
        <v>4610.68</v>
      </c>
      <c r="G415" t="str">
        <f t="shared" si="6"/>
        <v>2023-11</v>
      </c>
      <c r="H415" t="str">
        <f>IF(COUNTIF(Table9[Column1], Table215[[#This Row],[user_id]]) &gt; 0, "Retained", "Not_Retained")</f>
        <v>Not_Retained</v>
      </c>
    </row>
    <row r="416" spans="1:8" x14ac:dyDescent="0.3">
      <c r="A416">
        <v>79</v>
      </c>
      <c r="B416">
        <v>50880</v>
      </c>
      <c r="C416" t="s">
        <v>14</v>
      </c>
      <c r="D416" s="1">
        <v>45242</v>
      </c>
      <c r="E416" t="s">
        <v>12</v>
      </c>
      <c r="F416">
        <v>3942.92</v>
      </c>
      <c r="G416" t="str">
        <f t="shared" si="6"/>
        <v>2023-11</v>
      </c>
      <c r="H416" t="str">
        <f>IF(COUNTIF(Table9[Column1], Table215[[#This Row],[user_id]]) &gt; 0, "Retained", "Not_Retained")</f>
        <v>Not_Retained</v>
      </c>
    </row>
    <row r="417" spans="1:8" x14ac:dyDescent="0.3">
      <c r="A417">
        <v>79</v>
      </c>
      <c r="B417">
        <v>73298</v>
      </c>
      <c r="C417" t="s">
        <v>14</v>
      </c>
      <c r="D417" s="1">
        <v>45247</v>
      </c>
      <c r="E417" t="s">
        <v>12</v>
      </c>
      <c r="F417">
        <v>578.35</v>
      </c>
      <c r="G417" t="str">
        <f t="shared" si="6"/>
        <v>2023-11</v>
      </c>
      <c r="H417" t="str">
        <f>IF(COUNTIF(Table9[Column1], Table215[[#This Row],[user_id]]) &gt; 0, "Retained", "Not_Retained")</f>
        <v>Not_Retained</v>
      </c>
    </row>
    <row r="418" spans="1:8" x14ac:dyDescent="0.3">
      <c r="A418">
        <v>80</v>
      </c>
      <c r="B418">
        <v>25084</v>
      </c>
      <c r="C418" t="s">
        <v>9</v>
      </c>
      <c r="D418" s="1">
        <v>45201</v>
      </c>
      <c r="E418" t="s">
        <v>12</v>
      </c>
      <c r="F418">
        <v>3275.05</v>
      </c>
      <c r="G418" t="str">
        <f t="shared" si="6"/>
        <v>2023-10</v>
      </c>
      <c r="H418" t="str">
        <f>IF(COUNTIF(Table9[Column1], Table215[[#This Row],[user_id]]) &gt; 0, "Retained", "Not_Retained")</f>
        <v>Retained</v>
      </c>
    </row>
    <row r="419" spans="1:8" x14ac:dyDescent="0.3">
      <c r="A419">
        <v>80</v>
      </c>
      <c r="B419">
        <v>31542</v>
      </c>
      <c r="C419" t="s">
        <v>15</v>
      </c>
      <c r="D419" s="1">
        <v>45221</v>
      </c>
      <c r="E419" t="s">
        <v>10</v>
      </c>
      <c r="F419">
        <v>2804.36</v>
      </c>
      <c r="G419" t="str">
        <f t="shared" si="6"/>
        <v>2023-10</v>
      </c>
      <c r="H419" t="str">
        <f>IF(COUNTIF(Table9[Column1], Table215[[#This Row],[user_id]]) &gt; 0, "Retained", "Not_Retained")</f>
        <v>Retained</v>
      </c>
    </row>
    <row r="420" spans="1:8" x14ac:dyDescent="0.3">
      <c r="A420">
        <v>80</v>
      </c>
      <c r="B420">
        <v>83380</v>
      </c>
      <c r="C420" t="s">
        <v>18</v>
      </c>
      <c r="D420" s="1">
        <v>45210</v>
      </c>
      <c r="E420" t="s">
        <v>12</v>
      </c>
      <c r="F420">
        <v>1236.0899999999999</v>
      </c>
      <c r="G420" t="str">
        <f t="shared" si="6"/>
        <v>2023-10</v>
      </c>
      <c r="H420" t="str">
        <f>IF(COUNTIF(Table9[Column1], Table215[[#This Row],[user_id]]) &gt; 0, "Retained", "Not_Retained")</f>
        <v>Retained</v>
      </c>
    </row>
    <row r="421" spans="1:8" x14ac:dyDescent="0.3">
      <c r="A421">
        <v>80</v>
      </c>
      <c r="B421">
        <v>34176</v>
      </c>
      <c r="C421" t="s">
        <v>15</v>
      </c>
      <c r="D421" s="1">
        <v>45251</v>
      </c>
      <c r="E421" t="s">
        <v>12</v>
      </c>
      <c r="F421">
        <v>2038.35</v>
      </c>
      <c r="G421" t="str">
        <f t="shared" si="6"/>
        <v>2023-11</v>
      </c>
      <c r="H421" t="str">
        <f>IF(COUNTIF(Table9[Column1], Table215[[#This Row],[user_id]]) &gt; 0, "Retained", "Not_Retained")</f>
        <v>Retained</v>
      </c>
    </row>
    <row r="422" spans="1:8" x14ac:dyDescent="0.3">
      <c r="A422">
        <v>80</v>
      </c>
      <c r="B422">
        <v>90492</v>
      </c>
      <c r="C422" t="s">
        <v>15</v>
      </c>
      <c r="D422" s="1">
        <v>45254</v>
      </c>
      <c r="E422" t="s">
        <v>12</v>
      </c>
      <c r="F422">
        <v>3001.8</v>
      </c>
      <c r="G422" t="str">
        <f t="shared" si="6"/>
        <v>2023-11</v>
      </c>
      <c r="H422" t="str">
        <f>IF(COUNTIF(Table9[Column1], Table215[[#This Row],[user_id]]) &gt; 0, "Retained", "Not_Retained")</f>
        <v>Retained</v>
      </c>
    </row>
    <row r="423" spans="1:8" x14ac:dyDescent="0.3">
      <c r="A423">
        <v>80</v>
      </c>
      <c r="B423">
        <v>10583</v>
      </c>
      <c r="C423" t="s">
        <v>15</v>
      </c>
      <c r="D423" s="1">
        <v>45243</v>
      </c>
      <c r="E423" t="s">
        <v>10</v>
      </c>
      <c r="F423">
        <v>1463.89</v>
      </c>
      <c r="G423" t="str">
        <f t="shared" si="6"/>
        <v>2023-11</v>
      </c>
      <c r="H423" t="str">
        <f>IF(COUNTIF(Table9[Column1], Table215[[#This Row],[user_id]]) &gt; 0, "Retained", "Not_Retained")</f>
        <v>Retained</v>
      </c>
    </row>
    <row r="424" spans="1:8" x14ac:dyDescent="0.3">
      <c r="A424">
        <v>80</v>
      </c>
      <c r="B424">
        <v>18200</v>
      </c>
      <c r="C424" t="s">
        <v>9</v>
      </c>
      <c r="D424" s="1">
        <v>45253</v>
      </c>
      <c r="E424" t="s">
        <v>10</v>
      </c>
      <c r="F424">
        <v>1892.39</v>
      </c>
      <c r="G424" t="str">
        <f t="shared" si="6"/>
        <v>2023-11</v>
      </c>
      <c r="H424" t="str">
        <f>IF(COUNTIF(Table9[Column1], Table215[[#This Row],[user_id]]) &gt; 0, "Retained", "Not_Retained")</f>
        <v>Retained</v>
      </c>
    </row>
    <row r="425" spans="1:8" x14ac:dyDescent="0.3">
      <c r="A425">
        <v>80</v>
      </c>
      <c r="B425">
        <v>24936</v>
      </c>
      <c r="C425" t="s">
        <v>14</v>
      </c>
      <c r="D425" s="1">
        <v>45184</v>
      </c>
      <c r="E425" t="s">
        <v>12</v>
      </c>
      <c r="F425">
        <v>2685.8</v>
      </c>
      <c r="G425" t="str">
        <f t="shared" si="6"/>
        <v>2023-09</v>
      </c>
      <c r="H425" t="str">
        <f>IF(COUNTIF(Table9[Column1], Table215[[#This Row],[user_id]]) &gt; 0, "Retained", "Not_Retained")</f>
        <v>Retained</v>
      </c>
    </row>
    <row r="426" spans="1:8" x14ac:dyDescent="0.3">
      <c r="A426">
        <v>80</v>
      </c>
      <c r="B426">
        <v>51078</v>
      </c>
      <c r="C426" t="s">
        <v>18</v>
      </c>
      <c r="D426" s="1">
        <v>45190</v>
      </c>
      <c r="E426" t="s">
        <v>12</v>
      </c>
      <c r="F426">
        <v>2976.32</v>
      </c>
      <c r="G426" t="str">
        <f t="shared" si="6"/>
        <v>2023-09</v>
      </c>
      <c r="H426" t="str">
        <f>IF(COUNTIF(Table9[Column1], Table215[[#This Row],[user_id]]) &gt; 0, "Retained", "Not_Retained")</f>
        <v>Retained</v>
      </c>
    </row>
    <row r="427" spans="1:8" x14ac:dyDescent="0.3">
      <c r="A427">
        <v>81</v>
      </c>
      <c r="B427">
        <v>98288</v>
      </c>
      <c r="C427" t="s">
        <v>14</v>
      </c>
      <c r="D427" s="1">
        <v>45205</v>
      </c>
      <c r="E427" t="s">
        <v>10</v>
      </c>
      <c r="F427">
        <v>3393.34</v>
      </c>
      <c r="G427" t="str">
        <f t="shared" si="6"/>
        <v>2023-10</v>
      </c>
      <c r="H427" t="str">
        <f>IF(COUNTIF(Table9[Column1], Table215[[#This Row],[user_id]]) &gt; 0, "Retained", "Not_Retained")</f>
        <v>Not_Retained</v>
      </c>
    </row>
    <row r="428" spans="1:8" x14ac:dyDescent="0.3">
      <c r="A428">
        <v>81</v>
      </c>
      <c r="B428">
        <v>25448</v>
      </c>
      <c r="C428" t="s">
        <v>15</v>
      </c>
      <c r="D428" s="1">
        <v>45210</v>
      </c>
      <c r="E428" t="s">
        <v>12</v>
      </c>
      <c r="F428">
        <v>673.05</v>
      </c>
      <c r="G428" t="str">
        <f t="shared" si="6"/>
        <v>2023-10</v>
      </c>
      <c r="H428" t="str">
        <f>IF(COUNTIF(Table9[Column1], Table215[[#This Row],[user_id]]) &gt; 0, "Retained", "Not_Retained")</f>
        <v>Not_Retained</v>
      </c>
    </row>
    <row r="429" spans="1:8" x14ac:dyDescent="0.3">
      <c r="A429">
        <v>81</v>
      </c>
      <c r="B429">
        <v>28528</v>
      </c>
      <c r="C429" t="s">
        <v>18</v>
      </c>
      <c r="D429" s="1">
        <v>45211</v>
      </c>
      <c r="E429" t="s">
        <v>12</v>
      </c>
      <c r="F429">
        <v>3022.49</v>
      </c>
      <c r="G429" t="str">
        <f t="shared" si="6"/>
        <v>2023-10</v>
      </c>
      <c r="H429" t="str">
        <f>IF(COUNTIF(Table9[Column1], Table215[[#This Row],[user_id]]) &gt; 0, "Retained", "Not_Retained")</f>
        <v>Not_Retained</v>
      </c>
    </row>
    <row r="430" spans="1:8" x14ac:dyDescent="0.3">
      <c r="A430">
        <v>81</v>
      </c>
      <c r="B430">
        <v>60293</v>
      </c>
      <c r="C430" t="s">
        <v>18</v>
      </c>
      <c r="D430" s="1">
        <v>45218</v>
      </c>
      <c r="E430" t="s">
        <v>10</v>
      </c>
      <c r="F430">
        <v>2484.6799999999998</v>
      </c>
      <c r="G430" t="str">
        <f t="shared" si="6"/>
        <v>2023-10</v>
      </c>
      <c r="H430" t="str">
        <f>IF(COUNTIF(Table9[Column1], Table215[[#This Row],[user_id]]) &gt; 0, "Retained", "Not_Retained")</f>
        <v>Not_Retained</v>
      </c>
    </row>
    <row r="431" spans="1:8" x14ac:dyDescent="0.3">
      <c r="A431">
        <v>81</v>
      </c>
      <c r="B431">
        <v>94575</v>
      </c>
      <c r="C431" t="s">
        <v>15</v>
      </c>
      <c r="D431" s="1">
        <v>45217</v>
      </c>
      <c r="E431" t="s">
        <v>10</v>
      </c>
      <c r="F431">
        <v>2499.25</v>
      </c>
      <c r="G431" t="str">
        <f t="shared" si="6"/>
        <v>2023-10</v>
      </c>
      <c r="H431" t="str">
        <f>IF(COUNTIF(Table9[Column1], Table215[[#This Row],[user_id]]) &gt; 0, "Retained", "Not_Retained")</f>
        <v>Not_Retained</v>
      </c>
    </row>
    <row r="432" spans="1:8" x14ac:dyDescent="0.3">
      <c r="A432">
        <v>82</v>
      </c>
      <c r="B432">
        <v>17026</v>
      </c>
      <c r="C432" t="s">
        <v>14</v>
      </c>
      <c r="D432" s="1">
        <v>45219</v>
      </c>
      <c r="E432" t="s">
        <v>10</v>
      </c>
      <c r="F432">
        <v>2474.58</v>
      </c>
      <c r="G432" t="str">
        <f t="shared" si="6"/>
        <v>2023-10</v>
      </c>
      <c r="H432" t="str">
        <f>IF(COUNTIF(Table9[Column1], Table215[[#This Row],[user_id]]) &gt; 0, "Retained", "Not_Retained")</f>
        <v>Not_Retained</v>
      </c>
    </row>
    <row r="433" spans="1:8" x14ac:dyDescent="0.3">
      <c r="A433">
        <v>82</v>
      </c>
      <c r="B433">
        <v>60324</v>
      </c>
      <c r="C433" t="s">
        <v>18</v>
      </c>
      <c r="D433" s="1">
        <v>45206</v>
      </c>
      <c r="E433" t="s">
        <v>12</v>
      </c>
      <c r="F433">
        <v>3455.01</v>
      </c>
      <c r="G433" t="str">
        <f t="shared" si="6"/>
        <v>2023-10</v>
      </c>
      <c r="H433" t="str">
        <f>IF(COUNTIF(Table9[Column1], Table215[[#This Row],[user_id]]) &gt; 0, "Retained", "Not_Retained")</f>
        <v>Not_Retained</v>
      </c>
    </row>
    <row r="434" spans="1:8" x14ac:dyDescent="0.3">
      <c r="A434">
        <v>82</v>
      </c>
      <c r="B434">
        <v>68176</v>
      </c>
      <c r="C434" t="s">
        <v>18</v>
      </c>
      <c r="D434" s="1">
        <v>45213</v>
      </c>
      <c r="E434" t="s">
        <v>10</v>
      </c>
      <c r="F434">
        <v>505.09</v>
      </c>
      <c r="G434" t="str">
        <f t="shared" si="6"/>
        <v>2023-10</v>
      </c>
      <c r="H434" t="str">
        <f>IF(COUNTIF(Table9[Column1], Table215[[#This Row],[user_id]]) &gt; 0, "Retained", "Not_Retained")</f>
        <v>Not_Retained</v>
      </c>
    </row>
    <row r="435" spans="1:8" x14ac:dyDescent="0.3">
      <c r="A435">
        <v>82</v>
      </c>
      <c r="B435">
        <v>38905</v>
      </c>
      <c r="C435" t="s">
        <v>14</v>
      </c>
      <c r="D435" s="1">
        <v>45200</v>
      </c>
      <c r="E435" t="s">
        <v>10</v>
      </c>
      <c r="F435">
        <v>1446.78</v>
      </c>
      <c r="G435" t="str">
        <f t="shared" si="6"/>
        <v>2023-10</v>
      </c>
      <c r="H435" t="str">
        <f>IF(COUNTIF(Table9[Column1], Table215[[#This Row],[user_id]]) &gt; 0, "Retained", "Not_Retained")</f>
        <v>Not_Retained</v>
      </c>
    </row>
    <row r="436" spans="1:8" x14ac:dyDescent="0.3">
      <c r="A436">
        <v>83</v>
      </c>
      <c r="B436">
        <v>74921</v>
      </c>
      <c r="C436" t="s">
        <v>9</v>
      </c>
      <c r="D436" s="1">
        <v>45193</v>
      </c>
      <c r="E436" t="s">
        <v>10</v>
      </c>
      <c r="F436">
        <v>1412.66</v>
      </c>
      <c r="G436" t="str">
        <f t="shared" si="6"/>
        <v>2023-09</v>
      </c>
      <c r="H436" t="str">
        <f>IF(COUNTIF(Table9[Column1], Table215[[#This Row],[user_id]]) &gt; 0, "Retained", "Not_Retained")</f>
        <v>Not_Retained</v>
      </c>
    </row>
    <row r="437" spans="1:8" x14ac:dyDescent="0.3">
      <c r="A437">
        <v>83</v>
      </c>
      <c r="B437">
        <v>58085</v>
      </c>
      <c r="C437" t="s">
        <v>9</v>
      </c>
      <c r="D437" s="1">
        <v>45187</v>
      </c>
      <c r="E437" t="s">
        <v>12</v>
      </c>
      <c r="F437">
        <v>2777.13</v>
      </c>
      <c r="G437" t="str">
        <f t="shared" si="6"/>
        <v>2023-09</v>
      </c>
      <c r="H437" t="str">
        <f>IF(COUNTIF(Table9[Column1], Table215[[#This Row],[user_id]]) &gt; 0, "Retained", "Not_Retained")</f>
        <v>Not_Retained</v>
      </c>
    </row>
    <row r="438" spans="1:8" x14ac:dyDescent="0.3">
      <c r="A438">
        <v>83</v>
      </c>
      <c r="B438">
        <v>23423</v>
      </c>
      <c r="C438" t="s">
        <v>15</v>
      </c>
      <c r="D438" s="1">
        <v>45183</v>
      </c>
      <c r="E438" t="s">
        <v>12</v>
      </c>
      <c r="F438">
        <v>4386.57</v>
      </c>
      <c r="G438" t="str">
        <f t="shared" si="6"/>
        <v>2023-09</v>
      </c>
      <c r="H438" t="str">
        <f>IF(COUNTIF(Table9[Column1], Table215[[#This Row],[user_id]]) &gt; 0, "Retained", "Not_Retained")</f>
        <v>Not_Retained</v>
      </c>
    </row>
    <row r="439" spans="1:8" x14ac:dyDescent="0.3">
      <c r="A439">
        <v>83</v>
      </c>
      <c r="B439">
        <v>68947</v>
      </c>
      <c r="C439" t="s">
        <v>14</v>
      </c>
      <c r="D439" s="1">
        <v>45171</v>
      </c>
      <c r="E439" t="s">
        <v>12</v>
      </c>
      <c r="F439">
        <v>4324.78</v>
      </c>
      <c r="G439" t="str">
        <f t="shared" si="6"/>
        <v>2023-09</v>
      </c>
      <c r="H439" t="str">
        <f>IF(COUNTIF(Table9[Column1], Table215[[#This Row],[user_id]]) &gt; 0, "Retained", "Not_Retained")</f>
        <v>Not_Retained</v>
      </c>
    </row>
    <row r="440" spans="1:8" x14ac:dyDescent="0.3">
      <c r="A440">
        <v>83</v>
      </c>
      <c r="B440">
        <v>67549</v>
      </c>
      <c r="C440" t="s">
        <v>9</v>
      </c>
      <c r="D440" s="1">
        <v>45172</v>
      </c>
      <c r="E440" t="s">
        <v>10</v>
      </c>
      <c r="F440">
        <v>1128.4000000000001</v>
      </c>
      <c r="G440" t="str">
        <f t="shared" si="6"/>
        <v>2023-09</v>
      </c>
      <c r="H440" t="str">
        <f>IF(COUNTIF(Table9[Column1], Table215[[#This Row],[user_id]]) &gt; 0, "Retained", "Not_Retained")</f>
        <v>Not_Retained</v>
      </c>
    </row>
    <row r="441" spans="1:8" x14ac:dyDescent="0.3">
      <c r="A441">
        <v>83</v>
      </c>
      <c r="B441">
        <v>55957</v>
      </c>
      <c r="C441" t="s">
        <v>18</v>
      </c>
      <c r="D441" s="1">
        <v>45222</v>
      </c>
      <c r="E441" t="s">
        <v>10</v>
      </c>
      <c r="F441">
        <v>3119.14</v>
      </c>
      <c r="G441" t="str">
        <f t="shared" si="6"/>
        <v>2023-10</v>
      </c>
      <c r="H441" t="str">
        <f>IF(COUNTIF(Table9[Column1], Table215[[#This Row],[user_id]]) &gt; 0, "Retained", "Not_Retained")</f>
        <v>Not_Retained</v>
      </c>
    </row>
    <row r="442" spans="1:8" x14ac:dyDescent="0.3">
      <c r="A442">
        <v>83</v>
      </c>
      <c r="B442">
        <v>37082</v>
      </c>
      <c r="C442" t="s">
        <v>15</v>
      </c>
      <c r="D442" s="1">
        <v>45225</v>
      </c>
      <c r="E442" t="s">
        <v>10</v>
      </c>
      <c r="F442">
        <v>2893.36</v>
      </c>
      <c r="G442" t="str">
        <f t="shared" si="6"/>
        <v>2023-10</v>
      </c>
      <c r="H442" t="str">
        <f>IF(COUNTIF(Table9[Column1], Table215[[#This Row],[user_id]]) &gt; 0, "Retained", "Not_Retained")</f>
        <v>Not_Retained</v>
      </c>
    </row>
    <row r="443" spans="1:8" x14ac:dyDescent="0.3">
      <c r="A443">
        <v>83</v>
      </c>
      <c r="B443">
        <v>46842</v>
      </c>
      <c r="C443" t="s">
        <v>15</v>
      </c>
      <c r="D443" s="1">
        <v>45217</v>
      </c>
      <c r="E443" t="s">
        <v>12</v>
      </c>
      <c r="F443">
        <v>4897.1000000000004</v>
      </c>
      <c r="G443" t="str">
        <f t="shared" si="6"/>
        <v>2023-10</v>
      </c>
      <c r="H443" t="str">
        <f>IF(COUNTIF(Table9[Column1], Table215[[#This Row],[user_id]]) &gt; 0, "Retained", "Not_Retained")</f>
        <v>Not_Retained</v>
      </c>
    </row>
    <row r="444" spans="1:8" x14ac:dyDescent="0.3">
      <c r="A444">
        <v>83</v>
      </c>
      <c r="B444">
        <v>47923</v>
      </c>
      <c r="C444" t="s">
        <v>14</v>
      </c>
      <c r="D444" s="1">
        <v>45209</v>
      </c>
      <c r="E444" t="s">
        <v>10</v>
      </c>
      <c r="F444">
        <v>764.39</v>
      </c>
      <c r="G444" t="str">
        <f t="shared" si="6"/>
        <v>2023-10</v>
      </c>
      <c r="H444" t="str">
        <f>IF(COUNTIF(Table9[Column1], Table215[[#This Row],[user_id]]) &gt; 0, "Retained", "Not_Retained")</f>
        <v>Not_Retained</v>
      </c>
    </row>
    <row r="445" spans="1:8" x14ac:dyDescent="0.3">
      <c r="A445">
        <v>83</v>
      </c>
      <c r="B445">
        <v>63948</v>
      </c>
      <c r="C445" t="s">
        <v>9</v>
      </c>
      <c r="D445" s="1">
        <v>45224</v>
      </c>
      <c r="E445" t="s">
        <v>12</v>
      </c>
      <c r="F445">
        <v>4348.53</v>
      </c>
      <c r="G445" t="str">
        <f t="shared" si="6"/>
        <v>2023-10</v>
      </c>
      <c r="H445" t="str">
        <f>IF(COUNTIF(Table9[Column1], Table215[[#This Row],[user_id]]) &gt; 0, "Retained", "Not_Retained")</f>
        <v>Not_Retained</v>
      </c>
    </row>
    <row r="446" spans="1:8" x14ac:dyDescent="0.3">
      <c r="A446">
        <v>84</v>
      </c>
      <c r="B446">
        <v>52217</v>
      </c>
      <c r="C446" t="s">
        <v>15</v>
      </c>
      <c r="D446" s="1">
        <v>45174</v>
      </c>
      <c r="E446" t="s">
        <v>12</v>
      </c>
      <c r="F446">
        <v>2498.35</v>
      </c>
      <c r="G446" t="str">
        <f t="shared" si="6"/>
        <v>2023-09</v>
      </c>
      <c r="H446" t="str">
        <f>IF(COUNTIF(Table9[Column1], Table215[[#This Row],[user_id]]) &gt; 0, "Retained", "Not_Retained")</f>
        <v>Not_Retained</v>
      </c>
    </row>
    <row r="447" spans="1:8" x14ac:dyDescent="0.3">
      <c r="A447">
        <v>84</v>
      </c>
      <c r="B447">
        <v>92890</v>
      </c>
      <c r="C447" t="s">
        <v>14</v>
      </c>
      <c r="D447" s="1">
        <v>45188</v>
      </c>
      <c r="E447" t="s">
        <v>12</v>
      </c>
      <c r="F447">
        <v>1938.34</v>
      </c>
      <c r="G447" t="str">
        <f t="shared" si="6"/>
        <v>2023-09</v>
      </c>
      <c r="H447" t="str">
        <f>IF(COUNTIF(Table9[Column1], Table215[[#This Row],[user_id]]) &gt; 0, "Retained", "Not_Retained")</f>
        <v>Not_Retained</v>
      </c>
    </row>
    <row r="448" spans="1:8" x14ac:dyDescent="0.3">
      <c r="A448">
        <v>85</v>
      </c>
      <c r="B448">
        <v>46467</v>
      </c>
      <c r="C448" t="s">
        <v>14</v>
      </c>
      <c r="D448" s="1">
        <v>45186</v>
      </c>
      <c r="E448" t="s">
        <v>12</v>
      </c>
      <c r="F448">
        <v>4756.24</v>
      </c>
      <c r="G448" t="str">
        <f t="shared" si="6"/>
        <v>2023-09</v>
      </c>
      <c r="H448" t="str">
        <f>IF(COUNTIF(Table9[Column1], Table215[[#This Row],[user_id]]) &gt; 0, "Retained", "Not_Retained")</f>
        <v>Not_Retained</v>
      </c>
    </row>
    <row r="449" spans="1:8" x14ac:dyDescent="0.3">
      <c r="A449">
        <v>85</v>
      </c>
      <c r="B449">
        <v>86278</v>
      </c>
      <c r="C449" t="s">
        <v>9</v>
      </c>
      <c r="D449" s="1">
        <v>45180</v>
      </c>
      <c r="E449" t="s">
        <v>10</v>
      </c>
      <c r="F449">
        <v>3681.57</v>
      </c>
      <c r="G449" t="str">
        <f t="shared" si="6"/>
        <v>2023-09</v>
      </c>
      <c r="H449" t="str">
        <f>IF(COUNTIF(Table9[Column1], Table215[[#This Row],[user_id]]) &gt; 0, "Retained", "Not_Retained")</f>
        <v>Not_Retained</v>
      </c>
    </row>
    <row r="450" spans="1:8" x14ac:dyDescent="0.3">
      <c r="A450">
        <v>85</v>
      </c>
      <c r="B450">
        <v>93209</v>
      </c>
      <c r="C450" t="s">
        <v>14</v>
      </c>
      <c r="D450" s="1">
        <v>45184</v>
      </c>
      <c r="E450" t="s">
        <v>10</v>
      </c>
      <c r="F450">
        <v>3998.82</v>
      </c>
      <c r="G450" t="str">
        <f t="shared" ref="G450:G513" si="7">TEXT(D450, "YYYY-MM")</f>
        <v>2023-09</v>
      </c>
      <c r="H450" t="str">
        <f>IF(COUNTIF(Table9[Column1], Table215[[#This Row],[user_id]]) &gt; 0, "Retained", "Not_Retained")</f>
        <v>Not_Retained</v>
      </c>
    </row>
    <row r="451" spans="1:8" x14ac:dyDescent="0.3">
      <c r="A451">
        <v>85</v>
      </c>
      <c r="B451">
        <v>38551</v>
      </c>
      <c r="C451" t="s">
        <v>18</v>
      </c>
      <c r="D451" s="1">
        <v>45182</v>
      </c>
      <c r="E451" t="s">
        <v>10</v>
      </c>
      <c r="F451">
        <v>2524.1</v>
      </c>
      <c r="G451" t="str">
        <f t="shared" si="7"/>
        <v>2023-09</v>
      </c>
      <c r="H451" t="str">
        <f>IF(COUNTIF(Table9[Column1], Table215[[#This Row],[user_id]]) &gt; 0, "Retained", "Not_Retained")</f>
        <v>Not_Retained</v>
      </c>
    </row>
    <row r="452" spans="1:8" x14ac:dyDescent="0.3">
      <c r="A452">
        <v>86</v>
      </c>
      <c r="B452">
        <v>85750</v>
      </c>
      <c r="C452" t="s">
        <v>15</v>
      </c>
      <c r="D452" s="1">
        <v>45217</v>
      </c>
      <c r="E452" t="s">
        <v>12</v>
      </c>
      <c r="F452">
        <v>3962.69</v>
      </c>
      <c r="G452" t="str">
        <f t="shared" si="7"/>
        <v>2023-10</v>
      </c>
      <c r="H452" t="str">
        <f>IF(COUNTIF(Table9[Column1], Table215[[#This Row],[user_id]]) &gt; 0, "Retained", "Not_Retained")</f>
        <v>Not_Retained</v>
      </c>
    </row>
    <row r="453" spans="1:8" x14ac:dyDescent="0.3">
      <c r="A453">
        <v>86</v>
      </c>
      <c r="B453">
        <v>16345</v>
      </c>
      <c r="C453" t="s">
        <v>9</v>
      </c>
      <c r="D453" s="1">
        <v>45221</v>
      </c>
      <c r="E453" t="s">
        <v>10</v>
      </c>
      <c r="F453">
        <v>3168.28</v>
      </c>
      <c r="G453" t="str">
        <f t="shared" si="7"/>
        <v>2023-10</v>
      </c>
      <c r="H453" t="str">
        <f>IF(COUNTIF(Table9[Column1], Table215[[#This Row],[user_id]]) &gt; 0, "Retained", "Not_Retained")</f>
        <v>Not_Retained</v>
      </c>
    </row>
    <row r="454" spans="1:8" x14ac:dyDescent="0.3">
      <c r="A454">
        <v>86</v>
      </c>
      <c r="B454">
        <v>70238</v>
      </c>
      <c r="C454" t="s">
        <v>9</v>
      </c>
      <c r="D454" s="1">
        <v>45226</v>
      </c>
      <c r="E454" t="s">
        <v>10</v>
      </c>
      <c r="F454">
        <v>4654.22</v>
      </c>
      <c r="G454" t="str">
        <f t="shared" si="7"/>
        <v>2023-10</v>
      </c>
      <c r="H454" t="str">
        <f>IF(COUNTIF(Table9[Column1], Table215[[#This Row],[user_id]]) &gt; 0, "Retained", "Not_Retained")</f>
        <v>Not_Retained</v>
      </c>
    </row>
    <row r="455" spans="1:8" x14ac:dyDescent="0.3">
      <c r="A455">
        <v>87</v>
      </c>
      <c r="B455">
        <v>36518</v>
      </c>
      <c r="C455" t="s">
        <v>15</v>
      </c>
      <c r="D455" s="1">
        <v>45213</v>
      </c>
      <c r="E455" t="s">
        <v>12</v>
      </c>
      <c r="F455">
        <v>878.99</v>
      </c>
      <c r="G455" t="str">
        <f t="shared" si="7"/>
        <v>2023-10</v>
      </c>
      <c r="H455" t="str">
        <f>IF(COUNTIF(Table9[Column1], Table215[[#This Row],[user_id]]) &gt; 0, "Retained", "Not_Retained")</f>
        <v>Not_Retained</v>
      </c>
    </row>
    <row r="456" spans="1:8" x14ac:dyDescent="0.3">
      <c r="A456">
        <v>88</v>
      </c>
      <c r="B456">
        <v>58738</v>
      </c>
      <c r="C456" t="s">
        <v>15</v>
      </c>
      <c r="D456" s="1">
        <v>45202</v>
      </c>
      <c r="E456" t="s">
        <v>10</v>
      </c>
      <c r="F456">
        <v>2042.07</v>
      </c>
      <c r="G456" t="str">
        <f t="shared" si="7"/>
        <v>2023-10</v>
      </c>
      <c r="H456" t="str">
        <f>IF(COUNTIF(Table9[Column1], Table215[[#This Row],[user_id]]) &gt; 0, "Retained", "Not_Retained")</f>
        <v>Retained</v>
      </c>
    </row>
    <row r="457" spans="1:8" x14ac:dyDescent="0.3">
      <c r="A457">
        <v>88</v>
      </c>
      <c r="B457">
        <v>40689</v>
      </c>
      <c r="C457" t="s">
        <v>18</v>
      </c>
      <c r="D457" s="1">
        <v>45209</v>
      </c>
      <c r="E457" t="s">
        <v>10</v>
      </c>
      <c r="F457">
        <v>3548.12</v>
      </c>
      <c r="G457" t="str">
        <f t="shared" si="7"/>
        <v>2023-10</v>
      </c>
      <c r="H457" t="str">
        <f>IF(COUNTIF(Table9[Column1], Table215[[#This Row],[user_id]]) &gt; 0, "Retained", "Not_Retained")</f>
        <v>Retained</v>
      </c>
    </row>
    <row r="458" spans="1:8" x14ac:dyDescent="0.3">
      <c r="A458">
        <v>88</v>
      </c>
      <c r="B458">
        <v>37973</v>
      </c>
      <c r="C458" t="s">
        <v>18</v>
      </c>
      <c r="D458" s="1">
        <v>45200</v>
      </c>
      <c r="E458" t="s">
        <v>10</v>
      </c>
      <c r="F458">
        <v>750.23</v>
      </c>
      <c r="G458" t="str">
        <f t="shared" si="7"/>
        <v>2023-10</v>
      </c>
      <c r="H458" t="str">
        <f>IF(COUNTIF(Table9[Column1], Table215[[#This Row],[user_id]]) &gt; 0, "Retained", "Not_Retained")</f>
        <v>Retained</v>
      </c>
    </row>
    <row r="459" spans="1:8" x14ac:dyDescent="0.3">
      <c r="A459">
        <v>88</v>
      </c>
      <c r="B459">
        <v>99126</v>
      </c>
      <c r="C459" t="s">
        <v>18</v>
      </c>
      <c r="D459" s="1">
        <v>45186</v>
      </c>
      <c r="E459" t="s">
        <v>10</v>
      </c>
      <c r="F459">
        <v>139.51</v>
      </c>
      <c r="G459" t="str">
        <f t="shared" si="7"/>
        <v>2023-09</v>
      </c>
      <c r="H459" t="str">
        <f>IF(COUNTIF(Table9[Column1], Table215[[#This Row],[user_id]]) &gt; 0, "Retained", "Not_Retained")</f>
        <v>Retained</v>
      </c>
    </row>
    <row r="460" spans="1:8" x14ac:dyDescent="0.3">
      <c r="A460">
        <v>88</v>
      </c>
      <c r="B460">
        <v>25806</v>
      </c>
      <c r="C460" t="s">
        <v>18</v>
      </c>
      <c r="D460" s="1">
        <v>45180</v>
      </c>
      <c r="E460" t="s">
        <v>10</v>
      </c>
      <c r="F460">
        <v>2440.73</v>
      </c>
      <c r="G460" t="str">
        <f t="shared" si="7"/>
        <v>2023-09</v>
      </c>
      <c r="H460" t="str">
        <f>IF(COUNTIF(Table9[Column1], Table215[[#This Row],[user_id]]) &gt; 0, "Retained", "Not_Retained")</f>
        <v>Retained</v>
      </c>
    </row>
    <row r="461" spans="1:8" x14ac:dyDescent="0.3">
      <c r="A461">
        <v>88</v>
      </c>
      <c r="B461">
        <v>21708</v>
      </c>
      <c r="C461" t="s">
        <v>9</v>
      </c>
      <c r="D461" s="1">
        <v>45243</v>
      </c>
      <c r="E461" t="s">
        <v>10</v>
      </c>
      <c r="F461">
        <v>1635.42</v>
      </c>
      <c r="G461" t="str">
        <f t="shared" si="7"/>
        <v>2023-11</v>
      </c>
      <c r="H461" t="str">
        <f>IF(COUNTIF(Table9[Column1], Table215[[#This Row],[user_id]]) &gt; 0, "Retained", "Not_Retained")</f>
        <v>Retained</v>
      </c>
    </row>
    <row r="462" spans="1:8" x14ac:dyDescent="0.3">
      <c r="A462">
        <v>88</v>
      </c>
      <c r="B462">
        <v>27973</v>
      </c>
      <c r="C462" t="s">
        <v>18</v>
      </c>
      <c r="D462" s="1">
        <v>45240</v>
      </c>
      <c r="E462" t="s">
        <v>10</v>
      </c>
      <c r="F462">
        <v>3243.72</v>
      </c>
      <c r="G462" t="str">
        <f t="shared" si="7"/>
        <v>2023-11</v>
      </c>
      <c r="H462" t="str">
        <f>IF(COUNTIF(Table9[Column1], Table215[[#This Row],[user_id]]) &gt; 0, "Retained", "Not_Retained")</f>
        <v>Retained</v>
      </c>
    </row>
    <row r="463" spans="1:8" x14ac:dyDescent="0.3">
      <c r="A463">
        <v>89</v>
      </c>
      <c r="B463">
        <v>31511</v>
      </c>
      <c r="C463" t="s">
        <v>18</v>
      </c>
      <c r="D463" s="1">
        <v>45190</v>
      </c>
      <c r="E463" t="s">
        <v>12</v>
      </c>
      <c r="F463">
        <v>3639.92</v>
      </c>
      <c r="G463" t="str">
        <f t="shared" si="7"/>
        <v>2023-09</v>
      </c>
      <c r="H463" t="str">
        <f>IF(COUNTIF(Table9[Column1], Table215[[#This Row],[user_id]]) &gt; 0, "Retained", "Not_Retained")</f>
        <v>Not_Retained</v>
      </c>
    </row>
    <row r="464" spans="1:8" x14ac:dyDescent="0.3">
      <c r="A464">
        <v>89</v>
      </c>
      <c r="B464">
        <v>29840</v>
      </c>
      <c r="C464" t="s">
        <v>18</v>
      </c>
      <c r="D464" s="1">
        <v>45190</v>
      </c>
      <c r="E464" t="s">
        <v>12</v>
      </c>
      <c r="F464">
        <v>4313.82</v>
      </c>
      <c r="G464" t="str">
        <f t="shared" si="7"/>
        <v>2023-09</v>
      </c>
      <c r="H464" t="str">
        <f>IF(COUNTIF(Table9[Column1], Table215[[#This Row],[user_id]]) &gt; 0, "Retained", "Not_Retained")</f>
        <v>Not_Retained</v>
      </c>
    </row>
    <row r="465" spans="1:8" x14ac:dyDescent="0.3">
      <c r="A465">
        <v>89</v>
      </c>
      <c r="B465">
        <v>23168</v>
      </c>
      <c r="C465" t="s">
        <v>15</v>
      </c>
      <c r="D465" s="1">
        <v>45172</v>
      </c>
      <c r="E465" t="s">
        <v>10</v>
      </c>
      <c r="F465">
        <v>2988.91</v>
      </c>
      <c r="G465" t="str">
        <f t="shared" si="7"/>
        <v>2023-09</v>
      </c>
      <c r="H465" t="str">
        <f>IF(COUNTIF(Table9[Column1], Table215[[#This Row],[user_id]]) &gt; 0, "Retained", "Not_Retained")</f>
        <v>Not_Retained</v>
      </c>
    </row>
    <row r="466" spans="1:8" x14ac:dyDescent="0.3">
      <c r="A466">
        <v>89</v>
      </c>
      <c r="B466">
        <v>56076</v>
      </c>
      <c r="C466" t="s">
        <v>18</v>
      </c>
      <c r="D466" s="1">
        <v>45182</v>
      </c>
      <c r="E466" t="s">
        <v>12</v>
      </c>
      <c r="F466">
        <v>3976.28</v>
      </c>
      <c r="G466" t="str">
        <f t="shared" si="7"/>
        <v>2023-09</v>
      </c>
      <c r="H466" t="str">
        <f>IF(COUNTIF(Table9[Column1], Table215[[#This Row],[user_id]]) &gt; 0, "Retained", "Not_Retained")</f>
        <v>Not_Retained</v>
      </c>
    </row>
    <row r="467" spans="1:8" x14ac:dyDescent="0.3">
      <c r="A467">
        <v>89</v>
      </c>
      <c r="B467">
        <v>46302</v>
      </c>
      <c r="C467" t="s">
        <v>9</v>
      </c>
      <c r="D467" s="1">
        <v>45177</v>
      </c>
      <c r="E467" t="s">
        <v>10</v>
      </c>
      <c r="F467">
        <v>2811.64</v>
      </c>
      <c r="G467" t="str">
        <f t="shared" si="7"/>
        <v>2023-09</v>
      </c>
      <c r="H467" t="str">
        <f>IF(COUNTIF(Table9[Column1], Table215[[#This Row],[user_id]]) &gt; 0, "Retained", "Not_Retained")</f>
        <v>Not_Retained</v>
      </c>
    </row>
    <row r="468" spans="1:8" x14ac:dyDescent="0.3">
      <c r="A468">
        <v>89</v>
      </c>
      <c r="B468">
        <v>89638</v>
      </c>
      <c r="C468" t="s">
        <v>14</v>
      </c>
      <c r="D468" s="1">
        <v>45254</v>
      </c>
      <c r="E468" t="s">
        <v>10</v>
      </c>
      <c r="F468">
        <v>4254.67</v>
      </c>
      <c r="G468" t="str">
        <f t="shared" si="7"/>
        <v>2023-11</v>
      </c>
      <c r="H468" t="str">
        <f>IF(COUNTIF(Table9[Column1], Table215[[#This Row],[user_id]]) &gt; 0, "Retained", "Not_Retained")</f>
        <v>Not_Retained</v>
      </c>
    </row>
    <row r="469" spans="1:8" x14ac:dyDescent="0.3">
      <c r="A469">
        <v>89</v>
      </c>
      <c r="B469">
        <v>49537</v>
      </c>
      <c r="C469" t="s">
        <v>15</v>
      </c>
      <c r="D469" s="1">
        <v>45252</v>
      </c>
      <c r="E469" t="s">
        <v>10</v>
      </c>
      <c r="F469">
        <v>3764.43</v>
      </c>
      <c r="G469" t="str">
        <f t="shared" si="7"/>
        <v>2023-11</v>
      </c>
      <c r="H469" t="str">
        <f>IF(COUNTIF(Table9[Column1], Table215[[#This Row],[user_id]]) &gt; 0, "Retained", "Not_Retained")</f>
        <v>Not_Retained</v>
      </c>
    </row>
    <row r="470" spans="1:8" x14ac:dyDescent="0.3">
      <c r="A470">
        <v>89</v>
      </c>
      <c r="B470">
        <v>94694</v>
      </c>
      <c r="C470" t="s">
        <v>9</v>
      </c>
      <c r="D470" s="1">
        <v>45240</v>
      </c>
      <c r="E470" t="s">
        <v>10</v>
      </c>
      <c r="F470">
        <v>2524.9499999999998</v>
      </c>
      <c r="G470" t="str">
        <f t="shared" si="7"/>
        <v>2023-11</v>
      </c>
      <c r="H470" t="str">
        <f>IF(COUNTIF(Table9[Column1], Table215[[#This Row],[user_id]]) &gt; 0, "Retained", "Not_Retained")</f>
        <v>Not_Retained</v>
      </c>
    </row>
    <row r="471" spans="1:8" x14ac:dyDescent="0.3">
      <c r="A471">
        <v>89</v>
      </c>
      <c r="B471">
        <v>41599</v>
      </c>
      <c r="C471" t="s">
        <v>18</v>
      </c>
      <c r="D471" s="1">
        <v>45234</v>
      </c>
      <c r="E471" t="s">
        <v>10</v>
      </c>
      <c r="F471">
        <v>2688.6</v>
      </c>
      <c r="G471" t="str">
        <f t="shared" si="7"/>
        <v>2023-11</v>
      </c>
      <c r="H471" t="str">
        <f>IF(COUNTIF(Table9[Column1], Table215[[#This Row],[user_id]]) &gt; 0, "Retained", "Not_Retained")</f>
        <v>Not_Retained</v>
      </c>
    </row>
    <row r="472" spans="1:8" x14ac:dyDescent="0.3">
      <c r="A472">
        <v>89</v>
      </c>
      <c r="B472">
        <v>57329</v>
      </c>
      <c r="C472" t="s">
        <v>14</v>
      </c>
      <c r="D472" s="1">
        <v>45231</v>
      </c>
      <c r="E472" t="s">
        <v>10</v>
      </c>
      <c r="F472">
        <v>1995.51</v>
      </c>
      <c r="G472" t="str">
        <f t="shared" si="7"/>
        <v>2023-11</v>
      </c>
      <c r="H472" t="str">
        <f>IF(COUNTIF(Table9[Column1], Table215[[#This Row],[user_id]]) &gt; 0, "Retained", "Not_Retained")</f>
        <v>Not_Retained</v>
      </c>
    </row>
    <row r="473" spans="1:8" x14ac:dyDescent="0.3">
      <c r="A473">
        <v>90</v>
      </c>
      <c r="B473">
        <v>19567</v>
      </c>
      <c r="C473" t="s">
        <v>9</v>
      </c>
      <c r="D473" s="1">
        <v>45224</v>
      </c>
      <c r="E473" t="s">
        <v>10</v>
      </c>
      <c r="F473">
        <v>167.59</v>
      </c>
      <c r="G473" t="str">
        <f t="shared" si="7"/>
        <v>2023-10</v>
      </c>
      <c r="H473" t="str">
        <f>IF(COUNTIF(Table9[Column1], Table215[[#This Row],[user_id]]) &gt; 0, "Retained", "Not_Retained")</f>
        <v>Retained</v>
      </c>
    </row>
    <row r="474" spans="1:8" x14ac:dyDescent="0.3">
      <c r="A474">
        <v>90</v>
      </c>
      <c r="B474">
        <v>15220</v>
      </c>
      <c r="C474" t="s">
        <v>9</v>
      </c>
      <c r="D474" s="1">
        <v>45206</v>
      </c>
      <c r="E474" t="s">
        <v>12</v>
      </c>
      <c r="F474">
        <v>2582.39</v>
      </c>
      <c r="G474" t="str">
        <f t="shared" si="7"/>
        <v>2023-10</v>
      </c>
      <c r="H474" t="str">
        <f>IF(COUNTIF(Table9[Column1], Table215[[#This Row],[user_id]]) &gt; 0, "Retained", "Not_Retained")</f>
        <v>Retained</v>
      </c>
    </row>
    <row r="475" spans="1:8" x14ac:dyDescent="0.3">
      <c r="A475">
        <v>90</v>
      </c>
      <c r="B475">
        <v>75673</v>
      </c>
      <c r="C475" t="s">
        <v>18</v>
      </c>
      <c r="D475" s="1">
        <v>45220</v>
      </c>
      <c r="E475" t="s">
        <v>12</v>
      </c>
      <c r="F475">
        <v>3538.87</v>
      </c>
      <c r="G475" t="str">
        <f t="shared" si="7"/>
        <v>2023-10</v>
      </c>
      <c r="H475" t="str">
        <f>IF(COUNTIF(Table9[Column1], Table215[[#This Row],[user_id]]) &gt; 0, "Retained", "Not_Retained")</f>
        <v>Retained</v>
      </c>
    </row>
    <row r="476" spans="1:8" x14ac:dyDescent="0.3">
      <c r="A476">
        <v>90</v>
      </c>
      <c r="B476">
        <v>93956</v>
      </c>
      <c r="C476" t="s">
        <v>15</v>
      </c>
      <c r="D476" s="1">
        <v>45202</v>
      </c>
      <c r="E476" t="s">
        <v>12</v>
      </c>
      <c r="F476">
        <v>509.63</v>
      </c>
      <c r="G476" t="str">
        <f t="shared" si="7"/>
        <v>2023-10</v>
      </c>
      <c r="H476" t="str">
        <f>IF(COUNTIF(Table9[Column1], Table215[[#This Row],[user_id]]) &gt; 0, "Retained", "Not_Retained")</f>
        <v>Retained</v>
      </c>
    </row>
    <row r="477" spans="1:8" x14ac:dyDescent="0.3">
      <c r="A477">
        <v>90</v>
      </c>
      <c r="B477">
        <v>36633</v>
      </c>
      <c r="C477" t="s">
        <v>15</v>
      </c>
      <c r="D477" s="1">
        <v>45247</v>
      </c>
      <c r="E477" t="s">
        <v>12</v>
      </c>
      <c r="F477">
        <v>2014.58</v>
      </c>
      <c r="G477" t="str">
        <f t="shared" si="7"/>
        <v>2023-11</v>
      </c>
      <c r="H477" t="str">
        <f>IF(COUNTIF(Table9[Column1], Table215[[#This Row],[user_id]]) &gt; 0, "Retained", "Not_Retained")</f>
        <v>Retained</v>
      </c>
    </row>
    <row r="478" spans="1:8" x14ac:dyDescent="0.3">
      <c r="A478">
        <v>90</v>
      </c>
      <c r="B478">
        <v>67342</v>
      </c>
      <c r="C478" t="s">
        <v>15</v>
      </c>
      <c r="D478" s="1">
        <v>45179</v>
      </c>
      <c r="E478" t="s">
        <v>10</v>
      </c>
      <c r="F478">
        <v>1297.95</v>
      </c>
      <c r="G478" t="str">
        <f t="shared" si="7"/>
        <v>2023-09</v>
      </c>
      <c r="H478" t="str">
        <f>IF(COUNTIF(Table9[Column1], Table215[[#This Row],[user_id]]) &gt; 0, "Retained", "Not_Retained")</f>
        <v>Retained</v>
      </c>
    </row>
    <row r="479" spans="1:8" x14ac:dyDescent="0.3">
      <c r="A479">
        <v>91</v>
      </c>
      <c r="B479">
        <v>96252</v>
      </c>
      <c r="C479" t="s">
        <v>15</v>
      </c>
      <c r="D479" s="1">
        <v>45191</v>
      </c>
      <c r="E479" t="s">
        <v>10</v>
      </c>
      <c r="F479">
        <v>162.06</v>
      </c>
      <c r="G479" t="str">
        <f t="shared" si="7"/>
        <v>2023-09</v>
      </c>
      <c r="H479" t="str">
        <f>IF(COUNTIF(Table9[Column1], Table215[[#This Row],[user_id]]) &gt; 0, "Retained", "Not_Retained")</f>
        <v>Retained</v>
      </c>
    </row>
    <row r="480" spans="1:8" x14ac:dyDescent="0.3">
      <c r="A480">
        <v>91</v>
      </c>
      <c r="B480">
        <v>11487</v>
      </c>
      <c r="C480" t="s">
        <v>15</v>
      </c>
      <c r="D480" s="1">
        <v>45174</v>
      </c>
      <c r="E480" t="s">
        <v>12</v>
      </c>
      <c r="F480">
        <v>4769.78</v>
      </c>
      <c r="G480" t="str">
        <f t="shared" si="7"/>
        <v>2023-09</v>
      </c>
      <c r="H480" t="str">
        <f>IF(COUNTIF(Table9[Column1], Table215[[#This Row],[user_id]]) &gt; 0, "Retained", "Not_Retained")</f>
        <v>Retained</v>
      </c>
    </row>
    <row r="481" spans="1:8" x14ac:dyDescent="0.3">
      <c r="A481">
        <v>91</v>
      </c>
      <c r="B481">
        <v>77793</v>
      </c>
      <c r="C481" t="s">
        <v>14</v>
      </c>
      <c r="D481" s="1">
        <v>45186</v>
      </c>
      <c r="E481" t="s">
        <v>10</v>
      </c>
      <c r="F481">
        <v>1922.16</v>
      </c>
      <c r="G481" t="str">
        <f t="shared" si="7"/>
        <v>2023-09</v>
      </c>
      <c r="H481" t="str">
        <f>IF(COUNTIF(Table9[Column1], Table215[[#This Row],[user_id]]) &gt; 0, "Retained", "Not_Retained")</f>
        <v>Retained</v>
      </c>
    </row>
    <row r="482" spans="1:8" x14ac:dyDescent="0.3">
      <c r="A482">
        <v>91</v>
      </c>
      <c r="B482">
        <v>25473</v>
      </c>
      <c r="C482" t="s">
        <v>9</v>
      </c>
      <c r="D482" s="1">
        <v>45223</v>
      </c>
      <c r="E482" t="s">
        <v>12</v>
      </c>
      <c r="F482">
        <v>4054.83</v>
      </c>
      <c r="G482" t="str">
        <f t="shared" si="7"/>
        <v>2023-10</v>
      </c>
      <c r="H482" t="str">
        <f>IF(COUNTIF(Table9[Column1], Table215[[#This Row],[user_id]]) &gt; 0, "Retained", "Not_Retained")</f>
        <v>Retained</v>
      </c>
    </row>
    <row r="483" spans="1:8" x14ac:dyDescent="0.3">
      <c r="A483">
        <v>91</v>
      </c>
      <c r="B483">
        <v>78662</v>
      </c>
      <c r="C483" t="s">
        <v>9</v>
      </c>
      <c r="D483" s="1">
        <v>45208</v>
      </c>
      <c r="E483" t="s">
        <v>12</v>
      </c>
      <c r="F483">
        <v>3590.38</v>
      </c>
      <c r="G483" t="str">
        <f t="shared" si="7"/>
        <v>2023-10</v>
      </c>
      <c r="H483" t="str">
        <f>IF(COUNTIF(Table9[Column1], Table215[[#This Row],[user_id]]) &gt; 0, "Retained", "Not_Retained")</f>
        <v>Retained</v>
      </c>
    </row>
    <row r="484" spans="1:8" x14ac:dyDescent="0.3">
      <c r="A484">
        <v>91</v>
      </c>
      <c r="B484">
        <v>92251</v>
      </c>
      <c r="C484" t="s">
        <v>9</v>
      </c>
      <c r="D484" s="1">
        <v>45218</v>
      </c>
      <c r="E484" t="s">
        <v>12</v>
      </c>
      <c r="F484">
        <v>2330.4699999999998</v>
      </c>
      <c r="G484" t="str">
        <f t="shared" si="7"/>
        <v>2023-10</v>
      </c>
      <c r="H484" t="str">
        <f>IF(COUNTIF(Table9[Column1], Table215[[#This Row],[user_id]]) &gt; 0, "Retained", "Not_Retained")</f>
        <v>Retained</v>
      </c>
    </row>
    <row r="485" spans="1:8" x14ac:dyDescent="0.3">
      <c r="A485">
        <v>91</v>
      </c>
      <c r="B485">
        <v>75484</v>
      </c>
      <c r="C485" t="s">
        <v>15</v>
      </c>
      <c r="D485" s="1">
        <v>45232</v>
      </c>
      <c r="E485" t="s">
        <v>12</v>
      </c>
      <c r="F485">
        <v>870.82</v>
      </c>
      <c r="G485" t="str">
        <f t="shared" si="7"/>
        <v>2023-11</v>
      </c>
      <c r="H485" t="str">
        <f>IF(COUNTIF(Table9[Column1], Table215[[#This Row],[user_id]]) &gt; 0, "Retained", "Not_Retained")</f>
        <v>Retained</v>
      </c>
    </row>
    <row r="486" spans="1:8" x14ac:dyDescent="0.3">
      <c r="A486">
        <v>91</v>
      </c>
      <c r="B486">
        <v>23487</v>
      </c>
      <c r="C486" t="s">
        <v>9</v>
      </c>
      <c r="D486" s="1">
        <v>45255</v>
      </c>
      <c r="E486" t="s">
        <v>10</v>
      </c>
      <c r="F486">
        <v>3729.82</v>
      </c>
      <c r="G486" t="str">
        <f t="shared" si="7"/>
        <v>2023-11</v>
      </c>
      <c r="H486" t="str">
        <f>IF(COUNTIF(Table9[Column1], Table215[[#This Row],[user_id]]) &gt; 0, "Retained", "Not_Retained")</f>
        <v>Retained</v>
      </c>
    </row>
    <row r="487" spans="1:8" x14ac:dyDescent="0.3">
      <c r="A487">
        <v>91</v>
      </c>
      <c r="B487">
        <v>15772</v>
      </c>
      <c r="C487" t="s">
        <v>9</v>
      </c>
      <c r="D487" s="1">
        <v>45231</v>
      </c>
      <c r="E487" t="s">
        <v>10</v>
      </c>
      <c r="F487">
        <v>325.31</v>
      </c>
      <c r="G487" t="str">
        <f t="shared" si="7"/>
        <v>2023-11</v>
      </c>
      <c r="H487" t="str">
        <f>IF(COUNTIF(Table9[Column1], Table215[[#This Row],[user_id]]) &gt; 0, "Retained", "Not_Retained")</f>
        <v>Retained</v>
      </c>
    </row>
    <row r="488" spans="1:8" x14ac:dyDescent="0.3">
      <c r="A488">
        <v>92</v>
      </c>
      <c r="B488">
        <v>14635</v>
      </c>
      <c r="C488" t="s">
        <v>18</v>
      </c>
      <c r="D488" s="1">
        <v>45197</v>
      </c>
      <c r="E488" t="s">
        <v>10</v>
      </c>
      <c r="F488">
        <v>1676.83</v>
      </c>
      <c r="G488" t="str">
        <f t="shared" si="7"/>
        <v>2023-09</v>
      </c>
      <c r="H488" t="str">
        <f>IF(COUNTIF(Table9[Column1], Table215[[#This Row],[user_id]]) &gt; 0, "Retained", "Not_Retained")</f>
        <v>Not_Retained</v>
      </c>
    </row>
    <row r="489" spans="1:8" x14ac:dyDescent="0.3">
      <c r="A489">
        <v>92</v>
      </c>
      <c r="B489">
        <v>51934</v>
      </c>
      <c r="C489" t="s">
        <v>14</v>
      </c>
      <c r="D489" s="1">
        <v>45183</v>
      </c>
      <c r="E489" t="s">
        <v>10</v>
      </c>
      <c r="F489">
        <v>2900.53</v>
      </c>
      <c r="G489" t="str">
        <f t="shared" si="7"/>
        <v>2023-09</v>
      </c>
      <c r="H489" t="str">
        <f>IF(COUNTIF(Table9[Column1], Table215[[#This Row],[user_id]]) &gt; 0, "Retained", "Not_Retained")</f>
        <v>Not_Retained</v>
      </c>
    </row>
    <row r="490" spans="1:8" x14ac:dyDescent="0.3">
      <c r="A490">
        <v>93</v>
      </c>
      <c r="B490">
        <v>39253</v>
      </c>
      <c r="C490" t="s">
        <v>9</v>
      </c>
      <c r="D490" s="1">
        <v>45236</v>
      </c>
      <c r="E490" t="s">
        <v>12</v>
      </c>
      <c r="F490">
        <v>437.74</v>
      </c>
      <c r="G490" t="str">
        <f t="shared" si="7"/>
        <v>2023-11</v>
      </c>
      <c r="H490" t="str">
        <f>IF(COUNTIF(Table9[Column1], Table215[[#This Row],[user_id]]) &gt; 0, "Retained", "Not_Retained")</f>
        <v>Not_Retained</v>
      </c>
    </row>
    <row r="491" spans="1:8" x14ac:dyDescent="0.3">
      <c r="A491">
        <v>94</v>
      </c>
      <c r="B491">
        <v>82494</v>
      </c>
      <c r="C491" t="s">
        <v>18</v>
      </c>
      <c r="D491" s="1">
        <v>45202</v>
      </c>
      <c r="E491" t="s">
        <v>10</v>
      </c>
      <c r="F491">
        <v>1907.7</v>
      </c>
      <c r="G491" t="str">
        <f t="shared" si="7"/>
        <v>2023-10</v>
      </c>
      <c r="H491" t="str">
        <f>IF(COUNTIF(Table9[Column1], Table215[[#This Row],[user_id]]) &gt; 0, "Retained", "Not_Retained")</f>
        <v>Not_Retained</v>
      </c>
    </row>
    <row r="492" spans="1:8" x14ac:dyDescent="0.3">
      <c r="A492">
        <v>94</v>
      </c>
      <c r="B492">
        <v>83899</v>
      </c>
      <c r="C492" t="s">
        <v>14</v>
      </c>
      <c r="D492" s="1">
        <v>45209</v>
      </c>
      <c r="E492" t="s">
        <v>10</v>
      </c>
      <c r="F492">
        <v>2373.2399999999998</v>
      </c>
      <c r="G492" t="str">
        <f t="shared" si="7"/>
        <v>2023-10</v>
      </c>
      <c r="H492" t="str">
        <f>IF(COUNTIF(Table9[Column1], Table215[[#This Row],[user_id]]) &gt; 0, "Retained", "Not_Retained")</f>
        <v>Not_Retained</v>
      </c>
    </row>
    <row r="493" spans="1:8" x14ac:dyDescent="0.3">
      <c r="A493">
        <v>94</v>
      </c>
      <c r="B493">
        <v>74665</v>
      </c>
      <c r="C493" t="s">
        <v>15</v>
      </c>
      <c r="D493" s="1">
        <v>45218</v>
      </c>
      <c r="E493" t="s">
        <v>10</v>
      </c>
      <c r="F493">
        <v>837.78</v>
      </c>
      <c r="G493" t="str">
        <f t="shared" si="7"/>
        <v>2023-10</v>
      </c>
      <c r="H493" t="str">
        <f>IF(COUNTIF(Table9[Column1], Table215[[#This Row],[user_id]]) &gt; 0, "Retained", "Not_Retained")</f>
        <v>Not_Retained</v>
      </c>
    </row>
    <row r="494" spans="1:8" x14ac:dyDescent="0.3">
      <c r="A494">
        <v>94</v>
      </c>
      <c r="B494">
        <v>40539</v>
      </c>
      <c r="C494" t="s">
        <v>14</v>
      </c>
      <c r="D494" s="1">
        <v>45231</v>
      </c>
      <c r="E494" t="s">
        <v>10</v>
      </c>
      <c r="F494">
        <v>4759.8500000000004</v>
      </c>
      <c r="G494" t="str">
        <f t="shared" si="7"/>
        <v>2023-11</v>
      </c>
      <c r="H494" t="str">
        <f>IF(COUNTIF(Table9[Column1], Table215[[#This Row],[user_id]]) &gt; 0, "Retained", "Not_Retained")</f>
        <v>Not_Retained</v>
      </c>
    </row>
    <row r="495" spans="1:8" x14ac:dyDescent="0.3">
      <c r="A495">
        <v>94</v>
      </c>
      <c r="B495">
        <v>96154</v>
      </c>
      <c r="C495" t="s">
        <v>18</v>
      </c>
      <c r="D495" s="1">
        <v>45231</v>
      </c>
      <c r="E495" t="s">
        <v>12</v>
      </c>
      <c r="F495">
        <v>609.35</v>
      </c>
      <c r="G495" t="str">
        <f t="shared" si="7"/>
        <v>2023-11</v>
      </c>
      <c r="H495" t="str">
        <f>IF(COUNTIF(Table9[Column1], Table215[[#This Row],[user_id]]) &gt; 0, "Retained", "Not_Retained")</f>
        <v>Not_Retained</v>
      </c>
    </row>
    <row r="496" spans="1:8" x14ac:dyDescent="0.3">
      <c r="A496">
        <v>94</v>
      </c>
      <c r="B496">
        <v>41217</v>
      </c>
      <c r="C496" t="s">
        <v>18</v>
      </c>
      <c r="D496" s="1">
        <v>45247</v>
      </c>
      <c r="E496" t="s">
        <v>12</v>
      </c>
      <c r="F496">
        <v>4809.8100000000004</v>
      </c>
      <c r="G496" t="str">
        <f t="shared" si="7"/>
        <v>2023-11</v>
      </c>
      <c r="H496" t="str">
        <f>IF(COUNTIF(Table9[Column1], Table215[[#This Row],[user_id]]) &gt; 0, "Retained", "Not_Retained")</f>
        <v>Not_Retained</v>
      </c>
    </row>
    <row r="497" spans="1:8" x14ac:dyDescent="0.3">
      <c r="A497">
        <v>94</v>
      </c>
      <c r="B497">
        <v>46677</v>
      </c>
      <c r="C497" t="s">
        <v>9</v>
      </c>
      <c r="D497" s="1">
        <v>45235</v>
      </c>
      <c r="E497" t="s">
        <v>10</v>
      </c>
      <c r="F497">
        <v>4614.24</v>
      </c>
      <c r="G497" t="str">
        <f t="shared" si="7"/>
        <v>2023-11</v>
      </c>
      <c r="H497" t="str">
        <f>IF(COUNTIF(Table9[Column1], Table215[[#This Row],[user_id]]) &gt; 0, "Retained", "Not_Retained")</f>
        <v>Not_Retained</v>
      </c>
    </row>
    <row r="498" spans="1:8" x14ac:dyDescent="0.3">
      <c r="A498">
        <v>95</v>
      </c>
      <c r="B498">
        <v>21128</v>
      </c>
      <c r="C498" t="s">
        <v>9</v>
      </c>
      <c r="D498" s="1">
        <v>45254</v>
      </c>
      <c r="E498" t="s">
        <v>10</v>
      </c>
      <c r="F498">
        <v>3222.36</v>
      </c>
      <c r="G498" t="str">
        <f t="shared" si="7"/>
        <v>2023-11</v>
      </c>
      <c r="H498" t="str">
        <f>IF(COUNTIF(Table9[Column1], Table215[[#This Row],[user_id]]) &gt; 0, "Retained", "Not_Retained")</f>
        <v>Retained</v>
      </c>
    </row>
    <row r="499" spans="1:8" x14ac:dyDescent="0.3">
      <c r="A499">
        <v>95</v>
      </c>
      <c r="B499">
        <v>19808</v>
      </c>
      <c r="C499" t="s">
        <v>9</v>
      </c>
      <c r="D499" s="1">
        <v>45243</v>
      </c>
      <c r="E499" t="s">
        <v>12</v>
      </c>
      <c r="F499">
        <v>3345.98</v>
      </c>
      <c r="G499" t="str">
        <f t="shared" si="7"/>
        <v>2023-11</v>
      </c>
      <c r="H499" t="str">
        <f>IF(COUNTIF(Table9[Column1], Table215[[#This Row],[user_id]]) &gt; 0, "Retained", "Not_Retained")</f>
        <v>Retained</v>
      </c>
    </row>
    <row r="500" spans="1:8" x14ac:dyDescent="0.3">
      <c r="A500">
        <v>95</v>
      </c>
      <c r="B500">
        <v>41034</v>
      </c>
      <c r="C500" t="s">
        <v>14</v>
      </c>
      <c r="D500" s="1">
        <v>45235</v>
      </c>
      <c r="E500" t="s">
        <v>12</v>
      </c>
      <c r="F500">
        <v>4269.4799999999996</v>
      </c>
      <c r="G500" t="str">
        <f t="shared" si="7"/>
        <v>2023-11</v>
      </c>
      <c r="H500" t="str">
        <f>IF(COUNTIF(Table9[Column1], Table215[[#This Row],[user_id]]) &gt; 0, "Retained", "Not_Retained")</f>
        <v>Retained</v>
      </c>
    </row>
    <row r="501" spans="1:8" x14ac:dyDescent="0.3">
      <c r="A501">
        <v>95</v>
      </c>
      <c r="B501">
        <v>61505</v>
      </c>
      <c r="C501" t="s">
        <v>14</v>
      </c>
      <c r="D501" s="1">
        <v>45256</v>
      </c>
      <c r="E501" t="s">
        <v>12</v>
      </c>
      <c r="F501">
        <v>2318.5100000000002</v>
      </c>
      <c r="G501" t="str">
        <f t="shared" si="7"/>
        <v>2023-11</v>
      </c>
      <c r="H501" t="str">
        <f>IF(COUNTIF(Table9[Column1], Table215[[#This Row],[user_id]]) &gt; 0, "Retained", "Not_Retained")</f>
        <v>Retained</v>
      </c>
    </row>
    <row r="502" spans="1:8" x14ac:dyDescent="0.3">
      <c r="A502">
        <v>95</v>
      </c>
      <c r="B502">
        <v>36569</v>
      </c>
      <c r="C502" t="s">
        <v>15</v>
      </c>
      <c r="D502" s="1">
        <v>45202</v>
      </c>
      <c r="E502" t="s">
        <v>10</v>
      </c>
      <c r="F502">
        <v>861.51</v>
      </c>
      <c r="G502" t="str">
        <f t="shared" si="7"/>
        <v>2023-10</v>
      </c>
      <c r="H502" t="str">
        <f>IF(COUNTIF(Table9[Column1], Table215[[#This Row],[user_id]]) &gt; 0, "Retained", "Not_Retained")</f>
        <v>Retained</v>
      </c>
    </row>
    <row r="503" spans="1:8" x14ac:dyDescent="0.3">
      <c r="A503">
        <v>95</v>
      </c>
      <c r="B503">
        <v>68925</v>
      </c>
      <c r="C503" t="s">
        <v>18</v>
      </c>
      <c r="D503" s="1">
        <v>45205</v>
      </c>
      <c r="E503" t="s">
        <v>12</v>
      </c>
      <c r="F503">
        <v>2091.91</v>
      </c>
      <c r="G503" t="str">
        <f t="shared" si="7"/>
        <v>2023-10</v>
      </c>
      <c r="H503" t="str">
        <f>IF(COUNTIF(Table9[Column1], Table215[[#This Row],[user_id]]) &gt; 0, "Retained", "Not_Retained")</f>
        <v>Retained</v>
      </c>
    </row>
    <row r="504" spans="1:8" x14ac:dyDescent="0.3">
      <c r="A504">
        <v>95</v>
      </c>
      <c r="B504">
        <v>37215</v>
      </c>
      <c r="C504" t="s">
        <v>18</v>
      </c>
      <c r="D504" s="1">
        <v>45181</v>
      </c>
      <c r="E504" t="s">
        <v>12</v>
      </c>
      <c r="F504">
        <v>2370.4</v>
      </c>
      <c r="G504" t="str">
        <f t="shared" si="7"/>
        <v>2023-09</v>
      </c>
      <c r="H504" t="str">
        <f>IF(COUNTIF(Table9[Column1], Table215[[#This Row],[user_id]]) &gt; 0, "Retained", "Not_Retained")</f>
        <v>Retained</v>
      </c>
    </row>
    <row r="505" spans="1:8" x14ac:dyDescent="0.3">
      <c r="A505">
        <v>95</v>
      </c>
      <c r="B505">
        <v>25717</v>
      </c>
      <c r="C505" t="s">
        <v>9</v>
      </c>
      <c r="D505" s="1">
        <v>45197</v>
      </c>
      <c r="E505" t="s">
        <v>10</v>
      </c>
      <c r="F505">
        <v>4057.22</v>
      </c>
      <c r="G505" t="str">
        <f t="shared" si="7"/>
        <v>2023-09</v>
      </c>
      <c r="H505" t="str">
        <f>IF(COUNTIF(Table9[Column1], Table215[[#This Row],[user_id]]) &gt; 0, "Retained", "Not_Retained")</f>
        <v>Retained</v>
      </c>
    </row>
    <row r="506" spans="1:8" x14ac:dyDescent="0.3">
      <c r="A506">
        <v>95</v>
      </c>
      <c r="B506">
        <v>89076</v>
      </c>
      <c r="C506" t="s">
        <v>9</v>
      </c>
      <c r="D506" s="1">
        <v>45179</v>
      </c>
      <c r="E506" t="s">
        <v>10</v>
      </c>
      <c r="F506">
        <v>4196.03</v>
      </c>
      <c r="G506" t="str">
        <f t="shared" si="7"/>
        <v>2023-09</v>
      </c>
      <c r="H506" t="str">
        <f>IF(COUNTIF(Table9[Column1], Table215[[#This Row],[user_id]]) &gt; 0, "Retained", "Not_Retained")</f>
        <v>Retained</v>
      </c>
    </row>
    <row r="507" spans="1:8" x14ac:dyDescent="0.3">
      <c r="A507">
        <v>95</v>
      </c>
      <c r="B507">
        <v>29441</v>
      </c>
      <c r="C507" t="s">
        <v>9</v>
      </c>
      <c r="D507" s="1">
        <v>45180</v>
      </c>
      <c r="E507" t="s">
        <v>10</v>
      </c>
      <c r="F507">
        <v>4845.16</v>
      </c>
      <c r="G507" t="str">
        <f t="shared" si="7"/>
        <v>2023-09</v>
      </c>
      <c r="H507" t="str">
        <f>IF(COUNTIF(Table9[Column1], Table215[[#This Row],[user_id]]) &gt; 0, "Retained", "Not_Retained")</f>
        <v>Retained</v>
      </c>
    </row>
    <row r="508" spans="1:8" x14ac:dyDescent="0.3">
      <c r="A508">
        <v>95</v>
      </c>
      <c r="B508">
        <v>77300</v>
      </c>
      <c r="C508" t="s">
        <v>9</v>
      </c>
      <c r="D508" s="1">
        <v>45182</v>
      </c>
      <c r="E508" t="s">
        <v>12</v>
      </c>
      <c r="F508">
        <v>1374.82</v>
      </c>
      <c r="G508" t="str">
        <f t="shared" si="7"/>
        <v>2023-09</v>
      </c>
      <c r="H508" t="str">
        <f>IF(COUNTIF(Table9[Column1], Table215[[#This Row],[user_id]]) &gt; 0, "Retained", "Not_Retained")</f>
        <v>Retained</v>
      </c>
    </row>
    <row r="509" spans="1:8" x14ac:dyDescent="0.3">
      <c r="A509">
        <v>96</v>
      </c>
      <c r="B509">
        <v>82105</v>
      </c>
      <c r="C509" t="s">
        <v>15</v>
      </c>
      <c r="D509" s="1">
        <v>45193</v>
      </c>
      <c r="E509" t="s">
        <v>10</v>
      </c>
      <c r="F509">
        <v>2364.0100000000002</v>
      </c>
      <c r="G509" t="str">
        <f t="shared" si="7"/>
        <v>2023-09</v>
      </c>
      <c r="H509" t="str">
        <f>IF(COUNTIF(Table9[Column1], Table215[[#This Row],[user_id]]) &gt; 0, "Retained", "Not_Retained")</f>
        <v>Retained</v>
      </c>
    </row>
    <row r="510" spans="1:8" x14ac:dyDescent="0.3">
      <c r="A510">
        <v>96</v>
      </c>
      <c r="B510">
        <v>28322</v>
      </c>
      <c r="C510" t="s">
        <v>9</v>
      </c>
      <c r="D510" s="1">
        <v>45195</v>
      </c>
      <c r="E510" t="s">
        <v>10</v>
      </c>
      <c r="F510">
        <v>402.18</v>
      </c>
      <c r="G510" t="str">
        <f t="shared" si="7"/>
        <v>2023-09</v>
      </c>
      <c r="H510" t="str">
        <f>IF(COUNTIF(Table9[Column1], Table215[[#This Row],[user_id]]) &gt; 0, "Retained", "Not_Retained")</f>
        <v>Retained</v>
      </c>
    </row>
    <row r="511" spans="1:8" x14ac:dyDescent="0.3">
      <c r="A511">
        <v>96</v>
      </c>
      <c r="B511">
        <v>39135</v>
      </c>
      <c r="C511" t="s">
        <v>15</v>
      </c>
      <c r="D511" s="1">
        <v>45194</v>
      </c>
      <c r="E511" t="s">
        <v>10</v>
      </c>
      <c r="F511">
        <v>4136</v>
      </c>
      <c r="G511" t="str">
        <f t="shared" si="7"/>
        <v>2023-09</v>
      </c>
      <c r="H511" t="str">
        <f>IF(COUNTIF(Table9[Column1], Table215[[#This Row],[user_id]]) &gt; 0, "Retained", "Not_Retained")</f>
        <v>Retained</v>
      </c>
    </row>
    <row r="512" spans="1:8" x14ac:dyDescent="0.3">
      <c r="A512">
        <v>96</v>
      </c>
      <c r="B512">
        <v>99952</v>
      </c>
      <c r="C512" t="s">
        <v>9</v>
      </c>
      <c r="D512" s="1">
        <v>45181</v>
      </c>
      <c r="E512" t="s">
        <v>12</v>
      </c>
      <c r="F512">
        <v>4595.3999999999996</v>
      </c>
      <c r="G512" t="str">
        <f t="shared" si="7"/>
        <v>2023-09</v>
      </c>
      <c r="H512" t="str">
        <f>IF(COUNTIF(Table9[Column1], Table215[[#This Row],[user_id]]) &gt; 0, "Retained", "Not_Retained")</f>
        <v>Retained</v>
      </c>
    </row>
    <row r="513" spans="1:8" x14ac:dyDescent="0.3">
      <c r="A513">
        <v>96</v>
      </c>
      <c r="B513">
        <v>12857</v>
      </c>
      <c r="C513" t="s">
        <v>9</v>
      </c>
      <c r="D513" s="1">
        <v>45172</v>
      </c>
      <c r="E513" t="s">
        <v>10</v>
      </c>
      <c r="F513">
        <v>4522.2299999999996</v>
      </c>
      <c r="G513" t="str">
        <f t="shared" si="7"/>
        <v>2023-09</v>
      </c>
      <c r="H513" t="str">
        <f>IF(COUNTIF(Table9[Column1], Table215[[#This Row],[user_id]]) &gt; 0, "Retained", "Not_Retained")</f>
        <v>Retained</v>
      </c>
    </row>
    <row r="514" spans="1:8" x14ac:dyDescent="0.3">
      <c r="A514">
        <v>96</v>
      </c>
      <c r="B514">
        <v>26880</v>
      </c>
      <c r="C514" t="s">
        <v>9</v>
      </c>
      <c r="D514" s="1">
        <v>45225</v>
      </c>
      <c r="E514" t="s">
        <v>12</v>
      </c>
      <c r="F514">
        <v>700.39</v>
      </c>
      <c r="G514" t="str">
        <f t="shared" ref="G514:G542" si="8">TEXT(D514, "YYYY-MM")</f>
        <v>2023-10</v>
      </c>
      <c r="H514" t="str">
        <f>IF(COUNTIF(Table9[Column1], Table215[[#This Row],[user_id]]) &gt; 0, "Retained", "Not_Retained")</f>
        <v>Retained</v>
      </c>
    </row>
    <row r="515" spans="1:8" x14ac:dyDescent="0.3">
      <c r="A515">
        <v>96</v>
      </c>
      <c r="B515">
        <v>16637</v>
      </c>
      <c r="C515" t="s">
        <v>15</v>
      </c>
      <c r="D515" s="1">
        <v>45214</v>
      </c>
      <c r="E515" t="s">
        <v>12</v>
      </c>
      <c r="F515">
        <v>4126.26</v>
      </c>
      <c r="G515" t="str">
        <f t="shared" si="8"/>
        <v>2023-10</v>
      </c>
      <c r="H515" t="str">
        <f>IF(COUNTIF(Table9[Column1], Table215[[#This Row],[user_id]]) &gt; 0, "Retained", "Not_Retained")</f>
        <v>Retained</v>
      </c>
    </row>
    <row r="516" spans="1:8" x14ac:dyDescent="0.3">
      <c r="A516">
        <v>96</v>
      </c>
      <c r="B516">
        <v>75028</v>
      </c>
      <c r="C516" t="s">
        <v>9</v>
      </c>
      <c r="D516" s="1">
        <v>45212</v>
      </c>
      <c r="E516" t="s">
        <v>12</v>
      </c>
      <c r="F516">
        <v>3447.74</v>
      </c>
      <c r="G516" t="str">
        <f t="shared" si="8"/>
        <v>2023-10</v>
      </c>
      <c r="H516" t="str">
        <f>IF(COUNTIF(Table9[Column1], Table215[[#This Row],[user_id]]) &gt; 0, "Retained", "Not_Retained")</f>
        <v>Retained</v>
      </c>
    </row>
    <row r="517" spans="1:8" x14ac:dyDescent="0.3">
      <c r="A517">
        <v>96</v>
      </c>
      <c r="B517">
        <v>56392</v>
      </c>
      <c r="C517" t="s">
        <v>15</v>
      </c>
      <c r="D517" s="1">
        <v>45205</v>
      </c>
      <c r="E517" t="s">
        <v>10</v>
      </c>
      <c r="F517">
        <v>1447.41</v>
      </c>
      <c r="G517" t="str">
        <f t="shared" si="8"/>
        <v>2023-10</v>
      </c>
      <c r="H517" t="str">
        <f>IF(COUNTIF(Table9[Column1], Table215[[#This Row],[user_id]]) &gt; 0, "Retained", "Not_Retained")</f>
        <v>Retained</v>
      </c>
    </row>
    <row r="518" spans="1:8" x14ac:dyDescent="0.3">
      <c r="A518">
        <v>96</v>
      </c>
      <c r="B518">
        <v>14541</v>
      </c>
      <c r="C518" t="s">
        <v>15</v>
      </c>
      <c r="D518" s="1">
        <v>45235</v>
      </c>
      <c r="E518" t="s">
        <v>12</v>
      </c>
      <c r="F518">
        <v>2544.5700000000002</v>
      </c>
      <c r="G518" t="str">
        <f t="shared" si="8"/>
        <v>2023-11</v>
      </c>
      <c r="H518" t="str">
        <f>IF(COUNTIF(Table9[Column1], Table215[[#This Row],[user_id]]) &gt; 0, "Retained", "Not_Retained")</f>
        <v>Retained</v>
      </c>
    </row>
    <row r="519" spans="1:8" x14ac:dyDescent="0.3">
      <c r="A519">
        <v>96</v>
      </c>
      <c r="B519">
        <v>72787</v>
      </c>
      <c r="C519" t="s">
        <v>9</v>
      </c>
      <c r="D519" s="1">
        <v>45248</v>
      </c>
      <c r="E519" t="s">
        <v>10</v>
      </c>
      <c r="F519">
        <v>1470.9</v>
      </c>
      <c r="G519" t="str">
        <f t="shared" si="8"/>
        <v>2023-11</v>
      </c>
      <c r="H519" t="str">
        <f>IF(COUNTIF(Table9[Column1], Table215[[#This Row],[user_id]]) &gt; 0, "Retained", "Not_Retained")</f>
        <v>Retained</v>
      </c>
    </row>
    <row r="520" spans="1:8" x14ac:dyDescent="0.3">
      <c r="A520">
        <v>96</v>
      </c>
      <c r="B520">
        <v>64949</v>
      </c>
      <c r="C520" t="s">
        <v>15</v>
      </c>
      <c r="D520" s="1">
        <v>45235</v>
      </c>
      <c r="E520" t="s">
        <v>10</v>
      </c>
      <c r="F520">
        <v>3190.7</v>
      </c>
      <c r="G520" t="str">
        <f t="shared" si="8"/>
        <v>2023-11</v>
      </c>
      <c r="H520" t="str">
        <f>IF(COUNTIF(Table9[Column1], Table215[[#This Row],[user_id]]) &gt; 0, "Retained", "Not_Retained")</f>
        <v>Retained</v>
      </c>
    </row>
    <row r="521" spans="1:8" x14ac:dyDescent="0.3">
      <c r="A521">
        <v>96</v>
      </c>
      <c r="B521">
        <v>81258</v>
      </c>
      <c r="C521" t="s">
        <v>9</v>
      </c>
      <c r="D521" s="1">
        <v>45256</v>
      </c>
      <c r="E521" t="s">
        <v>12</v>
      </c>
      <c r="F521">
        <v>3931.39</v>
      </c>
      <c r="G521" t="str">
        <f t="shared" si="8"/>
        <v>2023-11</v>
      </c>
      <c r="H521" t="str">
        <f>IF(COUNTIF(Table9[Column1], Table215[[#This Row],[user_id]]) &gt; 0, "Retained", "Not_Retained")</f>
        <v>Retained</v>
      </c>
    </row>
    <row r="522" spans="1:8" x14ac:dyDescent="0.3">
      <c r="A522">
        <v>97</v>
      </c>
      <c r="B522">
        <v>84141</v>
      </c>
      <c r="C522" t="s">
        <v>14</v>
      </c>
      <c r="D522" s="1">
        <v>45242</v>
      </c>
      <c r="E522" t="s">
        <v>12</v>
      </c>
      <c r="F522">
        <v>1425.13</v>
      </c>
      <c r="G522" t="str">
        <f t="shared" si="8"/>
        <v>2023-11</v>
      </c>
      <c r="H522" t="str">
        <f>IF(COUNTIF(Table9[Column1], Table215[[#This Row],[user_id]]) &gt; 0, "Retained", "Not_Retained")</f>
        <v>Not_Retained</v>
      </c>
    </row>
    <row r="523" spans="1:8" x14ac:dyDescent="0.3">
      <c r="A523">
        <v>97</v>
      </c>
      <c r="B523">
        <v>51795</v>
      </c>
      <c r="C523" t="s">
        <v>15</v>
      </c>
      <c r="D523" s="1">
        <v>45231</v>
      </c>
      <c r="E523" t="s">
        <v>10</v>
      </c>
      <c r="F523">
        <v>4489.25</v>
      </c>
      <c r="G523" t="str">
        <f t="shared" si="8"/>
        <v>2023-11</v>
      </c>
      <c r="H523" t="str">
        <f>IF(COUNTIF(Table9[Column1], Table215[[#This Row],[user_id]]) &gt; 0, "Retained", "Not_Retained")</f>
        <v>Not_Retained</v>
      </c>
    </row>
    <row r="524" spans="1:8" x14ac:dyDescent="0.3">
      <c r="A524">
        <v>97</v>
      </c>
      <c r="B524">
        <v>46822</v>
      </c>
      <c r="C524" t="s">
        <v>9</v>
      </c>
      <c r="D524" s="1">
        <v>45255</v>
      </c>
      <c r="E524" t="s">
        <v>12</v>
      </c>
      <c r="F524">
        <v>2694.22</v>
      </c>
      <c r="G524" t="str">
        <f t="shared" si="8"/>
        <v>2023-11</v>
      </c>
      <c r="H524" t="str">
        <f>IF(COUNTIF(Table9[Column1], Table215[[#This Row],[user_id]]) &gt; 0, "Retained", "Not_Retained")</f>
        <v>Not_Retained</v>
      </c>
    </row>
    <row r="525" spans="1:8" x14ac:dyDescent="0.3">
      <c r="A525">
        <v>97</v>
      </c>
      <c r="B525">
        <v>86544</v>
      </c>
      <c r="C525" t="s">
        <v>15</v>
      </c>
      <c r="D525" s="1">
        <v>45255</v>
      </c>
      <c r="E525" t="s">
        <v>10</v>
      </c>
      <c r="F525">
        <v>590.66</v>
      </c>
      <c r="G525" t="str">
        <f t="shared" si="8"/>
        <v>2023-11</v>
      </c>
      <c r="H525" t="str">
        <f>IF(COUNTIF(Table9[Column1], Table215[[#This Row],[user_id]]) &gt; 0, "Retained", "Not_Retained")</f>
        <v>Not_Retained</v>
      </c>
    </row>
    <row r="526" spans="1:8" x14ac:dyDescent="0.3">
      <c r="A526">
        <v>98</v>
      </c>
      <c r="B526">
        <v>60911</v>
      </c>
      <c r="C526" t="s">
        <v>14</v>
      </c>
      <c r="D526" s="1">
        <v>45218</v>
      </c>
      <c r="E526" t="s">
        <v>10</v>
      </c>
      <c r="F526">
        <v>962.89</v>
      </c>
      <c r="G526" t="str">
        <f t="shared" si="8"/>
        <v>2023-10</v>
      </c>
      <c r="H526" t="str">
        <f>IF(COUNTIF(Table9[Column1], Table215[[#This Row],[user_id]]) &gt; 0, "Retained", "Not_Retained")</f>
        <v>Not_Retained</v>
      </c>
    </row>
    <row r="527" spans="1:8" x14ac:dyDescent="0.3">
      <c r="A527">
        <v>98</v>
      </c>
      <c r="B527">
        <v>51681</v>
      </c>
      <c r="C527" t="s">
        <v>14</v>
      </c>
      <c r="D527" s="1">
        <v>45218</v>
      </c>
      <c r="E527" t="s">
        <v>10</v>
      </c>
      <c r="F527">
        <v>3546.92</v>
      </c>
      <c r="G527" t="str">
        <f t="shared" si="8"/>
        <v>2023-10</v>
      </c>
      <c r="H527" t="str">
        <f>IF(COUNTIF(Table9[Column1], Table215[[#This Row],[user_id]]) &gt; 0, "Retained", "Not_Retained")</f>
        <v>Not_Retained</v>
      </c>
    </row>
    <row r="528" spans="1:8" x14ac:dyDescent="0.3">
      <c r="A528">
        <v>98</v>
      </c>
      <c r="B528">
        <v>83873</v>
      </c>
      <c r="C528" t="s">
        <v>15</v>
      </c>
      <c r="D528" s="1">
        <v>45188</v>
      </c>
      <c r="E528" t="s">
        <v>10</v>
      </c>
      <c r="F528">
        <v>4199.8100000000004</v>
      </c>
      <c r="G528" t="str">
        <f t="shared" si="8"/>
        <v>2023-09</v>
      </c>
      <c r="H528" t="str">
        <f>IF(COUNTIF(Table9[Column1], Table215[[#This Row],[user_id]]) &gt; 0, "Retained", "Not_Retained")</f>
        <v>Not_Retained</v>
      </c>
    </row>
    <row r="529" spans="1:8" x14ac:dyDescent="0.3">
      <c r="A529">
        <v>98</v>
      </c>
      <c r="B529">
        <v>74517</v>
      </c>
      <c r="C529" t="s">
        <v>14</v>
      </c>
      <c r="D529" s="1">
        <v>45195</v>
      </c>
      <c r="E529" t="s">
        <v>10</v>
      </c>
      <c r="F529">
        <v>2503.14</v>
      </c>
      <c r="G529" t="str">
        <f t="shared" si="8"/>
        <v>2023-09</v>
      </c>
      <c r="H529" t="str">
        <f>IF(COUNTIF(Table9[Column1], Table215[[#This Row],[user_id]]) &gt; 0, "Retained", "Not_Retained")</f>
        <v>Not_Retained</v>
      </c>
    </row>
    <row r="530" spans="1:8" x14ac:dyDescent="0.3">
      <c r="A530">
        <v>98</v>
      </c>
      <c r="B530">
        <v>17362</v>
      </c>
      <c r="C530" t="s">
        <v>15</v>
      </c>
      <c r="D530" s="1">
        <v>45172</v>
      </c>
      <c r="E530" t="s">
        <v>10</v>
      </c>
      <c r="F530">
        <v>197.65</v>
      </c>
      <c r="G530" t="str">
        <f t="shared" si="8"/>
        <v>2023-09</v>
      </c>
      <c r="H530" t="str">
        <f>IF(COUNTIF(Table9[Column1], Table215[[#This Row],[user_id]]) &gt; 0, "Retained", "Not_Retained")</f>
        <v>Not_Retained</v>
      </c>
    </row>
    <row r="531" spans="1:8" x14ac:dyDescent="0.3">
      <c r="A531">
        <v>99</v>
      </c>
      <c r="B531">
        <v>33260</v>
      </c>
      <c r="C531" t="s">
        <v>14</v>
      </c>
      <c r="D531" s="1">
        <v>45210</v>
      </c>
      <c r="E531" t="s">
        <v>10</v>
      </c>
      <c r="F531">
        <v>207.37</v>
      </c>
      <c r="G531" t="str">
        <f t="shared" si="8"/>
        <v>2023-10</v>
      </c>
      <c r="H531" t="str">
        <f>IF(COUNTIF(Table9[Column1], Table215[[#This Row],[user_id]]) &gt; 0, "Retained", "Not_Retained")</f>
        <v>Not_Retained</v>
      </c>
    </row>
    <row r="532" spans="1:8" x14ac:dyDescent="0.3">
      <c r="A532">
        <v>99</v>
      </c>
      <c r="B532">
        <v>28566</v>
      </c>
      <c r="C532" t="s">
        <v>9</v>
      </c>
      <c r="D532" s="1">
        <v>45218</v>
      </c>
      <c r="E532" t="s">
        <v>12</v>
      </c>
      <c r="F532">
        <v>4806.74</v>
      </c>
      <c r="G532" t="str">
        <f t="shared" si="8"/>
        <v>2023-10</v>
      </c>
      <c r="H532" t="str">
        <f>IF(COUNTIF(Table9[Column1], Table215[[#This Row],[user_id]]) &gt; 0, "Retained", "Not_Retained")</f>
        <v>Not_Retained</v>
      </c>
    </row>
    <row r="533" spans="1:8" x14ac:dyDescent="0.3">
      <c r="A533">
        <v>99</v>
      </c>
      <c r="B533">
        <v>96787</v>
      </c>
      <c r="C533" t="s">
        <v>18</v>
      </c>
      <c r="D533" s="1">
        <v>45192</v>
      </c>
      <c r="E533" t="s">
        <v>10</v>
      </c>
      <c r="F533">
        <v>1749.15</v>
      </c>
      <c r="G533" t="str">
        <f t="shared" si="8"/>
        <v>2023-09</v>
      </c>
      <c r="H533" t="str">
        <f>IF(COUNTIF(Table9[Column1], Table215[[#This Row],[user_id]]) &gt; 0, "Retained", "Not_Retained")</f>
        <v>Not_Retained</v>
      </c>
    </row>
    <row r="534" spans="1:8" x14ac:dyDescent="0.3">
      <c r="A534">
        <v>99</v>
      </c>
      <c r="B534">
        <v>27884</v>
      </c>
      <c r="C534" t="s">
        <v>15</v>
      </c>
      <c r="D534" s="1">
        <v>45180</v>
      </c>
      <c r="E534" t="s">
        <v>12</v>
      </c>
      <c r="F534">
        <v>3980.03</v>
      </c>
      <c r="G534" t="str">
        <f t="shared" si="8"/>
        <v>2023-09</v>
      </c>
      <c r="H534" t="str">
        <f>IF(COUNTIF(Table9[Column1], Table215[[#This Row],[user_id]]) &gt; 0, "Retained", "Not_Retained")</f>
        <v>Not_Retained</v>
      </c>
    </row>
    <row r="535" spans="1:8" x14ac:dyDescent="0.3">
      <c r="A535">
        <v>99</v>
      </c>
      <c r="B535">
        <v>95089</v>
      </c>
      <c r="C535" t="s">
        <v>14</v>
      </c>
      <c r="D535" s="1">
        <v>45185</v>
      </c>
      <c r="E535" t="s">
        <v>10</v>
      </c>
      <c r="F535">
        <v>3565.2</v>
      </c>
      <c r="G535" t="str">
        <f t="shared" si="8"/>
        <v>2023-09</v>
      </c>
      <c r="H535" t="str">
        <f>IF(COUNTIF(Table9[Column1], Table215[[#This Row],[user_id]]) &gt; 0, "Retained", "Not_Retained")</f>
        <v>Not_Retained</v>
      </c>
    </row>
    <row r="536" spans="1:8" x14ac:dyDescent="0.3">
      <c r="A536">
        <v>100</v>
      </c>
      <c r="B536">
        <v>87194</v>
      </c>
      <c r="C536" t="s">
        <v>15</v>
      </c>
      <c r="D536" s="1">
        <v>45252</v>
      </c>
      <c r="E536" t="s">
        <v>12</v>
      </c>
      <c r="F536">
        <v>1603.43</v>
      </c>
      <c r="G536" t="str">
        <f t="shared" si="8"/>
        <v>2023-11</v>
      </c>
      <c r="H536" t="str">
        <f>IF(COUNTIF(Table9[Column1], Table215[[#This Row],[user_id]]) &gt; 0, "Retained", "Not_Retained")</f>
        <v>Not_Retained</v>
      </c>
    </row>
    <row r="537" spans="1:8" x14ac:dyDescent="0.3">
      <c r="A537">
        <v>100</v>
      </c>
      <c r="B537">
        <v>48602</v>
      </c>
      <c r="C537" t="s">
        <v>15</v>
      </c>
      <c r="D537" s="1">
        <v>45253</v>
      </c>
      <c r="E537" t="s">
        <v>10</v>
      </c>
      <c r="F537">
        <v>3671.27</v>
      </c>
      <c r="G537" t="str">
        <f t="shared" si="8"/>
        <v>2023-11</v>
      </c>
      <c r="H537" t="str">
        <f>IF(COUNTIF(Table9[Column1], Table215[[#This Row],[user_id]]) &gt; 0, "Retained", "Not_Retained")</f>
        <v>Not_Retained</v>
      </c>
    </row>
    <row r="538" spans="1:8" x14ac:dyDescent="0.3">
      <c r="A538">
        <v>100</v>
      </c>
      <c r="B538">
        <v>84381</v>
      </c>
      <c r="C538" t="s">
        <v>9</v>
      </c>
      <c r="D538" s="1">
        <v>45212</v>
      </c>
      <c r="E538" t="s">
        <v>10</v>
      </c>
      <c r="F538">
        <v>3051.7</v>
      </c>
      <c r="G538" t="str">
        <f t="shared" si="8"/>
        <v>2023-10</v>
      </c>
      <c r="H538" t="str">
        <f>IF(COUNTIF(Table9[Column1], Table215[[#This Row],[user_id]]) &gt; 0, "Retained", "Not_Retained")</f>
        <v>Not_Retained</v>
      </c>
    </row>
    <row r="539" spans="1:8" x14ac:dyDescent="0.3">
      <c r="A539">
        <v>100</v>
      </c>
      <c r="B539">
        <v>90134</v>
      </c>
      <c r="C539" t="s">
        <v>15</v>
      </c>
      <c r="D539" s="1">
        <v>45225</v>
      </c>
      <c r="E539" t="s">
        <v>10</v>
      </c>
      <c r="F539">
        <v>4689.7700000000004</v>
      </c>
      <c r="G539" t="str">
        <f t="shared" si="8"/>
        <v>2023-10</v>
      </c>
      <c r="H539" t="str">
        <f>IF(COUNTIF(Table9[Column1], Table215[[#This Row],[user_id]]) &gt; 0, "Retained", "Not_Retained")</f>
        <v>Not_Retained</v>
      </c>
    </row>
    <row r="540" spans="1:8" x14ac:dyDescent="0.3">
      <c r="A540">
        <v>100</v>
      </c>
      <c r="B540">
        <v>53406</v>
      </c>
      <c r="C540" t="s">
        <v>9</v>
      </c>
      <c r="D540" s="1">
        <v>45204</v>
      </c>
      <c r="E540" t="s">
        <v>10</v>
      </c>
      <c r="F540">
        <v>1799.37</v>
      </c>
      <c r="G540" t="str">
        <f t="shared" si="8"/>
        <v>2023-10</v>
      </c>
      <c r="H540" t="str">
        <f>IF(COUNTIF(Table9[Column1], Table215[[#This Row],[user_id]]) &gt; 0, "Retained", "Not_Retained")</f>
        <v>Not_Retained</v>
      </c>
    </row>
    <row r="541" spans="1:8" x14ac:dyDescent="0.3">
      <c r="A541">
        <v>100</v>
      </c>
      <c r="B541">
        <v>32005</v>
      </c>
      <c r="C541" t="s">
        <v>9</v>
      </c>
      <c r="D541" s="1">
        <v>45210</v>
      </c>
      <c r="E541" t="s">
        <v>12</v>
      </c>
      <c r="F541">
        <v>2288.4899999999998</v>
      </c>
      <c r="G541" t="str">
        <f t="shared" si="8"/>
        <v>2023-10</v>
      </c>
      <c r="H541" t="str">
        <f>IF(COUNTIF(Table9[Column1], Table215[[#This Row],[user_id]]) &gt; 0, "Retained", "Not_Retained")</f>
        <v>Not_Retained</v>
      </c>
    </row>
    <row r="542" spans="1:8" x14ac:dyDescent="0.3">
      <c r="A542">
        <v>100</v>
      </c>
      <c r="B542">
        <v>37483</v>
      </c>
      <c r="C542" t="s">
        <v>15</v>
      </c>
      <c r="D542" s="1">
        <v>45208</v>
      </c>
      <c r="E542" t="s">
        <v>10</v>
      </c>
      <c r="F542">
        <v>1817.36</v>
      </c>
      <c r="G542" t="str">
        <f t="shared" si="8"/>
        <v>2023-10</v>
      </c>
      <c r="H542" t="str">
        <f>IF(COUNTIF(Table9[Column1], Table215[[#This Row],[user_id]]) &gt; 0, "Retained", "Not_Retained")</f>
        <v>Not_Retained</v>
      </c>
    </row>
  </sheetData>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52617-FBE1-4529-86D3-BDC1F49CE26C}">
  <dimension ref="A2:F17"/>
  <sheetViews>
    <sheetView topLeftCell="C10" zoomScaleNormal="100" workbookViewId="0">
      <selection activeCell="K4" sqref="K4"/>
    </sheetView>
  </sheetViews>
  <sheetFormatPr defaultRowHeight="14.4" x14ac:dyDescent="0.3"/>
  <cols>
    <col min="1" max="1" width="17.44140625" bestFit="1" customWidth="1"/>
    <col min="2" max="2" width="15.5546875" bestFit="1" customWidth="1"/>
    <col min="3" max="3" width="12" bestFit="1" customWidth="1"/>
    <col min="4" max="4" width="23.77734375" bestFit="1" customWidth="1"/>
    <col min="5" max="5" width="22.88671875" bestFit="1" customWidth="1"/>
    <col min="6" max="6" width="12" bestFit="1" customWidth="1"/>
    <col min="7" max="7" width="13.6640625" bestFit="1" customWidth="1"/>
    <col min="8" max="8" width="22.88671875" bestFit="1" customWidth="1"/>
    <col min="9" max="9" width="13.6640625" bestFit="1" customWidth="1"/>
    <col min="10" max="10" width="22.21875" bestFit="1" customWidth="1"/>
    <col min="11" max="11" width="18.44140625" bestFit="1" customWidth="1"/>
    <col min="12" max="12" width="14.88671875" bestFit="1" customWidth="1"/>
    <col min="13" max="13" width="12" bestFit="1" customWidth="1"/>
    <col min="14" max="14" width="23.77734375" bestFit="1" customWidth="1"/>
    <col min="15" max="15" width="22.88671875" bestFit="1" customWidth="1"/>
    <col min="16" max="16" width="12" bestFit="1" customWidth="1"/>
    <col min="17" max="17" width="14.88671875" bestFit="1" customWidth="1"/>
    <col min="18" max="18" width="12" bestFit="1" customWidth="1"/>
    <col min="19" max="19" width="23.77734375" bestFit="1" customWidth="1"/>
    <col min="20" max="20" width="22.88671875" bestFit="1" customWidth="1"/>
    <col min="21" max="21" width="12" bestFit="1" customWidth="1"/>
    <col min="22" max="22" width="14.88671875" bestFit="1" customWidth="1"/>
    <col min="23" max="23" width="8" bestFit="1" customWidth="1"/>
    <col min="24" max="24" width="23.77734375" bestFit="1" customWidth="1"/>
    <col min="25" max="25" width="22.88671875" bestFit="1" customWidth="1"/>
    <col min="26" max="26" width="12" bestFit="1" customWidth="1"/>
    <col min="27" max="27" width="14.88671875" bestFit="1" customWidth="1"/>
    <col min="28" max="28" width="9" bestFit="1" customWidth="1"/>
    <col min="29" max="29" width="23.77734375" bestFit="1" customWidth="1"/>
    <col min="30" max="30" width="22.88671875" bestFit="1" customWidth="1"/>
    <col min="31" max="31" width="12" bestFit="1" customWidth="1"/>
    <col min="32" max="32" width="14.88671875" bestFit="1" customWidth="1"/>
    <col min="33" max="33" width="8" bestFit="1" customWidth="1"/>
    <col min="34" max="34" width="23.77734375" bestFit="1" customWidth="1"/>
    <col min="35" max="35" width="22.88671875" bestFit="1" customWidth="1"/>
    <col min="36" max="36" width="12" bestFit="1" customWidth="1"/>
    <col min="37" max="37" width="14.88671875" bestFit="1" customWidth="1"/>
    <col min="38" max="38" width="12" bestFit="1" customWidth="1"/>
    <col min="39" max="39" width="23.77734375" bestFit="1" customWidth="1"/>
    <col min="40" max="40" width="22.88671875" bestFit="1" customWidth="1"/>
    <col min="41" max="42" width="12" bestFit="1" customWidth="1"/>
  </cols>
  <sheetData>
    <row r="2" spans="1:6" x14ac:dyDescent="0.3">
      <c r="A2" s="2" t="s">
        <v>4</v>
      </c>
      <c r="B2" t="s">
        <v>44</v>
      </c>
    </row>
    <row r="4" spans="1:6" x14ac:dyDescent="0.3">
      <c r="A4" s="2" t="s">
        <v>45</v>
      </c>
      <c r="B4" s="2" t="s">
        <v>42</v>
      </c>
    </row>
    <row r="5" spans="1:6" x14ac:dyDescent="0.3">
      <c r="A5" s="2" t="s">
        <v>40</v>
      </c>
      <c r="B5" t="s">
        <v>18</v>
      </c>
      <c r="C5" t="s">
        <v>9</v>
      </c>
      <c r="D5" t="s">
        <v>14</v>
      </c>
      <c r="E5" t="s">
        <v>15</v>
      </c>
      <c r="F5" t="s">
        <v>41</v>
      </c>
    </row>
    <row r="6" spans="1:6" x14ac:dyDescent="0.3">
      <c r="A6" s="3">
        <v>18</v>
      </c>
      <c r="B6">
        <v>811.16500000000008</v>
      </c>
      <c r="C6">
        <v>1983.7514285714285</v>
      </c>
      <c r="D6">
        <v>4168.88</v>
      </c>
      <c r="E6">
        <v>409.19</v>
      </c>
      <c r="F6">
        <v>1826.06</v>
      </c>
    </row>
    <row r="7" spans="1:6" x14ac:dyDescent="0.3">
      <c r="A7" s="3">
        <v>19</v>
      </c>
      <c r="B7">
        <v>2956.7662499999997</v>
      </c>
      <c r="C7">
        <v>2611.9533333333329</v>
      </c>
      <c r="D7">
        <v>3211.4354545454548</v>
      </c>
      <c r="E7">
        <v>2673.8541666666665</v>
      </c>
      <c r="F7">
        <v>2846.735116279071</v>
      </c>
    </row>
    <row r="8" spans="1:6" x14ac:dyDescent="0.3">
      <c r="A8" s="3">
        <v>20</v>
      </c>
      <c r="B8">
        <v>2735.0650000000001</v>
      </c>
      <c r="C8">
        <v>2610.9114285714286</v>
      </c>
      <c r="D8">
        <v>2954.7279999999996</v>
      </c>
      <c r="E8">
        <v>2078.1445454545456</v>
      </c>
      <c r="F8">
        <v>2579.8394736842106</v>
      </c>
    </row>
    <row r="9" spans="1:6" x14ac:dyDescent="0.3">
      <c r="A9" s="3">
        <v>21</v>
      </c>
      <c r="B9">
        <v>2765.1324999999997</v>
      </c>
      <c r="C9">
        <v>2573.7840000000006</v>
      </c>
      <c r="E9">
        <v>2378.2239999999997</v>
      </c>
      <c r="F9">
        <v>2558.6121428571428</v>
      </c>
    </row>
    <row r="10" spans="1:6" x14ac:dyDescent="0.3">
      <c r="A10" s="3">
        <v>22</v>
      </c>
      <c r="B10">
        <v>3287.64</v>
      </c>
      <c r="C10">
        <v>809.87</v>
      </c>
      <c r="D10">
        <v>2018.77</v>
      </c>
      <c r="E10">
        <v>2979.346</v>
      </c>
      <c r="F10">
        <v>2384.165</v>
      </c>
    </row>
    <row r="11" spans="1:6" x14ac:dyDescent="0.3">
      <c r="A11" s="3">
        <v>23</v>
      </c>
      <c r="B11">
        <v>2762.94</v>
      </c>
      <c r="C11">
        <v>2029.0766666666668</v>
      </c>
      <c r="D11">
        <v>2707.8855555555551</v>
      </c>
      <c r="E11">
        <v>2931.7419999999997</v>
      </c>
      <c r="F11">
        <v>2733.2617647058828</v>
      </c>
    </row>
    <row r="12" spans="1:6" x14ac:dyDescent="0.3">
      <c r="A12" s="3">
        <v>24</v>
      </c>
      <c r="B12">
        <v>1969.6875</v>
      </c>
      <c r="C12">
        <v>2726.6374999999994</v>
      </c>
      <c r="D12">
        <v>2824.9190909090908</v>
      </c>
      <c r="E12">
        <v>2654.4775</v>
      </c>
      <c r="F12">
        <v>2624.7692063492063</v>
      </c>
    </row>
    <row r="13" spans="1:6" x14ac:dyDescent="0.3">
      <c r="A13" s="3">
        <v>25</v>
      </c>
      <c r="B13">
        <v>2538.5013333333332</v>
      </c>
      <c r="C13">
        <v>2010.5066666666664</v>
      </c>
      <c r="D13">
        <v>3071.0025000000001</v>
      </c>
      <c r="E13">
        <v>2304.6666666666665</v>
      </c>
      <c r="F13">
        <v>2431.293225806452</v>
      </c>
    </row>
    <row r="14" spans="1:6" x14ac:dyDescent="0.3">
      <c r="A14" s="3" t="s">
        <v>41</v>
      </c>
      <c r="B14">
        <v>2566.0930000000003</v>
      </c>
      <c r="C14">
        <v>2429.2149275362322</v>
      </c>
      <c r="D14">
        <v>2933.5120833333331</v>
      </c>
      <c r="E14">
        <v>2559.161940298507</v>
      </c>
      <c r="F14">
        <v>2597.7616393442627</v>
      </c>
    </row>
    <row r="16" spans="1:6" x14ac:dyDescent="0.3">
      <c r="A16" t="s">
        <v>12</v>
      </c>
      <c r="B16" s="9">
        <v>2457.4422666666669</v>
      </c>
      <c r="C16" s="9">
        <v>2597.4726388888898</v>
      </c>
      <c r="D16" s="9">
        <v>2769.8554237288131</v>
      </c>
      <c r="E16" s="9">
        <v>2435.9445333333342</v>
      </c>
      <c r="F16" s="9">
        <v>2553.1797508896798</v>
      </c>
    </row>
    <row r="17" spans="1:6" x14ac:dyDescent="0.3">
      <c r="A17" t="s">
        <v>68</v>
      </c>
      <c r="B17" s="9">
        <v>2616.8895000000016</v>
      </c>
      <c r="C17" s="9">
        <v>2479.1510447761198</v>
      </c>
      <c r="D17" s="9">
        <v>2699.706268656716</v>
      </c>
      <c r="E17" s="9">
        <v>2558.4613636363633</v>
      </c>
      <c r="F17" s="9">
        <v>2587.9048461538459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C21B8-86ED-4E33-A8DB-13B0F289D007}">
  <dimension ref="A1:D13"/>
  <sheetViews>
    <sheetView topLeftCell="C1" zoomScaleNormal="100" workbookViewId="0">
      <selection activeCell="T16" sqref="T16"/>
    </sheetView>
  </sheetViews>
  <sheetFormatPr defaultRowHeight="14.4" x14ac:dyDescent="0.3"/>
  <cols>
    <col min="1" max="1" width="15" bestFit="1" customWidth="1"/>
    <col min="2" max="2" width="15.5546875" bestFit="1" customWidth="1"/>
    <col min="3" max="3" width="5.88671875" bestFit="1" customWidth="1"/>
    <col min="4" max="4" width="10.77734375" bestFit="1" customWidth="1"/>
    <col min="5" max="5" width="17.44140625" bestFit="1" customWidth="1"/>
    <col min="6" max="6" width="18.88671875" bestFit="1" customWidth="1"/>
    <col min="7" max="7" width="22.21875" bestFit="1" customWidth="1"/>
    <col min="8" max="8" width="10.77734375" bestFit="1" customWidth="1"/>
  </cols>
  <sheetData>
    <row r="1" spans="1:4" x14ac:dyDescent="0.3">
      <c r="A1" s="2" t="s">
        <v>46</v>
      </c>
      <c r="B1" t="s">
        <v>48</v>
      </c>
    </row>
    <row r="3" spans="1:4" x14ac:dyDescent="0.3">
      <c r="A3" s="2" t="s">
        <v>51</v>
      </c>
      <c r="B3" s="2" t="s">
        <v>42</v>
      </c>
    </row>
    <row r="4" spans="1:4" x14ac:dyDescent="0.3">
      <c r="A4" s="2" t="s">
        <v>40</v>
      </c>
      <c r="B4" t="s">
        <v>10</v>
      </c>
      <c r="C4" t="s">
        <v>12</v>
      </c>
      <c r="D4" t="s">
        <v>41</v>
      </c>
    </row>
    <row r="5" spans="1:4" x14ac:dyDescent="0.3">
      <c r="A5" s="3">
        <v>18</v>
      </c>
      <c r="B5">
        <v>2</v>
      </c>
      <c r="C5">
        <v>9</v>
      </c>
      <c r="D5">
        <v>11</v>
      </c>
    </row>
    <row r="6" spans="1:4" x14ac:dyDescent="0.3">
      <c r="A6" s="3">
        <v>19</v>
      </c>
      <c r="B6">
        <v>21</v>
      </c>
      <c r="C6">
        <v>22</v>
      </c>
      <c r="D6">
        <v>43</v>
      </c>
    </row>
    <row r="7" spans="1:4" x14ac:dyDescent="0.3">
      <c r="A7" s="3">
        <v>20</v>
      </c>
      <c r="B7">
        <v>15</v>
      </c>
      <c r="C7">
        <v>23</v>
      </c>
      <c r="D7">
        <v>38</v>
      </c>
    </row>
    <row r="8" spans="1:4" x14ac:dyDescent="0.3">
      <c r="A8" s="3">
        <v>21</v>
      </c>
      <c r="B8">
        <v>6</v>
      </c>
      <c r="C8">
        <v>8</v>
      </c>
      <c r="D8">
        <v>14</v>
      </c>
    </row>
    <row r="9" spans="1:4" x14ac:dyDescent="0.3">
      <c r="A9" s="3">
        <v>22</v>
      </c>
      <c r="B9">
        <v>5</v>
      </c>
      <c r="C9">
        <v>5</v>
      </c>
      <c r="D9">
        <v>10</v>
      </c>
    </row>
    <row r="10" spans="1:4" x14ac:dyDescent="0.3">
      <c r="A10" s="3">
        <v>23</v>
      </c>
      <c r="B10">
        <v>16</v>
      </c>
      <c r="C10">
        <v>18</v>
      </c>
      <c r="D10">
        <v>34</v>
      </c>
    </row>
    <row r="11" spans="1:4" x14ac:dyDescent="0.3">
      <c r="A11" s="3">
        <v>24</v>
      </c>
      <c r="B11">
        <v>36</v>
      </c>
      <c r="C11">
        <v>27</v>
      </c>
      <c r="D11">
        <v>63</v>
      </c>
    </row>
    <row r="12" spans="1:4" x14ac:dyDescent="0.3">
      <c r="A12" s="3">
        <v>25</v>
      </c>
      <c r="B12">
        <v>17</v>
      </c>
      <c r="C12">
        <v>14</v>
      </c>
      <c r="D12">
        <v>31</v>
      </c>
    </row>
    <row r="13" spans="1:4" x14ac:dyDescent="0.3">
      <c r="A13" s="3" t="s">
        <v>41</v>
      </c>
      <c r="B13">
        <v>118</v>
      </c>
      <c r="C13">
        <v>126</v>
      </c>
      <c r="D13">
        <v>244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974C-3C1B-4B1B-A370-9D474892F923}">
  <dimension ref="A3:B7"/>
  <sheetViews>
    <sheetView workbookViewId="0">
      <selection activeCell="L5" sqref="L5"/>
    </sheetView>
  </sheetViews>
  <sheetFormatPr defaultRowHeight="14.4" x14ac:dyDescent="0.3"/>
  <cols>
    <col min="1" max="1" width="23.109375" bestFit="1" customWidth="1"/>
    <col min="2" max="2" width="14.21875" bestFit="1" customWidth="1"/>
    <col min="3" max="3" width="14.109375" bestFit="1" customWidth="1"/>
  </cols>
  <sheetData>
    <row r="3" spans="1:2" x14ac:dyDescent="0.3">
      <c r="A3" s="2" t="s">
        <v>40</v>
      </c>
      <c r="B3" t="s">
        <v>43</v>
      </c>
    </row>
    <row r="4" spans="1:2" x14ac:dyDescent="0.3">
      <c r="A4" s="3" t="s">
        <v>18</v>
      </c>
      <c r="B4">
        <v>153965.58000000002</v>
      </c>
    </row>
    <row r="5" spans="1:2" x14ac:dyDescent="0.3">
      <c r="A5" s="3" t="s">
        <v>9</v>
      </c>
      <c r="B5">
        <v>167615.82999999999</v>
      </c>
    </row>
    <row r="6" spans="1:2" x14ac:dyDescent="0.3">
      <c r="A6" s="3" t="s">
        <v>14</v>
      </c>
      <c r="B6">
        <v>140808.57999999996</v>
      </c>
    </row>
    <row r="7" spans="1:2" x14ac:dyDescent="0.3">
      <c r="A7" s="3" t="s">
        <v>15</v>
      </c>
      <c r="B7">
        <v>171463.84999999995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InsightsDashboard</vt:lpstr>
      <vt:lpstr>Joint_table_users_transactions</vt:lpstr>
      <vt:lpstr>AgegroupRetentionRate</vt:lpstr>
      <vt:lpstr>UserDetails</vt:lpstr>
      <vt:lpstr>Transactions</vt:lpstr>
      <vt:lpstr>Transaction_status_chart</vt:lpstr>
      <vt:lpstr>ReainedNotretainedAgeAnalysis</vt:lpstr>
      <vt:lpstr>PaymentStatus_retention</vt:lpstr>
      <vt:lpstr>checkChartprep</vt:lpstr>
      <vt:lpstr>retained_users_frquency</vt:lpstr>
      <vt:lpstr>spending_pattern_per_retainedus</vt:lpstr>
      <vt:lpstr>avg_age_retained_nonretained</vt:lpstr>
      <vt:lpstr>Final_Joined_with_retention_sta</vt:lpstr>
      <vt:lpstr>UserID_Transactio_pt</vt:lpstr>
      <vt:lpstr>active_users_transaction_type</vt:lpstr>
      <vt:lpstr>Misc_page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kumar</dc:creator>
  <cp:lastModifiedBy>nikhil kumar</cp:lastModifiedBy>
  <dcterms:created xsi:type="dcterms:W3CDTF">2024-12-04T12:53:04Z</dcterms:created>
  <dcterms:modified xsi:type="dcterms:W3CDTF">2024-12-04T19:23:51Z</dcterms:modified>
</cp:coreProperties>
</file>