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u6yuv\Documents\meetup-intuition-to-implementation\Phase - 2\SSD\"/>
    </mc:Choice>
  </mc:AlternateContent>
  <xr:revisionPtr revIDLastSave="0" documentId="13_ncr:1_{B08B6A6F-81FD-4DBB-9541-D16320EECDCF}" xr6:coauthVersionLast="43" xr6:coauthVersionMax="43" xr10:uidLastSave="{00000000-0000-0000-0000-000000000000}"/>
  <bookViews>
    <workbookView xWindow="-110" yWindow="-110" windowWidth="19420" windowHeight="10420" activeTab="1" xr2:uid="{12EF42DB-FC12-45F1-9772-CEF73FC27D47}"/>
  </bookViews>
  <sheets>
    <sheet name="Notes" sheetId="2" r:id="rId1"/>
    <sheet name="NMS" sheetId="4" r:id="rId2"/>
    <sheet name="Assigning labels to anchor box" sheetId="1" r:id="rId3"/>
    <sheet name="IOU(Jaccard Index)"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4" l="1"/>
  <c r="O4" i="4"/>
  <c r="O5" i="4" s="1"/>
  <c r="O6" i="4" s="1"/>
  <c r="P4" i="4"/>
  <c r="Q4" i="4"/>
  <c r="Q5" i="4" s="1"/>
  <c r="Q6" i="4" s="1"/>
  <c r="R4" i="4"/>
  <c r="S4" i="4"/>
  <c r="S5" i="4" s="1"/>
  <c r="S6" i="4" s="1"/>
  <c r="T4" i="4"/>
  <c r="U4" i="4"/>
  <c r="U5" i="4" s="1"/>
  <c r="U6" i="4" s="1"/>
  <c r="V4" i="4"/>
  <c r="M4" i="4"/>
  <c r="M9" i="4"/>
  <c r="M8" i="4"/>
  <c r="N7" i="4"/>
  <c r="O7" i="4"/>
  <c r="P7" i="4"/>
  <c r="Q7" i="4"/>
  <c r="R7" i="4"/>
  <c r="S7" i="4"/>
  <c r="T7" i="4"/>
  <c r="U7" i="4"/>
  <c r="V7" i="4"/>
  <c r="M7" i="4"/>
  <c r="N5" i="4"/>
  <c r="N6" i="4" s="1"/>
  <c r="P5" i="4"/>
  <c r="P6" i="4" s="1"/>
  <c r="P8" i="4" s="1"/>
  <c r="P9" i="4" s="1"/>
  <c r="R5" i="4"/>
  <c r="R6" i="4" s="1"/>
  <c r="T5" i="4"/>
  <c r="T6" i="4" s="1"/>
  <c r="T8" i="4" s="1"/>
  <c r="T9" i="4" s="1"/>
  <c r="V5" i="4"/>
  <c r="V6" i="4" s="1"/>
  <c r="M5" i="4"/>
  <c r="S8" i="4" l="1"/>
  <c r="S9" i="4" s="1"/>
  <c r="O8" i="4"/>
  <c r="O9" i="4" s="1"/>
  <c r="V8" i="4"/>
  <c r="V9" i="4" s="1"/>
  <c r="R8" i="4"/>
  <c r="R9" i="4" s="1"/>
  <c r="N8" i="4"/>
  <c r="U8" i="4"/>
  <c r="U9" i="4" s="1"/>
  <c r="Q8" i="4"/>
  <c r="Q9" i="4" s="1"/>
  <c r="T7" i="1"/>
  <c r="U7" i="1"/>
  <c r="S7" i="1"/>
  <c r="R7" i="1"/>
  <c r="AG7" i="3" l="1"/>
  <c r="AG8" i="3"/>
  <c r="AG6" i="3"/>
  <c r="AA7" i="3"/>
  <c r="AA8" i="3"/>
  <c r="AA6" i="3"/>
  <c r="AA5" i="3"/>
  <c r="AF8" i="3" l="1"/>
  <c r="AF7" i="3"/>
  <c r="AF6" i="3"/>
</calcChain>
</file>

<file path=xl/sharedStrings.xml><?xml version="1.0" encoding="utf-8"?>
<sst xmlns="http://schemas.openxmlformats.org/spreadsheetml/2006/main" count="186" uniqueCount="148">
  <si>
    <t>Anchor BOX</t>
  </si>
  <si>
    <t>Bounding Box</t>
  </si>
  <si>
    <t>A1</t>
  </si>
  <si>
    <t>A2</t>
  </si>
  <si>
    <t>A3</t>
  </si>
  <si>
    <t>B1</t>
  </si>
  <si>
    <t>B2</t>
  </si>
  <si>
    <t>B3</t>
  </si>
  <si>
    <t>Step1:</t>
  </si>
  <si>
    <t>1,2</t>
  </si>
  <si>
    <t>2,1</t>
  </si>
  <si>
    <t>1,3</t>
  </si>
  <si>
    <t>2,3</t>
  </si>
  <si>
    <t>Step2:</t>
  </si>
  <si>
    <t xml:space="preserve">Discard all the element in the i1th row and j1th column </t>
  </si>
  <si>
    <t>3,1</t>
  </si>
  <si>
    <t>3,2</t>
  </si>
  <si>
    <t>3,3</t>
  </si>
  <si>
    <t>Find the largest value in the matrix and mark as i1,j1-Consider a2b2 is the largest</t>
  </si>
  <si>
    <t>Step3:</t>
  </si>
  <si>
    <t>A4</t>
  </si>
  <si>
    <t>A5</t>
  </si>
  <si>
    <t>A6</t>
  </si>
  <si>
    <t>B4</t>
  </si>
  <si>
    <t>B5</t>
  </si>
  <si>
    <t>B6</t>
  </si>
  <si>
    <t>1,4</t>
  </si>
  <si>
    <t>1,5</t>
  </si>
  <si>
    <t>1,6</t>
  </si>
  <si>
    <t>2,4</t>
  </si>
  <si>
    <t>2,5</t>
  </si>
  <si>
    <t>2,6</t>
  </si>
  <si>
    <t>3,4</t>
  </si>
  <si>
    <t>3,5</t>
  </si>
  <si>
    <t>3,6</t>
  </si>
  <si>
    <t>4,1</t>
  </si>
  <si>
    <t>4,2</t>
  </si>
  <si>
    <t>4,3</t>
  </si>
  <si>
    <t>4,4</t>
  </si>
  <si>
    <t>4,5</t>
  </si>
  <si>
    <t>4,6</t>
  </si>
  <si>
    <t>5,1</t>
  </si>
  <si>
    <t>5,2</t>
  </si>
  <si>
    <t>5,3</t>
  </si>
  <si>
    <t>5,5</t>
  </si>
  <si>
    <t>5,6</t>
  </si>
  <si>
    <t>6,1</t>
  </si>
  <si>
    <t>6,2</t>
  </si>
  <si>
    <t>6,3</t>
  </si>
  <si>
    <t>6,4</t>
  </si>
  <si>
    <t>6,5</t>
  </si>
  <si>
    <t>6,6</t>
  </si>
  <si>
    <t>2,2-&gt;i1,j1</t>
  </si>
  <si>
    <t>5,4-&gt;i2,j2</t>
  </si>
  <si>
    <t>6,12</t>
  </si>
  <si>
    <t>7,13</t>
  </si>
  <si>
    <t>8,12</t>
  </si>
  <si>
    <t>10,11</t>
  </si>
  <si>
    <t>4,11</t>
  </si>
  <si>
    <t>4,15</t>
  </si>
  <si>
    <t>10,15</t>
  </si>
  <si>
    <t>6,14</t>
  </si>
  <si>
    <t>8,14</t>
  </si>
  <si>
    <t>\\\w=4\\\</t>
  </si>
  <si>
    <t>BB</t>
  </si>
  <si>
    <t>AB</t>
  </si>
  <si>
    <t>\\w=2\\</t>
  </si>
  <si>
    <t>Step4:</t>
  </si>
  <si>
    <t>After that, we only need to traverse the remaining anchor boxes (green ones)  and determine whether to assign ground-truth bounding boxes to the remaining anchor boxes according to the threshold   (multiple anchor boxes to one bounding box)</t>
  </si>
  <si>
    <t>Step5:</t>
  </si>
  <si>
    <t>Label the categories and offset of the anchor boxes using the formula</t>
  </si>
  <si>
    <t>Step6:</t>
  </si>
  <si>
    <t>If an anchor box is not assigned a ground-truth bounding box, we only need to set the category of the anchor box to background. Anchor boxes whose category is background are often referred to as negative anchor boxes, and the rest are referred to as positive anchor boxes.</t>
  </si>
  <si>
    <t>Select the size and aspect ratio that best represents the training dataset.</t>
  </si>
  <si>
    <t>Generate Multiple Anchor Boxes</t>
  </si>
  <si>
    <t>For each pixel in the image</t>
  </si>
  <si>
    <t>Intersection over Union(IOU)</t>
  </si>
  <si>
    <t>Calculate the IOU value for each anchor box with the Bounding Boxes and put it in a matrix</t>
  </si>
  <si>
    <t>Labelling category in training set anchor boxes</t>
  </si>
  <si>
    <t>Offset Calculation</t>
  </si>
  <si>
    <t>Calculate the offset of  anchor boxes with the bounding boxes</t>
  </si>
  <si>
    <t>Comments</t>
  </si>
  <si>
    <t xml:space="preserve">Label Anchor Boxes as 0(background) and increments the integer index  from zero by 1 (1 for dog and 2 for cat) to add target cateogy for anchor boxes based on IOU and defined threshold </t>
  </si>
  <si>
    <t>First level of elimination of anchor boxes</t>
  </si>
  <si>
    <t>Selcond level of elimination of anchor boxes based on target variable</t>
  </si>
  <si>
    <t>Create mask variable for offset</t>
  </si>
  <si>
    <t>Create mask array for anchor boxes with the help of identified category in anchor boxes to make offset to 0 for negative anchor boxes to eliminate their effect in the loss function</t>
  </si>
  <si>
    <t>Before Training Starts</t>
  </si>
  <si>
    <t>Output Bounding Box at Prediction</t>
  </si>
  <si>
    <t>What we try to achieve</t>
  </si>
  <si>
    <t>During model prediction phase, we first generate multiple anchor boxes for the image and then predict categories and offsets for these anchor boxes one by one. Then, we obtain prediction bounding boxes based on anchor boxes and their predicted offsets</t>
  </si>
  <si>
    <t>NMS(remove similar prediction bounding boxes)</t>
  </si>
  <si>
    <t>Offset to Anchor Boxes</t>
  </si>
  <si>
    <t>Model predicts the offset which is used to create anchor boxes.If offset turns out to be 0 then that anchor box is the bounding box</t>
  </si>
  <si>
    <t>Predicted category</t>
  </si>
  <si>
    <t>Filter predicted bounding boxes(Optional step)</t>
  </si>
  <si>
    <t>We can remove prediction bounding boxes with lower confidence levels before performing NMS, thereby reducing the amount of computation for NMS</t>
  </si>
  <si>
    <t>Colour</t>
  </si>
  <si>
    <t>Green</t>
  </si>
  <si>
    <t>Red</t>
  </si>
  <si>
    <t>breadth</t>
  </si>
  <si>
    <t>length</t>
  </si>
  <si>
    <t>Area</t>
  </si>
  <si>
    <t>dimension(x_min,y_min,x_max,y_max)</t>
  </si>
  <si>
    <t>Box3</t>
  </si>
  <si>
    <t>Box4</t>
  </si>
  <si>
    <t>Blue</t>
  </si>
  <si>
    <t>Black</t>
  </si>
  <si>
    <t>0,0,3,4</t>
  </si>
  <si>
    <t>2,0,5,4</t>
  </si>
  <si>
    <t>1,3,3,6</t>
  </si>
  <si>
    <t>1,0,2,2</t>
  </si>
  <si>
    <t>NA</t>
  </si>
  <si>
    <t>2,0</t>
  </si>
  <si>
    <t>1,0</t>
  </si>
  <si>
    <t>lower_bound(max)</t>
  </si>
  <si>
    <t>upper_bound(min)</t>
  </si>
  <si>
    <t>2,2</t>
  </si>
  <si>
    <t>intersection_area</t>
  </si>
  <si>
    <t>intersection_length(upper_bound-lower_bound)</t>
  </si>
  <si>
    <t>Union</t>
  </si>
  <si>
    <t>Boxes</t>
  </si>
  <si>
    <t xml:space="preserve">Box1
</t>
  </si>
  <si>
    <t>Box2</t>
  </si>
  <si>
    <t>Jaccard Index</t>
  </si>
  <si>
    <t xml:space="preserve">Note:Column AB to AG is calculated based on keeping Box1 as reference box </t>
  </si>
  <si>
    <t>Things to do:</t>
  </si>
  <si>
    <t>Height Offset</t>
  </si>
  <si>
    <t>Cx Offset</t>
  </si>
  <si>
    <t>Cy Offset</t>
  </si>
  <si>
    <t>Width offset</t>
  </si>
  <si>
    <t>Index(1,1) ,Value=(IOU)</t>
  </si>
  <si>
    <t>We proceed until all elements in  all the columns column in the matrix  X  are discarded. At this time, we have assigned a ground-truth bounding box to each of the  nb  anchor boxe</t>
  </si>
  <si>
    <t>A the time of Assigning labels to anchor boxes for Smooth L1 loss</t>
  </si>
  <si>
    <t>Model calculates the predicted probability for each anchor box denoted by confidence level for all classes.</t>
  </si>
  <si>
    <t>For each category (except background):
1.Sort the predicted confidence level from high to low, and obtain the list  L
1.Select the prediction bounding box say B1  with highest confidence level  from  L  as a baseline and remove all non-benchmark prediction bounding boxes with an IoU with  B1  greater than a certain threshold from  L.The threshold here is a preset hyper-parameter.
2.Repeat this process until all prediction bounding boxes in  L  have been used as a baseline
3.By this time, the IoU of any pair of prediction bounding boxes in  L  is less than the threshold. Finally, output all prediction bounding boxes in the list  L .</t>
  </si>
  <si>
    <t>Predicted Detected Boxes</t>
  </si>
  <si>
    <t>B7</t>
  </si>
  <si>
    <t>B8</t>
  </si>
  <si>
    <t>B9</t>
  </si>
  <si>
    <t>B10</t>
  </si>
  <si>
    <t>Supress</t>
  </si>
  <si>
    <t>Supress(Iteration 0)</t>
  </si>
  <si>
    <t>Supress(Iteration 1)</t>
  </si>
  <si>
    <t>Update(Supress 1)</t>
  </si>
  <si>
    <t>Mask after threshold</t>
  </si>
  <si>
    <t>Supress(Iteration 2)</t>
  </si>
  <si>
    <t>Update(Supress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</si>
</sst>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u/>
      <sz val="11"/>
      <color theme="10"/>
      <name val="Calibri"/>
      <family val="2"/>
      <scheme val="minor"/>
    </font>
    <font>
      <sz val="16"/>
      <color theme="1"/>
      <name val="Calibri"/>
      <family val="2"/>
      <scheme val="minor"/>
    </font>
  </fonts>
  <fills count="11">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2" xfId="0" applyFill="1" applyBorder="1"/>
    <xf numFmtId="0" fontId="0" fillId="6" borderId="8" xfId="0" applyFill="1" applyBorder="1"/>
    <xf numFmtId="0" fontId="0" fillId="6" borderId="4" xfId="0" applyFill="1" applyBorder="1"/>
    <xf numFmtId="0" fontId="0" fillId="6" borderId="0" xfId="0" applyFill="1"/>
    <xf numFmtId="0" fontId="0" fillId="6" borderId="5" xfId="0" applyFill="1" applyBorder="1"/>
    <xf numFmtId="0" fontId="0" fillId="6" borderId="6" xfId="0" applyFill="1" applyBorder="1"/>
    <xf numFmtId="0" fontId="0" fillId="6" borderId="9" xfId="0" applyFill="1" applyBorder="1"/>
    <xf numFmtId="0" fontId="0" fillId="7" borderId="2" xfId="0" applyFill="1" applyBorder="1"/>
    <xf numFmtId="0" fontId="0" fillId="7" borderId="8" xfId="0" applyFill="1" applyBorder="1"/>
    <xf numFmtId="0" fontId="0" fillId="7" borderId="4" xfId="0" applyFill="1" applyBorder="1"/>
    <xf numFmtId="0" fontId="0" fillId="7" borderId="6" xfId="0" applyFill="1" applyBorder="1"/>
    <xf numFmtId="0" fontId="0" fillId="7" borderId="0" xfId="0" applyFill="1" applyAlignment="1">
      <alignment horizontal="center"/>
    </xf>
    <xf numFmtId="0" fontId="0" fillId="6" borderId="3" xfId="0" applyFill="1" applyBorder="1" applyAlignment="1">
      <alignment horizontal="left" indent="3"/>
    </xf>
    <xf numFmtId="0" fontId="0" fillId="6" borderId="7" xfId="0" applyFill="1" applyBorder="1" applyAlignment="1">
      <alignment horizontal="left" indent="2"/>
    </xf>
    <xf numFmtId="0" fontId="0" fillId="7" borderId="3" xfId="0" applyFill="1" applyBorder="1" applyAlignment="1">
      <alignment horizontal="left" indent="3"/>
    </xf>
    <xf numFmtId="0" fontId="0" fillId="7" borderId="5" xfId="0" applyFill="1" applyBorder="1" applyAlignment="1">
      <alignment horizontal="left" indent="3"/>
    </xf>
    <xf numFmtId="0" fontId="0" fillId="7" borderId="7" xfId="0" applyFill="1" applyBorder="1" applyAlignment="1">
      <alignment horizontal="left" indent="3"/>
    </xf>
    <xf numFmtId="0" fontId="1" fillId="6" borderId="9" xfId="1" applyFill="1" applyBorder="1"/>
    <xf numFmtId="0" fontId="1" fillId="7" borderId="9" xfId="1" applyFill="1" applyBorder="1"/>
    <xf numFmtId="0" fontId="0" fillId="0" borderId="0" xfId="0" applyAlignment="1">
      <alignment horizontal="center"/>
    </xf>
    <xf numFmtId="0" fontId="0" fillId="0" borderId="0" xfId="0" applyAlignment="1">
      <alignment wrapText="1"/>
    </xf>
    <xf numFmtId="0" fontId="0" fillId="0" borderId="1" xfId="0" applyBorder="1" applyAlignment="1">
      <alignment horizontal="center"/>
    </xf>
    <xf numFmtId="0" fontId="0" fillId="0" borderId="1" xfId="0" applyBorder="1" applyAlignment="1">
      <alignment wrapText="1"/>
    </xf>
    <xf numFmtId="0" fontId="2" fillId="0" borderId="0" xfId="0" applyFont="1"/>
    <xf numFmtId="0" fontId="0" fillId="0" borderId="0" xfId="0"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center" vertical="top" wrapText="1"/>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2" fillId="0" borderId="1" xfId="0" applyFont="1" applyBorder="1" applyAlignment="1">
      <alignment horizontal="left" vertical="top"/>
    </xf>
    <xf numFmtId="0" fontId="0" fillId="8" borderId="0" xfId="0" applyFill="1"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2" fillId="9" borderId="1" xfId="0" applyFont="1" applyFill="1" applyBorder="1" applyAlignment="1">
      <alignment horizontal="center" vertical="center"/>
    </xf>
    <xf numFmtId="0" fontId="0" fillId="0" borderId="10" xfId="0" applyBorder="1" applyAlignment="1">
      <alignment horizontal="center"/>
    </xf>
    <xf numFmtId="0" fontId="0" fillId="5" borderId="0" xfId="0" applyFill="1"/>
    <xf numFmtId="0" fontId="0" fillId="5" borderId="0" xfId="0" applyFill="1" applyBorder="1"/>
    <xf numFmtId="0" fontId="0" fillId="10" borderId="0" xfId="0" applyFill="1"/>
  </cellXfs>
  <cellStyles count="2">
    <cellStyle name="Hyperlink" xfId="1" builtinId="8"/>
    <cellStyle name="Normal" xfId="0" builtinId="0"/>
  </cellStyles>
  <dxfs count="1">
    <dxf>
      <font>
        <color rgb="FFFF000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133349</xdr:colOff>
      <xdr:row>3</xdr:row>
      <xdr:rowOff>88899</xdr:rowOff>
    </xdr:from>
    <xdr:to>
      <xdr:col>20</xdr:col>
      <xdr:colOff>326572</xdr:colOff>
      <xdr:row>31</xdr:row>
      <xdr:rowOff>161636</xdr:rowOff>
    </xdr:to>
    <xdr:pic>
      <xdr:nvPicPr>
        <xdr:cNvPr id="2" name="Picture 1" descr="Image result for coordinate system">
          <a:extLst>
            <a:ext uri="{FF2B5EF4-FFF2-40B4-BE49-F238E27FC236}">
              <a16:creationId xmlns:a16="http://schemas.microsoft.com/office/drawing/2014/main" id="{B3F9008F-12EB-4EE0-BE42-BEDDA11CDD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21600000">
          <a:off x="2564492" y="714828"/>
          <a:ext cx="9917794" cy="56244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277090</xdr:colOff>
      <xdr:row>10</xdr:row>
      <xdr:rowOff>23093</xdr:rowOff>
    </xdr:from>
    <xdr:to>
      <xdr:col>14</xdr:col>
      <xdr:colOff>519544</xdr:colOff>
      <xdr:row>16</xdr:row>
      <xdr:rowOff>80818</xdr:rowOff>
    </xdr:to>
    <xdr:sp macro="" textlink="">
      <xdr:nvSpPr>
        <xdr:cNvPr id="3" name="Rectangle 2">
          <a:extLst>
            <a:ext uri="{FF2B5EF4-FFF2-40B4-BE49-F238E27FC236}">
              <a16:creationId xmlns:a16="http://schemas.microsoft.com/office/drawing/2014/main" id="{30CF06A8-6971-4CB3-BF78-276472810688}"/>
            </a:ext>
          </a:extLst>
        </xdr:cNvPr>
        <xdr:cNvSpPr/>
      </xdr:nvSpPr>
      <xdr:spPr>
        <a:xfrm>
          <a:off x="7619999" y="2401457"/>
          <a:ext cx="1466272" cy="1166088"/>
        </a:xfrm>
        <a:prstGeom prst="rect">
          <a:avLst/>
        </a:prstGeom>
        <a:solidFill>
          <a:schemeClr val="tx2">
            <a:lumMod val="20000"/>
            <a:lumOff val="80000"/>
          </a:schemeClr>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25401</xdr:colOff>
      <xdr:row>10</xdr:row>
      <xdr:rowOff>23091</xdr:rowOff>
    </xdr:from>
    <xdr:to>
      <xdr:col>16</xdr:col>
      <xdr:colOff>323273</xdr:colOff>
      <xdr:row>16</xdr:row>
      <xdr:rowOff>69273</xdr:rowOff>
    </xdr:to>
    <xdr:sp macro="" textlink="">
      <xdr:nvSpPr>
        <xdr:cNvPr id="4" name="Rectangle 3">
          <a:extLst>
            <a:ext uri="{FF2B5EF4-FFF2-40B4-BE49-F238E27FC236}">
              <a16:creationId xmlns:a16="http://schemas.microsoft.com/office/drawing/2014/main" id="{231F7A7C-90FD-42F6-A92C-D9E2757B9B01}"/>
            </a:ext>
          </a:extLst>
        </xdr:cNvPr>
        <xdr:cNvSpPr/>
      </xdr:nvSpPr>
      <xdr:spPr>
        <a:xfrm>
          <a:off x="8592128" y="2239818"/>
          <a:ext cx="1521690" cy="115454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69272</xdr:colOff>
      <xdr:row>7</xdr:row>
      <xdr:rowOff>23091</xdr:rowOff>
    </xdr:from>
    <xdr:to>
      <xdr:col>14</xdr:col>
      <xdr:colOff>496455</xdr:colOff>
      <xdr:row>11</xdr:row>
      <xdr:rowOff>115454</xdr:rowOff>
    </xdr:to>
    <xdr:sp macro="" textlink="">
      <xdr:nvSpPr>
        <xdr:cNvPr id="5" name="Rectangle 4">
          <a:extLst>
            <a:ext uri="{FF2B5EF4-FFF2-40B4-BE49-F238E27FC236}">
              <a16:creationId xmlns:a16="http://schemas.microsoft.com/office/drawing/2014/main" id="{0F804D39-C891-4E86-B2EC-4F0C36E9C41F}"/>
            </a:ext>
          </a:extLst>
        </xdr:cNvPr>
        <xdr:cNvSpPr/>
      </xdr:nvSpPr>
      <xdr:spPr>
        <a:xfrm>
          <a:off x="8024090" y="1847273"/>
          <a:ext cx="1039092" cy="831272"/>
        </a:xfrm>
        <a:prstGeom prst="rect">
          <a:avLst/>
        </a:prstGeom>
        <a:noFill/>
        <a:ln w="381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69273</xdr:colOff>
      <xdr:row>13</xdr:row>
      <xdr:rowOff>11546</xdr:rowOff>
    </xdr:from>
    <xdr:to>
      <xdr:col>14</xdr:col>
      <xdr:colOff>0</xdr:colOff>
      <xdr:row>16</xdr:row>
      <xdr:rowOff>69273</xdr:rowOff>
    </xdr:to>
    <xdr:sp macro="" textlink="">
      <xdr:nvSpPr>
        <xdr:cNvPr id="6" name="Rectangle 5">
          <a:extLst>
            <a:ext uri="{FF2B5EF4-FFF2-40B4-BE49-F238E27FC236}">
              <a16:creationId xmlns:a16="http://schemas.microsoft.com/office/drawing/2014/main" id="{8C11CB2A-B791-40C3-BC0F-BBDE67A8C039}"/>
            </a:ext>
          </a:extLst>
        </xdr:cNvPr>
        <xdr:cNvSpPr/>
      </xdr:nvSpPr>
      <xdr:spPr>
        <a:xfrm>
          <a:off x="8024091" y="2944091"/>
          <a:ext cx="542636" cy="611909"/>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file:///\\w=2" TargetMode="External"/><Relationship Id="rId1" Type="http://schemas.openxmlformats.org/officeDocument/2006/relationships/hyperlink" Target="file:///\\w=4"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6355-6B4F-4C1C-82DD-9C36A4EBE5D4}">
  <dimension ref="A1:C16"/>
  <sheetViews>
    <sheetView topLeftCell="A10" workbookViewId="0">
      <selection activeCell="B16" sqref="B16"/>
    </sheetView>
  </sheetViews>
  <sheetFormatPr defaultRowHeight="14.5" x14ac:dyDescent="0.35"/>
  <cols>
    <col min="1" max="1" width="47.81640625" style="25" customWidth="1"/>
    <col min="2" max="2" width="81.08984375" style="26" customWidth="1"/>
    <col min="3" max="3" width="35.1796875" style="26" customWidth="1"/>
  </cols>
  <sheetData>
    <row r="1" spans="1:3" ht="14" customHeight="1" x14ac:dyDescent="0.35">
      <c r="A1" s="36" t="s">
        <v>87</v>
      </c>
      <c r="B1" s="36"/>
      <c r="C1" s="36"/>
    </row>
    <row r="2" spans="1:3" x14ac:dyDescent="0.35">
      <c r="A2" s="27" t="s">
        <v>126</v>
      </c>
      <c r="B2" s="28" t="s">
        <v>75</v>
      </c>
      <c r="C2" s="28" t="s">
        <v>81</v>
      </c>
    </row>
    <row r="3" spans="1:3" x14ac:dyDescent="0.35">
      <c r="A3" s="27" t="s">
        <v>74</v>
      </c>
      <c r="B3" s="28" t="s">
        <v>73</v>
      </c>
      <c r="C3" s="28"/>
    </row>
    <row r="4" spans="1:3" x14ac:dyDescent="0.35">
      <c r="A4" s="27" t="s">
        <v>76</v>
      </c>
      <c r="B4" s="28" t="s">
        <v>77</v>
      </c>
      <c r="C4" s="28" t="s">
        <v>83</v>
      </c>
    </row>
    <row r="5" spans="1:3" x14ac:dyDescent="0.35">
      <c r="A5" s="27" t="s">
        <v>79</v>
      </c>
      <c r="B5" s="28" t="s">
        <v>80</v>
      </c>
      <c r="C5" s="28"/>
    </row>
    <row r="6" spans="1:3" ht="29" x14ac:dyDescent="0.35">
      <c r="A6" s="27" t="s">
        <v>78</v>
      </c>
      <c r="B6" s="28" t="s">
        <v>82</v>
      </c>
      <c r="C6" s="28" t="s">
        <v>84</v>
      </c>
    </row>
    <row r="7" spans="1:3" ht="29" x14ac:dyDescent="0.35">
      <c r="A7" s="27" t="s">
        <v>85</v>
      </c>
      <c r="B7" s="28" t="s">
        <v>86</v>
      </c>
      <c r="C7" s="28"/>
    </row>
    <row r="11" spans="1:3" ht="14" customHeight="1" x14ac:dyDescent="0.35">
      <c r="A11" s="36" t="s">
        <v>88</v>
      </c>
      <c r="B11" s="36"/>
      <c r="C11" s="36"/>
    </row>
    <row r="12" spans="1:3" ht="43.5" hidden="1" x14ac:dyDescent="0.35">
      <c r="A12" s="25" t="s">
        <v>89</v>
      </c>
      <c r="B12" s="26" t="s">
        <v>90</v>
      </c>
    </row>
    <row r="13" spans="1:3" ht="29" hidden="1" x14ac:dyDescent="0.35">
      <c r="A13" s="25" t="s">
        <v>92</v>
      </c>
      <c r="B13" s="26" t="s">
        <v>93</v>
      </c>
    </row>
    <row r="14" spans="1:3" ht="29" x14ac:dyDescent="0.35">
      <c r="A14" s="25" t="s">
        <v>94</v>
      </c>
      <c r="B14" s="26" t="s">
        <v>134</v>
      </c>
    </row>
    <row r="15" spans="1:3" ht="29" x14ac:dyDescent="0.35">
      <c r="A15" s="25" t="s">
        <v>95</v>
      </c>
      <c r="B15" s="26" t="s">
        <v>96</v>
      </c>
    </row>
    <row r="16" spans="1:3" ht="116" x14ac:dyDescent="0.35">
      <c r="A16" s="25" t="s">
        <v>91</v>
      </c>
      <c r="B16" s="26" t="s">
        <v>135</v>
      </c>
    </row>
  </sheetData>
  <mergeCells count="2">
    <mergeCell ref="A1:C1"/>
    <mergeCell ref="A11: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02B21-9FC4-4F50-B09F-A2C9BB9251EA}">
  <dimension ref="A1:V12"/>
  <sheetViews>
    <sheetView tabSelected="1" topLeftCell="D1" zoomScale="90" zoomScaleNormal="90" workbookViewId="0">
      <selection activeCell="N6" sqref="N6"/>
    </sheetView>
  </sheetViews>
  <sheetFormatPr defaultRowHeight="14.5" x14ac:dyDescent="0.35"/>
  <cols>
    <col min="1" max="1" width="17.90625" customWidth="1"/>
    <col min="12" max="12" width="21.54296875" customWidth="1"/>
  </cols>
  <sheetData>
    <row r="1" spans="1:22" x14ac:dyDescent="0.35">
      <c r="A1" t="s">
        <v>136</v>
      </c>
      <c r="M1" t="s">
        <v>141</v>
      </c>
    </row>
    <row r="2" spans="1:22" x14ac:dyDescent="0.35">
      <c r="A2" s="1"/>
      <c r="B2" s="1" t="s">
        <v>5</v>
      </c>
      <c r="C2" s="1" t="s">
        <v>6</v>
      </c>
      <c r="D2" s="1" t="s">
        <v>7</v>
      </c>
      <c r="E2" s="1" t="s">
        <v>23</v>
      </c>
      <c r="F2" s="1" t="s">
        <v>24</v>
      </c>
      <c r="G2" s="1" t="s">
        <v>25</v>
      </c>
      <c r="H2" s="1" t="s">
        <v>137</v>
      </c>
      <c r="I2" s="1" t="s">
        <v>138</v>
      </c>
      <c r="J2" s="1" t="s">
        <v>139</v>
      </c>
      <c r="K2" s="1" t="s">
        <v>140</v>
      </c>
      <c r="L2">
        <v>0.45</v>
      </c>
      <c r="M2" s="1" t="s">
        <v>5</v>
      </c>
      <c r="N2" s="1" t="s">
        <v>6</v>
      </c>
      <c r="O2" s="1" t="s">
        <v>7</v>
      </c>
      <c r="P2" s="1" t="s">
        <v>23</v>
      </c>
      <c r="Q2" s="1" t="s">
        <v>24</v>
      </c>
      <c r="R2" s="1" t="s">
        <v>25</v>
      </c>
      <c r="S2" s="1" t="s">
        <v>137</v>
      </c>
      <c r="T2" s="1" t="s">
        <v>138</v>
      </c>
      <c r="U2" s="1" t="s">
        <v>139</v>
      </c>
      <c r="V2" s="1" t="s">
        <v>140</v>
      </c>
    </row>
    <row r="3" spans="1:22" x14ac:dyDescent="0.35">
      <c r="A3" s="1" t="s">
        <v>5</v>
      </c>
      <c r="B3" s="1">
        <v>1</v>
      </c>
      <c r="C3" s="1">
        <v>0.8</v>
      </c>
      <c r="D3" s="1">
        <v>0.6</v>
      </c>
      <c r="E3" s="1">
        <v>0.3</v>
      </c>
      <c r="F3" s="1">
        <v>0.2</v>
      </c>
      <c r="G3" s="1">
        <v>0.8</v>
      </c>
      <c r="H3" s="1">
        <v>0.9</v>
      </c>
      <c r="I3" s="1">
        <v>0.4</v>
      </c>
      <c r="J3" s="1">
        <v>0.2</v>
      </c>
      <c r="K3" s="1">
        <v>0.1</v>
      </c>
      <c r="L3" s="41" t="s">
        <v>142</v>
      </c>
      <c r="M3" s="5">
        <v>0</v>
      </c>
      <c r="N3" s="5">
        <v>0</v>
      </c>
      <c r="O3" s="5">
        <v>0</v>
      </c>
      <c r="P3" s="5">
        <v>0</v>
      </c>
      <c r="Q3" s="5">
        <v>0</v>
      </c>
      <c r="R3" s="5">
        <v>0</v>
      </c>
      <c r="S3" s="5">
        <v>0</v>
      </c>
      <c r="T3" s="5">
        <v>0</v>
      </c>
      <c r="U3" s="5">
        <v>0</v>
      </c>
      <c r="V3" s="5">
        <v>0</v>
      </c>
    </row>
    <row r="4" spans="1:22" x14ac:dyDescent="0.35">
      <c r="A4" s="1" t="s">
        <v>6</v>
      </c>
      <c r="B4" s="1">
        <v>0.1</v>
      </c>
      <c r="C4" s="1">
        <v>1</v>
      </c>
      <c r="D4" s="1">
        <v>0.8</v>
      </c>
      <c r="E4" s="1">
        <v>0.9</v>
      </c>
      <c r="F4" s="1">
        <v>0.2</v>
      </c>
      <c r="G4" s="1">
        <v>0.3</v>
      </c>
      <c r="H4" s="1">
        <v>0.25</v>
      </c>
      <c r="I4" s="1">
        <v>0.8</v>
      </c>
      <c r="J4" s="1">
        <v>0.45</v>
      </c>
      <c r="K4" s="1">
        <v>0.6</v>
      </c>
      <c r="L4" t="s">
        <v>145</v>
      </c>
      <c r="M4">
        <f>IF(B3&gt;$L$2,1,0)</f>
        <v>1</v>
      </c>
      <c r="N4">
        <f t="shared" ref="N4:V4" si="0">IF(C3&gt;$L$2,1,0)</f>
        <v>1</v>
      </c>
      <c r="O4">
        <f t="shared" si="0"/>
        <v>1</v>
      </c>
      <c r="P4">
        <f t="shared" si="0"/>
        <v>0</v>
      </c>
      <c r="Q4">
        <f t="shared" si="0"/>
        <v>0</v>
      </c>
      <c r="R4">
        <f t="shared" si="0"/>
        <v>1</v>
      </c>
      <c r="S4">
        <f t="shared" si="0"/>
        <v>1</v>
      </c>
      <c r="T4">
        <f t="shared" si="0"/>
        <v>0</v>
      </c>
      <c r="U4">
        <f t="shared" si="0"/>
        <v>0</v>
      </c>
      <c r="V4">
        <f t="shared" si="0"/>
        <v>0</v>
      </c>
    </row>
    <row r="5" spans="1:22" x14ac:dyDescent="0.35">
      <c r="A5" s="1" t="s">
        <v>7</v>
      </c>
      <c r="B5" s="1"/>
      <c r="C5" s="1"/>
      <c r="D5" s="1">
        <v>1</v>
      </c>
      <c r="E5" s="1"/>
      <c r="F5" s="1"/>
      <c r="G5" s="1"/>
      <c r="H5" s="1"/>
      <c r="I5" s="1"/>
      <c r="J5" s="1"/>
      <c r="K5" s="1"/>
      <c r="L5" t="s">
        <v>143</v>
      </c>
      <c r="M5">
        <f>MAX(M3,M4)</f>
        <v>1</v>
      </c>
      <c r="N5">
        <f t="shared" ref="N5:V5" si="1">MAX(N3,N4)</f>
        <v>1</v>
      </c>
      <c r="O5">
        <f t="shared" si="1"/>
        <v>1</v>
      </c>
      <c r="P5">
        <f t="shared" si="1"/>
        <v>0</v>
      </c>
      <c r="Q5">
        <f t="shared" si="1"/>
        <v>0</v>
      </c>
      <c r="R5">
        <f t="shared" si="1"/>
        <v>1</v>
      </c>
      <c r="S5">
        <f t="shared" si="1"/>
        <v>1</v>
      </c>
      <c r="T5">
        <f t="shared" si="1"/>
        <v>0</v>
      </c>
      <c r="U5">
        <f t="shared" si="1"/>
        <v>0</v>
      </c>
      <c r="V5">
        <f t="shared" si="1"/>
        <v>0</v>
      </c>
    </row>
    <row r="6" spans="1:22" x14ac:dyDescent="0.35">
      <c r="A6" s="1" t="s">
        <v>23</v>
      </c>
      <c r="B6" s="1"/>
      <c r="C6" s="1"/>
      <c r="D6" s="1"/>
      <c r="E6" s="1">
        <v>1</v>
      </c>
      <c r="F6" s="1"/>
      <c r="G6" s="1"/>
      <c r="H6" s="1"/>
      <c r="I6" s="1"/>
      <c r="J6" s="1"/>
      <c r="K6" s="1"/>
      <c r="L6" s="42" t="s">
        <v>144</v>
      </c>
      <c r="M6" s="43">
        <v>0</v>
      </c>
      <c r="N6" s="41">
        <f>N5</f>
        <v>1</v>
      </c>
      <c r="O6" s="41">
        <f t="shared" ref="O6:V6" si="2">O5</f>
        <v>1</v>
      </c>
      <c r="P6" s="41">
        <f t="shared" si="2"/>
        <v>0</v>
      </c>
      <c r="Q6" s="41">
        <f t="shared" si="2"/>
        <v>0</v>
      </c>
      <c r="R6" s="41">
        <f t="shared" si="2"/>
        <v>1</v>
      </c>
      <c r="S6" s="41">
        <f t="shared" si="2"/>
        <v>1</v>
      </c>
      <c r="T6" s="41">
        <f t="shared" si="2"/>
        <v>0</v>
      </c>
      <c r="U6" s="41">
        <f t="shared" si="2"/>
        <v>0</v>
      </c>
      <c r="V6" s="41">
        <f t="shared" si="2"/>
        <v>0</v>
      </c>
    </row>
    <row r="7" spans="1:22" x14ac:dyDescent="0.35">
      <c r="A7" s="1" t="s">
        <v>24</v>
      </c>
      <c r="B7" s="1"/>
      <c r="C7" s="1"/>
      <c r="D7" s="1"/>
      <c r="E7" s="1"/>
      <c r="F7" s="1">
        <v>1</v>
      </c>
      <c r="G7" s="1"/>
      <c r="H7" s="1"/>
      <c r="I7" s="1"/>
      <c r="J7" s="1"/>
      <c r="K7" s="1"/>
      <c r="L7" t="s">
        <v>145</v>
      </c>
      <c r="M7">
        <f>IF(B4&gt;=L2,1,0)</f>
        <v>0</v>
      </c>
      <c r="N7">
        <f t="shared" ref="N7:V7" si="3">IF(C4&gt;=M2,1,0)</f>
        <v>0</v>
      </c>
      <c r="O7">
        <f t="shared" si="3"/>
        <v>0</v>
      </c>
      <c r="P7">
        <f t="shared" si="3"/>
        <v>0</v>
      </c>
      <c r="Q7">
        <f t="shared" si="3"/>
        <v>0</v>
      </c>
      <c r="R7">
        <f t="shared" si="3"/>
        <v>0</v>
      </c>
      <c r="S7">
        <f t="shared" si="3"/>
        <v>0</v>
      </c>
      <c r="T7">
        <f t="shared" si="3"/>
        <v>0</v>
      </c>
      <c r="U7">
        <f t="shared" si="3"/>
        <v>0</v>
      </c>
      <c r="V7">
        <f t="shared" si="3"/>
        <v>0</v>
      </c>
    </row>
    <row r="8" spans="1:22" x14ac:dyDescent="0.35">
      <c r="A8" s="1" t="s">
        <v>25</v>
      </c>
      <c r="B8" s="1"/>
      <c r="C8" s="1"/>
      <c r="D8" s="1"/>
      <c r="E8" s="1"/>
      <c r="F8" s="1"/>
      <c r="G8" s="1">
        <v>1</v>
      </c>
      <c r="H8" s="1"/>
      <c r="I8" s="1"/>
      <c r="J8" s="1"/>
      <c r="K8" s="1"/>
      <c r="L8" t="s">
        <v>146</v>
      </c>
      <c r="M8">
        <f>MAX(M6,M7)</f>
        <v>0</v>
      </c>
      <c r="N8">
        <f t="shared" ref="N8:V8" si="4">MAX(N6,N7)</f>
        <v>1</v>
      </c>
      <c r="O8">
        <f t="shared" si="4"/>
        <v>1</v>
      </c>
      <c r="P8">
        <f t="shared" si="4"/>
        <v>0</v>
      </c>
      <c r="Q8">
        <f t="shared" si="4"/>
        <v>0</v>
      </c>
      <c r="R8">
        <f t="shared" si="4"/>
        <v>1</v>
      </c>
      <c r="S8">
        <f t="shared" si="4"/>
        <v>1</v>
      </c>
      <c r="T8">
        <f t="shared" si="4"/>
        <v>0</v>
      </c>
      <c r="U8">
        <f t="shared" si="4"/>
        <v>0</v>
      </c>
      <c r="V8">
        <f t="shared" si="4"/>
        <v>0</v>
      </c>
    </row>
    <row r="9" spans="1:22" x14ac:dyDescent="0.35">
      <c r="A9" s="1" t="s">
        <v>137</v>
      </c>
      <c r="B9" s="1"/>
      <c r="C9" s="1"/>
      <c r="D9" s="1"/>
      <c r="E9" s="1"/>
      <c r="F9" s="1"/>
      <c r="G9" s="1"/>
      <c r="H9" s="1">
        <v>1</v>
      </c>
      <c r="I9" s="1"/>
      <c r="J9" s="1"/>
      <c r="K9" s="1"/>
      <c r="L9" s="42" t="s">
        <v>147</v>
      </c>
      <c r="M9">
        <f>M8</f>
        <v>0</v>
      </c>
      <c r="N9" s="43">
        <v>0</v>
      </c>
      <c r="O9">
        <f>O8</f>
        <v>1</v>
      </c>
      <c r="P9">
        <f t="shared" ref="P9:V9" si="5">P8</f>
        <v>0</v>
      </c>
      <c r="Q9">
        <f t="shared" si="5"/>
        <v>0</v>
      </c>
      <c r="R9">
        <f t="shared" si="5"/>
        <v>1</v>
      </c>
      <c r="S9">
        <f t="shared" si="5"/>
        <v>1</v>
      </c>
      <c r="T9">
        <f t="shared" si="5"/>
        <v>0</v>
      </c>
      <c r="U9">
        <f t="shared" si="5"/>
        <v>0</v>
      </c>
      <c r="V9">
        <f t="shared" si="5"/>
        <v>0</v>
      </c>
    </row>
    <row r="10" spans="1:22" x14ac:dyDescent="0.35">
      <c r="A10" s="1" t="s">
        <v>138</v>
      </c>
      <c r="B10" s="1"/>
      <c r="C10" s="1"/>
      <c r="D10" s="1"/>
      <c r="E10" s="1"/>
      <c r="F10" s="1"/>
      <c r="G10" s="1"/>
      <c r="H10" s="1"/>
      <c r="I10" s="1">
        <v>1</v>
      </c>
      <c r="J10" s="1"/>
      <c r="K10" s="1"/>
    </row>
    <row r="11" spans="1:22" x14ac:dyDescent="0.35">
      <c r="A11" s="1" t="s">
        <v>139</v>
      </c>
      <c r="B11" s="1"/>
      <c r="C11" s="1"/>
      <c r="D11" s="1"/>
      <c r="E11" s="1"/>
      <c r="F11" s="1"/>
      <c r="G11" s="1"/>
      <c r="H11" s="1"/>
      <c r="I11" s="1"/>
      <c r="J11" s="1">
        <v>1</v>
      </c>
      <c r="K11" s="1"/>
    </row>
    <row r="12" spans="1:22" x14ac:dyDescent="0.35">
      <c r="A12" s="1" t="s">
        <v>140</v>
      </c>
      <c r="B12" s="1"/>
      <c r="C12" s="1"/>
      <c r="D12" s="1"/>
      <c r="E12" s="1"/>
      <c r="F12" s="1"/>
      <c r="G12" s="1"/>
      <c r="H12" s="1"/>
      <c r="I12" s="1"/>
      <c r="J12" s="1"/>
      <c r="K12" s="1">
        <v>1</v>
      </c>
    </row>
  </sheetData>
  <conditionalFormatting sqref="A3:XFD12">
    <cfRule type="expression" priority="1">
      <formula>$A$2:$K$12&gt;0.45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87471-3338-4DA5-8B8F-65D52620A718}">
  <dimension ref="A1:U19"/>
  <sheetViews>
    <sheetView workbookViewId="0"/>
  </sheetViews>
  <sheetFormatPr defaultRowHeight="14.5" x14ac:dyDescent="0.35"/>
  <cols>
    <col min="1" max="1" width="13.36328125" customWidth="1"/>
    <col min="2" max="2" width="21.08984375" customWidth="1"/>
    <col min="12" max="12" width="8.7265625" customWidth="1"/>
    <col min="17" max="17" width="13.08984375" customWidth="1"/>
    <col min="20" max="20" width="11.36328125" customWidth="1"/>
    <col min="21" max="21" width="12.7265625" customWidth="1"/>
  </cols>
  <sheetData>
    <row r="1" spans="1:21" x14ac:dyDescent="0.35">
      <c r="B1" s="40" t="s">
        <v>133</v>
      </c>
      <c r="C1" s="40"/>
      <c r="D1" s="40"/>
      <c r="E1" s="40"/>
      <c r="F1" s="40"/>
      <c r="G1" s="40"/>
    </row>
    <row r="2" spans="1:21" x14ac:dyDescent="0.35">
      <c r="A2" s="1"/>
      <c r="B2" s="1" t="s">
        <v>1</v>
      </c>
      <c r="C2" s="1"/>
      <c r="D2" s="1"/>
      <c r="E2" s="1"/>
      <c r="F2" s="1"/>
      <c r="G2" s="1"/>
    </row>
    <row r="3" spans="1:21" ht="15" thickBot="1" x14ac:dyDescent="0.4">
      <c r="A3" s="1" t="s">
        <v>0</v>
      </c>
      <c r="B3" s="1" t="s">
        <v>5</v>
      </c>
      <c r="C3" s="1" t="s">
        <v>6</v>
      </c>
      <c r="D3" s="1" t="s">
        <v>7</v>
      </c>
      <c r="E3" s="1" t="s">
        <v>23</v>
      </c>
      <c r="F3" s="1" t="s">
        <v>24</v>
      </c>
      <c r="G3" s="1" t="s">
        <v>25</v>
      </c>
    </row>
    <row r="4" spans="1:21" x14ac:dyDescent="0.35">
      <c r="A4" s="1" t="s">
        <v>2</v>
      </c>
      <c r="B4" s="1" t="s">
        <v>131</v>
      </c>
      <c r="C4" s="2" t="s">
        <v>9</v>
      </c>
      <c r="D4" s="4" t="s">
        <v>11</v>
      </c>
      <c r="E4" s="2" t="s">
        <v>26</v>
      </c>
      <c r="F4" s="1" t="s">
        <v>27</v>
      </c>
      <c r="G4" s="1" t="s">
        <v>28</v>
      </c>
      <c r="K4" s="6" t="s">
        <v>58</v>
      </c>
      <c r="L4" s="7"/>
      <c r="M4" s="7" t="s">
        <v>65</v>
      </c>
      <c r="N4" s="7"/>
      <c r="O4" s="18" t="s">
        <v>59</v>
      </c>
    </row>
    <row r="5" spans="1:21" ht="15" thickBot="1" x14ac:dyDescent="0.4">
      <c r="A5" s="1" t="s">
        <v>3</v>
      </c>
      <c r="B5" s="2" t="s">
        <v>10</v>
      </c>
      <c r="C5" s="3" t="s">
        <v>52</v>
      </c>
      <c r="D5" s="2" t="s">
        <v>12</v>
      </c>
      <c r="E5" s="2" t="s">
        <v>29</v>
      </c>
      <c r="F5" s="2" t="s">
        <v>30</v>
      </c>
      <c r="G5" s="2" t="s">
        <v>31</v>
      </c>
      <c r="K5" s="8"/>
      <c r="L5" s="9"/>
      <c r="M5" s="9"/>
      <c r="N5" s="9"/>
      <c r="O5" s="10"/>
    </row>
    <row r="6" spans="1:21" x14ac:dyDescent="0.35">
      <c r="A6" s="1" t="s">
        <v>4</v>
      </c>
      <c r="B6" s="1" t="s">
        <v>15</v>
      </c>
      <c r="C6" s="2" t="s">
        <v>16</v>
      </c>
      <c r="D6" s="4" t="s">
        <v>17</v>
      </c>
      <c r="E6" s="2" t="s">
        <v>32</v>
      </c>
      <c r="F6" s="1" t="s">
        <v>33</v>
      </c>
      <c r="G6" s="1" t="s">
        <v>34</v>
      </c>
      <c r="K6" s="8"/>
      <c r="L6" s="13" t="s">
        <v>54</v>
      </c>
      <c r="M6" s="14" t="s">
        <v>64</v>
      </c>
      <c r="N6" s="20" t="s">
        <v>61</v>
      </c>
      <c r="O6" s="10"/>
      <c r="R6" t="s">
        <v>128</v>
      </c>
      <c r="S6" t="s">
        <v>129</v>
      </c>
      <c r="T6" t="s">
        <v>130</v>
      </c>
      <c r="U6" t="s">
        <v>127</v>
      </c>
    </row>
    <row r="7" spans="1:21" x14ac:dyDescent="0.35">
      <c r="A7" s="1" t="s">
        <v>20</v>
      </c>
      <c r="B7" s="1" t="s">
        <v>35</v>
      </c>
      <c r="C7" s="2" t="s">
        <v>36</v>
      </c>
      <c r="D7" s="1" t="s">
        <v>37</v>
      </c>
      <c r="E7" s="2" t="s">
        <v>38</v>
      </c>
      <c r="F7" s="1" t="s">
        <v>39</v>
      </c>
      <c r="G7" s="1" t="s">
        <v>40</v>
      </c>
      <c r="K7" s="8"/>
      <c r="L7" s="15"/>
      <c r="M7" s="17" t="s">
        <v>55</v>
      </c>
      <c r="N7" s="21"/>
      <c r="O7" s="10"/>
      <c r="R7">
        <f>(13-13)/4</f>
        <v>0</v>
      </c>
      <c r="S7">
        <f>(7-7)/6</f>
        <v>0</v>
      </c>
      <c r="T7">
        <f>2/4</f>
        <v>0.5</v>
      </c>
      <c r="U7">
        <f>2/6</f>
        <v>0.33333333333333331</v>
      </c>
    </row>
    <row r="8" spans="1:21" ht="15" thickBot="1" x14ac:dyDescent="0.4">
      <c r="A8" s="1" t="s">
        <v>21</v>
      </c>
      <c r="B8" s="2" t="s">
        <v>41</v>
      </c>
      <c r="C8" s="2" t="s">
        <v>42</v>
      </c>
      <c r="D8" s="2" t="s">
        <v>43</v>
      </c>
      <c r="E8" s="5" t="s">
        <v>53</v>
      </c>
      <c r="F8" s="2" t="s">
        <v>44</v>
      </c>
      <c r="G8" s="2" t="s">
        <v>45</v>
      </c>
      <c r="K8" s="8"/>
      <c r="L8" s="16" t="s">
        <v>56</v>
      </c>
      <c r="M8" s="24" t="s">
        <v>66</v>
      </c>
      <c r="N8" s="22" t="s">
        <v>62</v>
      </c>
      <c r="O8" s="10"/>
    </row>
    <row r="9" spans="1:21" x14ac:dyDescent="0.35">
      <c r="A9" s="1" t="s">
        <v>22</v>
      </c>
      <c r="B9" s="1" t="s">
        <v>46</v>
      </c>
      <c r="C9" s="2" t="s">
        <v>47</v>
      </c>
      <c r="D9" s="1" t="s">
        <v>48</v>
      </c>
      <c r="E9" s="2" t="s">
        <v>49</v>
      </c>
      <c r="F9" s="1" t="s">
        <v>50</v>
      </c>
      <c r="G9" s="1" t="s">
        <v>51</v>
      </c>
      <c r="K9" s="8"/>
      <c r="L9" s="9"/>
      <c r="M9" s="9"/>
      <c r="N9" s="9"/>
      <c r="O9" s="10"/>
    </row>
    <row r="10" spans="1:21" ht="15" thickBot="1" x14ac:dyDescent="0.4">
      <c r="K10" s="11" t="s">
        <v>57</v>
      </c>
      <c r="L10" s="12"/>
      <c r="M10" s="23" t="s">
        <v>63</v>
      </c>
      <c r="N10" s="12"/>
      <c r="O10" s="19" t="s">
        <v>60</v>
      </c>
    </row>
    <row r="14" spans="1:21" ht="14.5" customHeight="1" x14ac:dyDescent="0.35">
      <c r="A14" s="1" t="s">
        <v>8</v>
      </c>
      <c r="B14" s="37" t="s">
        <v>18</v>
      </c>
      <c r="C14" s="37"/>
      <c r="D14" s="37"/>
      <c r="E14" s="37"/>
      <c r="F14" s="37"/>
      <c r="G14" s="37"/>
      <c r="H14" s="37"/>
      <c r="I14" s="37"/>
      <c r="J14" s="37"/>
      <c r="K14" s="37"/>
      <c r="L14" s="37"/>
      <c r="M14" s="37"/>
      <c r="N14" s="37"/>
      <c r="O14" s="37"/>
    </row>
    <row r="15" spans="1:21" x14ac:dyDescent="0.35">
      <c r="A15" s="1" t="s">
        <v>13</v>
      </c>
      <c r="B15" s="37" t="s">
        <v>14</v>
      </c>
      <c r="C15" s="37"/>
      <c r="D15" s="37"/>
      <c r="E15" s="37"/>
      <c r="F15" s="37"/>
      <c r="G15" s="37"/>
      <c r="H15" s="37"/>
      <c r="I15" s="37"/>
      <c r="J15" s="37"/>
      <c r="K15" s="37"/>
      <c r="L15" s="37"/>
      <c r="M15" s="37"/>
      <c r="N15" s="37"/>
      <c r="O15" s="37"/>
    </row>
    <row r="16" spans="1:21" x14ac:dyDescent="0.35">
      <c r="A16" s="1" t="s">
        <v>19</v>
      </c>
      <c r="B16" s="37" t="s">
        <v>132</v>
      </c>
      <c r="C16" s="37"/>
      <c r="D16" s="37"/>
      <c r="E16" s="37"/>
      <c r="F16" s="37"/>
      <c r="G16" s="37"/>
      <c r="H16" s="37"/>
      <c r="I16" s="37"/>
      <c r="J16" s="37"/>
      <c r="K16" s="37"/>
      <c r="L16" s="37"/>
      <c r="M16" s="37"/>
      <c r="N16" s="37"/>
      <c r="O16" s="37"/>
    </row>
    <row r="17" spans="1:15" ht="31.5" customHeight="1" x14ac:dyDescent="0.35">
      <c r="A17" s="1" t="s">
        <v>67</v>
      </c>
      <c r="B17" s="37" t="s">
        <v>68</v>
      </c>
      <c r="C17" s="37"/>
      <c r="D17" s="37"/>
      <c r="E17" s="37"/>
      <c r="F17" s="37"/>
      <c r="G17" s="37"/>
      <c r="H17" s="37"/>
      <c r="I17" s="37"/>
      <c r="J17" s="37"/>
      <c r="K17" s="37"/>
      <c r="L17" s="37"/>
      <c r="M17" s="37"/>
      <c r="N17" s="37"/>
      <c r="O17" s="37"/>
    </row>
    <row r="18" spans="1:15" x14ac:dyDescent="0.35">
      <c r="A18" s="1" t="s">
        <v>69</v>
      </c>
      <c r="B18" s="38" t="s">
        <v>70</v>
      </c>
      <c r="C18" s="38"/>
      <c r="D18" s="38"/>
      <c r="E18" s="38"/>
      <c r="F18" s="38"/>
      <c r="G18" s="38"/>
      <c r="H18" s="38"/>
      <c r="I18" s="38"/>
      <c r="J18" s="38"/>
      <c r="K18" s="38"/>
      <c r="L18" s="38"/>
      <c r="M18" s="38"/>
      <c r="N18" s="38"/>
      <c r="O18" s="38"/>
    </row>
    <row r="19" spans="1:15" ht="37" customHeight="1" x14ac:dyDescent="0.35">
      <c r="A19" s="1" t="s">
        <v>71</v>
      </c>
      <c r="B19" s="37" t="s">
        <v>72</v>
      </c>
      <c r="C19" s="37"/>
      <c r="D19" s="37"/>
      <c r="E19" s="37"/>
      <c r="F19" s="37"/>
      <c r="G19" s="37"/>
      <c r="H19" s="37"/>
      <c r="I19" s="37"/>
      <c r="J19" s="37"/>
      <c r="K19" s="37"/>
      <c r="L19" s="37"/>
      <c r="M19" s="37"/>
      <c r="N19" s="37"/>
      <c r="O19" s="37"/>
    </row>
  </sheetData>
  <mergeCells count="7">
    <mergeCell ref="B1:G1"/>
    <mergeCell ref="B14:O14"/>
    <mergeCell ref="B19:O19"/>
    <mergeCell ref="B18:O18"/>
    <mergeCell ref="B17:O17"/>
    <mergeCell ref="B16:O16"/>
    <mergeCell ref="B15:O15"/>
  </mergeCells>
  <hyperlinks>
    <hyperlink ref="M10" r:id="rId1" xr:uid="{514187D5-8515-42B0-A149-5C25AB980821}"/>
    <hyperlink ref="M8" r:id="rId2" xr:uid="{1CCE093C-1AE3-41D9-B43E-3137F22C2F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7161F-1138-4A7D-B543-BF08CAEC7D30}">
  <dimension ref="V3:AG13"/>
  <sheetViews>
    <sheetView topLeftCell="L1" zoomScale="70" zoomScaleNormal="70" workbookViewId="0">
      <selection activeCell="AD6" sqref="AD6"/>
    </sheetView>
  </sheetViews>
  <sheetFormatPr defaultRowHeight="14.5" x14ac:dyDescent="0.35"/>
  <cols>
    <col min="22" max="22" width="14.36328125" customWidth="1"/>
    <col min="23" max="23" width="12" customWidth="1"/>
    <col min="24" max="24" width="15.36328125" customWidth="1"/>
    <col min="25" max="25" width="11.26953125" customWidth="1"/>
    <col min="26" max="26" width="11.6328125" customWidth="1"/>
    <col min="27" max="27" width="7.453125" customWidth="1"/>
    <col min="28" max="28" width="12.54296875" customWidth="1"/>
    <col min="29" max="29" width="14.1796875" customWidth="1"/>
    <col min="30" max="30" width="17.7265625" customWidth="1"/>
    <col min="31" max="31" width="11.08984375" customWidth="1"/>
    <col min="33" max="33" width="17.26953125" customWidth="1"/>
  </cols>
  <sheetData>
    <row r="3" spans="22:33" ht="21" x14ac:dyDescent="0.5">
      <c r="V3" s="29"/>
      <c r="W3" s="29"/>
      <c r="X3" s="29"/>
      <c r="Y3" s="29"/>
      <c r="Z3" s="29"/>
      <c r="AA3" s="29"/>
      <c r="AB3" s="29"/>
      <c r="AC3" s="29"/>
      <c r="AD3" s="29"/>
      <c r="AE3" s="29"/>
    </row>
    <row r="4" spans="22:33" ht="22" customHeight="1" x14ac:dyDescent="0.35">
      <c r="V4" s="31" t="s">
        <v>121</v>
      </c>
      <c r="W4" s="31" t="s">
        <v>97</v>
      </c>
      <c r="X4" s="35" t="s">
        <v>103</v>
      </c>
      <c r="Y4" s="31" t="s">
        <v>100</v>
      </c>
      <c r="Z4" s="31" t="s">
        <v>101</v>
      </c>
      <c r="AA4" s="31" t="s">
        <v>102</v>
      </c>
      <c r="AB4" s="31" t="s">
        <v>115</v>
      </c>
      <c r="AC4" s="31" t="s">
        <v>116</v>
      </c>
      <c r="AD4" s="35" t="s">
        <v>119</v>
      </c>
      <c r="AE4" s="31" t="s">
        <v>118</v>
      </c>
      <c r="AF4" s="31" t="s">
        <v>120</v>
      </c>
      <c r="AG4" s="31" t="s">
        <v>124</v>
      </c>
    </row>
    <row r="5" spans="22:33" ht="31" customHeight="1" x14ac:dyDescent="0.35">
      <c r="V5" s="32" t="s">
        <v>122</v>
      </c>
      <c r="W5" s="33" t="s">
        <v>98</v>
      </c>
      <c r="X5" s="33" t="s">
        <v>108</v>
      </c>
      <c r="Y5" s="33">
        <v>3</v>
      </c>
      <c r="Z5" s="33">
        <v>4</v>
      </c>
      <c r="AA5" s="33">
        <f>Y5*Z5</f>
        <v>12</v>
      </c>
      <c r="AB5" s="33" t="s">
        <v>112</v>
      </c>
      <c r="AC5" s="33" t="s">
        <v>112</v>
      </c>
      <c r="AD5" s="33" t="s">
        <v>112</v>
      </c>
      <c r="AE5" s="33" t="s">
        <v>112</v>
      </c>
      <c r="AF5" s="33" t="s">
        <v>112</v>
      </c>
      <c r="AG5" s="33" t="s">
        <v>112</v>
      </c>
    </row>
    <row r="6" spans="22:33" ht="21" x14ac:dyDescent="0.35">
      <c r="V6" s="33" t="s">
        <v>123</v>
      </c>
      <c r="W6" s="33" t="s">
        <v>99</v>
      </c>
      <c r="X6" s="33" t="s">
        <v>109</v>
      </c>
      <c r="Y6" s="33">
        <v>3</v>
      </c>
      <c r="Z6" s="33">
        <v>4</v>
      </c>
      <c r="AA6" s="33">
        <f>Y6*Z6</f>
        <v>12</v>
      </c>
      <c r="AB6" s="33" t="s">
        <v>113</v>
      </c>
      <c r="AC6" s="33" t="s">
        <v>32</v>
      </c>
      <c r="AD6" s="33" t="s">
        <v>26</v>
      </c>
      <c r="AE6" s="33">
        <v>4</v>
      </c>
      <c r="AF6" s="33">
        <f>$AA$5+AA6-AE6</f>
        <v>20</v>
      </c>
      <c r="AG6" s="34">
        <f>AE6/AF6</f>
        <v>0.2</v>
      </c>
    </row>
    <row r="7" spans="22:33" ht="21" x14ac:dyDescent="0.35">
      <c r="V7" s="33" t="s">
        <v>104</v>
      </c>
      <c r="W7" s="33" t="s">
        <v>106</v>
      </c>
      <c r="X7" s="33" t="s">
        <v>110</v>
      </c>
      <c r="Y7" s="33">
        <v>2</v>
      </c>
      <c r="Z7" s="33">
        <v>3</v>
      </c>
      <c r="AA7" s="33">
        <f t="shared" ref="AA7:AA8" si="0">Y7*Z7</f>
        <v>6</v>
      </c>
      <c r="AB7" s="33" t="s">
        <v>11</v>
      </c>
      <c r="AC7" s="33" t="s">
        <v>32</v>
      </c>
      <c r="AD7" s="33" t="s">
        <v>10</v>
      </c>
      <c r="AE7" s="33">
        <v>2</v>
      </c>
      <c r="AF7" s="33">
        <f t="shared" ref="AF7:AF8" si="1">$AA$5+AA7-AE7</f>
        <v>16</v>
      </c>
      <c r="AG7" s="34">
        <f t="shared" ref="AG7:AG8" si="2">AE7/AF7</f>
        <v>0.125</v>
      </c>
    </row>
    <row r="8" spans="22:33" ht="14" customHeight="1" x14ac:dyDescent="0.35">
      <c r="V8" s="33" t="s">
        <v>105</v>
      </c>
      <c r="W8" s="33" t="s">
        <v>107</v>
      </c>
      <c r="X8" s="33" t="s">
        <v>111</v>
      </c>
      <c r="Y8" s="33">
        <v>1</v>
      </c>
      <c r="Z8" s="33">
        <v>2</v>
      </c>
      <c r="AA8" s="33">
        <f t="shared" si="0"/>
        <v>2</v>
      </c>
      <c r="AB8" s="33" t="s">
        <v>114</v>
      </c>
      <c r="AC8" s="33" t="s">
        <v>117</v>
      </c>
      <c r="AD8" s="33" t="s">
        <v>9</v>
      </c>
      <c r="AE8" s="33">
        <v>2</v>
      </c>
      <c r="AF8" s="33">
        <f t="shared" si="1"/>
        <v>12</v>
      </c>
      <c r="AG8" s="34">
        <f t="shared" si="2"/>
        <v>0.16666666666666666</v>
      </c>
    </row>
    <row r="9" spans="22:33" x14ac:dyDescent="0.35">
      <c r="V9" s="30"/>
      <c r="W9" s="30"/>
      <c r="X9" s="30"/>
      <c r="Y9" s="30"/>
      <c r="Z9" s="30"/>
      <c r="AA9" s="30"/>
      <c r="AB9" s="30"/>
      <c r="AC9" s="30"/>
      <c r="AD9" s="30"/>
      <c r="AE9" s="30"/>
      <c r="AF9" s="30"/>
      <c r="AG9" s="30"/>
    </row>
    <row r="10" spans="22:33" x14ac:dyDescent="0.35">
      <c r="V10" s="30"/>
      <c r="W10" s="30"/>
      <c r="X10" s="30"/>
      <c r="Y10" s="30"/>
      <c r="Z10" s="30"/>
      <c r="AA10" s="30"/>
      <c r="AB10" s="30"/>
      <c r="AC10" s="30"/>
      <c r="AD10" s="30"/>
      <c r="AE10" s="30"/>
      <c r="AF10" s="30"/>
      <c r="AG10" s="30"/>
    </row>
    <row r="12" spans="22:33" ht="14.5" customHeight="1" x14ac:dyDescent="0.35">
      <c r="V12" s="39" t="s">
        <v>125</v>
      </c>
      <c r="W12" s="39"/>
      <c r="X12" s="39"/>
      <c r="Y12" s="39"/>
      <c r="Z12" s="39"/>
      <c r="AA12" s="39"/>
      <c r="AB12" s="39"/>
      <c r="AC12" s="39"/>
    </row>
    <row r="13" spans="22:33" ht="14.5" customHeight="1" x14ac:dyDescent="0.35">
      <c r="V13" s="39"/>
      <c r="W13" s="39"/>
      <c r="X13" s="39"/>
      <c r="Y13" s="39"/>
      <c r="Z13" s="39"/>
      <c r="AA13" s="39"/>
      <c r="AB13" s="39"/>
      <c r="AC13" s="39"/>
    </row>
  </sheetData>
  <mergeCells count="1">
    <mergeCell ref="V12:AC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NMS</vt:lpstr>
      <vt:lpstr>Assigning labels to anchor box</vt:lpstr>
      <vt:lpstr>IOU(Jaccard 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utkarsh vardhan</dc:creator>
  <cp:lastModifiedBy>utkarsh vardhan</cp:lastModifiedBy>
  <dcterms:created xsi:type="dcterms:W3CDTF">2019-02-05T16:26:21Z</dcterms:created>
  <dcterms:modified xsi:type="dcterms:W3CDTF">2019-04-12T15:03:03Z</dcterms:modified>
</cp:coreProperties>
</file>